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isa\Documents\"/>
    </mc:Choice>
  </mc:AlternateContent>
  <xr:revisionPtr revIDLastSave="0" documentId="13_ncr:1_{75091F24-2765-4C3B-AC0F-BE538F27B2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shboard" sheetId="6" r:id="rId1"/>
    <sheet name="Reference Data" sheetId="2" r:id="rId2"/>
    <sheet name="Modified Data" sheetId="1" r:id="rId3"/>
    <sheet name="Raw Data" sheetId="5" r:id="rId4"/>
  </sheets>
  <definedNames>
    <definedName name="my5ka15Vals">OFFSET(myXVals,0,14)</definedName>
    <definedName name="myARPUVals">OFFSET(myXVals,0,3)</definedName>
    <definedName name="myAvgARPVals">OFFSET(myXVals,0,6)</definedName>
    <definedName name="myCallerVals">OFFSET(myXVals,0,1)</definedName>
    <definedName name="myGhantaVals">OFFSET(myXVals,0,18)</definedName>
    <definedName name="myJoshVals">OFFSET(myXVals,0,15)</definedName>
    <definedName name="myPDvals">OFFSET(myXVals,0,17)</definedName>
    <definedName name="myPPLVals">OFFSET(myXVals,0,16)</definedName>
    <definedName name="myRevVals">OFFSET(myXVals,0,2)</definedName>
    <definedName name="myRockVals">OFFSET(myXVals,0,19)</definedName>
    <definedName name="myWEndsVals">OFFSET(myXVals,0,4)</definedName>
    <definedName name="myWonVals">OFFSET(myXVals,0,20)</definedName>
    <definedName name="myXVals">OFFSET('Modified Data'!$A$1,'Reference Data'!$A$11-1,0,'Reference Data'!$A$12,1)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1" i="1" l="1"/>
  <c r="A198" i="1"/>
  <c r="E198" i="1" s="1"/>
  <c r="B198" i="1"/>
  <c r="C198" i="1"/>
  <c r="Q198" i="1"/>
  <c r="S198" i="1"/>
  <c r="T198" i="1"/>
  <c r="U198" i="1"/>
  <c r="A194" i="1"/>
  <c r="B194" i="1"/>
  <c r="C194" i="1"/>
  <c r="E194" i="1"/>
  <c r="M194" i="1"/>
  <c r="Q194" i="1"/>
  <c r="T194" i="1"/>
  <c r="U194" i="1"/>
  <c r="A195" i="1"/>
  <c r="B195" i="1"/>
  <c r="C195" i="1"/>
  <c r="H195" i="1"/>
  <c r="L195" i="1"/>
  <c r="O195" i="1"/>
  <c r="Q195" i="1"/>
  <c r="S195" i="1"/>
  <c r="T195" i="1"/>
  <c r="U195" i="1"/>
  <c r="A196" i="1"/>
  <c r="B196" i="1"/>
  <c r="C196" i="1"/>
  <c r="D196" i="1"/>
  <c r="R196" i="1"/>
  <c r="T196" i="1"/>
  <c r="U196" i="1"/>
  <c r="A197" i="1"/>
  <c r="B197" i="1"/>
  <c r="C197" i="1"/>
  <c r="E197" i="1"/>
  <c r="L197" i="1"/>
  <c r="Q197" i="1"/>
  <c r="S197" i="1"/>
  <c r="T197" i="1"/>
  <c r="U197" i="1"/>
  <c r="AT194" i="5"/>
  <c r="N194" i="1" s="1"/>
  <c r="AT195" i="5"/>
  <c r="N195" i="1" s="1"/>
  <c r="AT196" i="5"/>
  <c r="N196" i="1" s="1"/>
  <c r="AT197" i="5"/>
  <c r="N197" i="1" s="1"/>
  <c r="AT198" i="5"/>
  <c r="N198" i="1" s="1"/>
  <c r="AN194" i="5"/>
  <c r="AN195" i="5"/>
  <c r="M195" i="1" s="1"/>
  <c r="AN196" i="5"/>
  <c r="M196" i="1" s="1"/>
  <c r="AN197" i="5"/>
  <c r="M197" i="1" s="1"/>
  <c r="AN198" i="5"/>
  <c r="M198" i="1" s="1"/>
  <c r="AH194" i="5"/>
  <c r="L194" i="1" s="1"/>
  <c r="S194" i="1" s="1"/>
  <c r="AH195" i="5"/>
  <c r="AH196" i="5"/>
  <c r="L196" i="1" s="1"/>
  <c r="S196" i="1" s="1"/>
  <c r="AH197" i="5"/>
  <c r="AH198" i="5"/>
  <c r="L198" i="1" s="1"/>
  <c r="V194" i="5"/>
  <c r="J194" i="1" s="1"/>
  <c r="V195" i="5"/>
  <c r="J195" i="1" s="1"/>
  <c r="V196" i="5"/>
  <c r="J196" i="1" s="1"/>
  <c r="Q196" i="1" s="1"/>
  <c r="V197" i="5"/>
  <c r="J197" i="1" s="1"/>
  <c r="V198" i="5"/>
  <c r="J198" i="1" s="1"/>
  <c r="AB194" i="5"/>
  <c r="K194" i="1" s="1"/>
  <c r="R194" i="1" s="1"/>
  <c r="AB195" i="5"/>
  <c r="K195" i="1" s="1"/>
  <c r="R195" i="1" s="1"/>
  <c r="AB196" i="5"/>
  <c r="K196" i="1" s="1"/>
  <c r="AB197" i="5"/>
  <c r="K197" i="1" s="1"/>
  <c r="R197" i="1" s="1"/>
  <c r="AB198" i="5"/>
  <c r="K198" i="1" s="1"/>
  <c r="R198" i="1" s="1"/>
  <c r="P194" i="5"/>
  <c r="I194" i="1" s="1"/>
  <c r="P194" i="1" s="1"/>
  <c r="P195" i="5"/>
  <c r="I195" i="1" s="1"/>
  <c r="P195" i="1" s="1"/>
  <c r="P196" i="5"/>
  <c r="I196" i="1" s="1"/>
  <c r="P196" i="1" s="1"/>
  <c r="P197" i="5"/>
  <c r="I197" i="1" s="1"/>
  <c r="P197" i="1" s="1"/>
  <c r="P198" i="5"/>
  <c r="I198" i="1" s="1"/>
  <c r="P198" i="1" s="1"/>
  <c r="J194" i="5"/>
  <c r="H194" i="1" s="1"/>
  <c r="O194" i="1" s="1"/>
  <c r="J195" i="5"/>
  <c r="J196" i="5"/>
  <c r="H196" i="1" s="1"/>
  <c r="O196" i="1" s="1"/>
  <c r="J197" i="5"/>
  <c r="H197" i="1" s="1"/>
  <c r="O197" i="1" s="1"/>
  <c r="J198" i="5"/>
  <c r="H198" i="1" s="1"/>
  <c r="O198" i="1" s="1"/>
  <c r="D194" i="5"/>
  <c r="D194" i="1" s="1"/>
  <c r="D195" i="5"/>
  <c r="D195" i="1" s="1"/>
  <c r="D196" i="5"/>
  <c r="D197" i="5"/>
  <c r="D197" i="1" s="1"/>
  <c r="D198" i="5"/>
  <c r="D198" i="1" s="1"/>
  <c r="A186" i="1" l="1"/>
  <c r="E186" i="1" s="1"/>
  <c r="B186" i="1"/>
  <c r="C186" i="1"/>
  <c r="T186" i="1"/>
  <c r="U186" i="1"/>
  <c r="A187" i="1"/>
  <c r="E187" i="1" s="1"/>
  <c r="B187" i="1"/>
  <c r="C187" i="1"/>
  <c r="T187" i="1"/>
  <c r="U187" i="1"/>
  <c r="A188" i="1"/>
  <c r="B188" i="1"/>
  <c r="C188" i="1"/>
  <c r="O188" i="1"/>
  <c r="T188" i="1"/>
  <c r="U188" i="1"/>
  <c r="A189" i="1"/>
  <c r="B189" i="1"/>
  <c r="C189" i="1"/>
  <c r="T189" i="1"/>
  <c r="U189" i="1"/>
  <c r="A190" i="1"/>
  <c r="E190" i="1" s="1"/>
  <c r="B190" i="1"/>
  <c r="C190" i="1"/>
  <c r="O190" i="1"/>
  <c r="T190" i="1"/>
  <c r="U190" i="1"/>
  <c r="A191" i="1"/>
  <c r="B191" i="1"/>
  <c r="C191" i="1"/>
  <c r="E191" i="1"/>
  <c r="T191" i="1"/>
  <c r="U191" i="1"/>
  <c r="A192" i="1"/>
  <c r="E192" i="1" s="1"/>
  <c r="B192" i="1"/>
  <c r="C192" i="1"/>
  <c r="T192" i="1"/>
  <c r="U192" i="1"/>
  <c r="A193" i="1"/>
  <c r="E193" i="1" s="1"/>
  <c r="B193" i="1"/>
  <c r="C193" i="1"/>
  <c r="T193" i="1"/>
  <c r="U193" i="1"/>
  <c r="AT190" i="5"/>
  <c r="N190" i="1" s="1"/>
  <c r="AT191" i="5"/>
  <c r="N191" i="1" s="1"/>
  <c r="AT192" i="5"/>
  <c r="N192" i="1" s="1"/>
  <c r="AT193" i="5"/>
  <c r="N193" i="1" s="1"/>
  <c r="AN190" i="5"/>
  <c r="M190" i="1" s="1"/>
  <c r="AN191" i="5"/>
  <c r="M191" i="1" s="1"/>
  <c r="AN192" i="5"/>
  <c r="M192" i="1" s="1"/>
  <c r="AN193" i="5"/>
  <c r="M193" i="1" s="1"/>
  <c r="AH190" i="5"/>
  <c r="L190" i="1" s="1"/>
  <c r="S190" i="1" s="1"/>
  <c r="AH191" i="5"/>
  <c r="L191" i="1" s="1"/>
  <c r="S191" i="1" s="1"/>
  <c r="AH192" i="5"/>
  <c r="L192" i="1" s="1"/>
  <c r="S192" i="1" s="1"/>
  <c r="AH193" i="5"/>
  <c r="L193" i="1" s="1"/>
  <c r="S193" i="1" s="1"/>
  <c r="AB190" i="5"/>
  <c r="K190" i="1" s="1"/>
  <c r="R190" i="1" s="1"/>
  <c r="AB191" i="5"/>
  <c r="K191" i="1" s="1"/>
  <c r="R191" i="1" s="1"/>
  <c r="AB192" i="5"/>
  <c r="K192" i="1" s="1"/>
  <c r="R192" i="1" s="1"/>
  <c r="AB193" i="5"/>
  <c r="K193" i="1" s="1"/>
  <c r="R193" i="1" s="1"/>
  <c r="V190" i="5"/>
  <c r="J190" i="1" s="1"/>
  <c r="Q190" i="1" s="1"/>
  <c r="V191" i="5"/>
  <c r="J191" i="1" s="1"/>
  <c r="Q191" i="1" s="1"/>
  <c r="V192" i="5"/>
  <c r="J192" i="1" s="1"/>
  <c r="Q192" i="1" s="1"/>
  <c r="V193" i="5"/>
  <c r="J193" i="1" s="1"/>
  <c r="Q193" i="1" s="1"/>
  <c r="P190" i="5"/>
  <c r="I190" i="1" s="1"/>
  <c r="P190" i="1" s="1"/>
  <c r="P191" i="5"/>
  <c r="I191" i="1" s="1"/>
  <c r="P191" i="1" s="1"/>
  <c r="P192" i="5"/>
  <c r="I192" i="1" s="1"/>
  <c r="P192" i="1" s="1"/>
  <c r="P193" i="5"/>
  <c r="I193" i="1" s="1"/>
  <c r="P193" i="1" s="1"/>
  <c r="J190" i="5"/>
  <c r="H190" i="1" s="1"/>
  <c r="J191" i="5"/>
  <c r="H191" i="1" s="1"/>
  <c r="O191" i="1" s="1"/>
  <c r="J192" i="5"/>
  <c r="H192" i="1" s="1"/>
  <c r="O192" i="1" s="1"/>
  <c r="J193" i="5"/>
  <c r="H193" i="1" s="1"/>
  <c r="O193" i="1" s="1"/>
  <c r="D190" i="5"/>
  <c r="D190" i="1" s="1"/>
  <c r="D191" i="5"/>
  <c r="D191" i="1" s="1"/>
  <c r="D192" i="5"/>
  <c r="D192" i="1" s="1"/>
  <c r="D193" i="5"/>
  <c r="D193" i="1" s="1"/>
  <c r="R185" i="1"/>
  <c r="T185" i="1"/>
  <c r="U185" i="1"/>
  <c r="A185" i="1"/>
  <c r="E185" i="1" s="1"/>
  <c r="B185" i="1"/>
  <c r="C185" i="1"/>
  <c r="AT187" i="5"/>
  <c r="N187" i="1" s="1"/>
  <c r="AT188" i="5"/>
  <c r="N188" i="1" s="1"/>
  <c r="AT189" i="5"/>
  <c r="N189" i="1" s="1"/>
  <c r="AN187" i="5"/>
  <c r="M187" i="1" s="1"/>
  <c r="AN188" i="5"/>
  <c r="M188" i="1" s="1"/>
  <c r="AN189" i="5"/>
  <c r="M189" i="1" s="1"/>
  <c r="AH187" i="5"/>
  <c r="L187" i="1" s="1"/>
  <c r="S187" i="1" s="1"/>
  <c r="AH188" i="5"/>
  <c r="L188" i="1" s="1"/>
  <c r="S188" i="1" s="1"/>
  <c r="AH189" i="5"/>
  <c r="L189" i="1" s="1"/>
  <c r="S189" i="1" s="1"/>
  <c r="AB187" i="5"/>
  <c r="K187" i="1" s="1"/>
  <c r="R187" i="1" s="1"/>
  <c r="AB188" i="5"/>
  <c r="K188" i="1" s="1"/>
  <c r="R188" i="1" s="1"/>
  <c r="AB189" i="5"/>
  <c r="K189" i="1" s="1"/>
  <c r="R189" i="1" s="1"/>
  <c r="V187" i="5"/>
  <c r="J187" i="1" s="1"/>
  <c r="Q187" i="1" s="1"/>
  <c r="V188" i="5"/>
  <c r="J188" i="1" s="1"/>
  <c r="Q188" i="1" s="1"/>
  <c r="V189" i="5"/>
  <c r="J189" i="1" s="1"/>
  <c r="Q189" i="1" s="1"/>
  <c r="P187" i="5"/>
  <c r="I187" i="1" s="1"/>
  <c r="P187" i="1" s="1"/>
  <c r="P188" i="5"/>
  <c r="I188" i="1" s="1"/>
  <c r="P188" i="1" s="1"/>
  <c r="P189" i="5"/>
  <c r="I189" i="1" s="1"/>
  <c r="P189" i="1" s="1"/>
  <c r="J187" i="5"/>
  <c r="H187" i="1" s="1"/>
  <c r="O187" i="1" s="1"/>
  <c r="J188" i="5"/>
  <c r="H188" i="1" s="1"/>
  <c r="J189" i="5"/>
  <c r="H189" i="1" s="1"/>
  <c r="O189" i="1" s="1"/>
  <c r="D187" i="5"/>
  <c r="D187" i="1" s="1"/>
  <c r="D188" i="5"/>
  <c r="D188" i="1" s="1"/>
  <c r="D189" i="5"/>
  <c r="D189" i="1" s="1"/>
  <c r="T3" i="1"/>
  <c r="U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T69" i="1"/>
  <c r="U69" i="1"/>
  <c r="T70" i="1"/>
  <c r="U70" i="1"/>
  <c r="T71" i="1"/>
  <c r="U71" i="1"/>
  <c r="T72" i="1"/>
  <c r="U72" i="1"/>
  <c r="T73" i="1"/>
  <c r="U73" i="1"/>
  <c r="T74" i="1"/>
  <c r="U74" i="1"/>
  <c r="T75" i="1"/>
  <c r="U75" i="1"/>
  <c r="T76" i="1"/>
  <c r="U76" i="1"/>
  <c r="T77" i="1"/>
  <c r="U77" i="1"/>
  <c r="T78" i="1"/>
  <c r="U78" i="1"/>
  <c r="T79" i="1"/>
  <c r="U79" i="1"/>
  <c r="T80" i="1"/>
  <c r="U80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T89" i="1"/>
  <c r="U89" i="1"/>
  <c r="T90" i="1"/>
  <c r="U90" i="1"/>
  <c r="T91" i="1"/>
  <c r="U91" i="1"/>
  <c r="T92" i="1"/>
  <c r="U92" i="1"/>
  <c r="T93" i="1"/>
  <c r="U93" i="1"/>
  <c r="T94" i="1"/>
  <c r="U94" i="1"/>
  <c r="T95" i="1"/>
  <c r="U95" i="1"/>
  <c r="T96" i="1"/>
  <c r="U96" i="1"/>
  <c r="T97" i="1"/>
  <c r="U97" i="1"/>
  <c r="T98" i="1"/>
  <c r="U98" i="1"/>
  <c r="T99" i="1"/>
  <c r="U99" i="1"/>
  <c r="T100" i="1"/>
  <c r="U100" i="1"/>
  <c r="T101" i="1"/>
  <c r="U101" i="1"/>
  <c r="T102" i="1"/>
  <c r="U102" i="1"/>
  <c r="T103" i="1"/>
  <c r="U103" i="1"/>
  <c r="T104" i="1"/>
  <c r="U104" i="1"/>
  <c r="T105" i="1"/>
  <c r="U105" i="1"/>
  <c r="T106" i="1"/>
  <c r="U106" i="1"/>
  <c r="T107" i="1"/>
  <c r="U107" i="1"/>
  <c r="T108" i="1"/>
  <c r="U108" i="1"/>
  <c r="T109" i="1"/>
  <c r="U109" i="1"/>
  <c r="T110" i="1"/>
  <c r="U110" i="1"/>
  <c r="T111" i="1"/>
  <c r="U111" i="1"/>
  <c r="T112" i="1"/>
  <c r="U112" i="1"/>
  <c r="T113" i="1"/>
  <c r="U113" i="1"/>
  <c r="T114" i="1"/>
  <c r="U114" i="1"/>
  <c r="T115" i="1"/>
  <c r="U115" i="1"/>
  <c r="T116" i="1"/>
  <c r="U116" i="1"/>
  <c r="T117" i="1"/>
  <c r="U117" i="1"/>
  <c r="T118" i="1"/>
  <c r="U118" i="1"/>
  <c r="T119" i="1"/>
  <c r="U119" i="1"/>
  <c r="T120" i="1"/>
  <c r="U120" i="1"/>
  <c r="T121" i="1"/>
  <c r="U121" i="1"/>
  <c r="T122" i="1"/>
  <c r="U122" i="1"/>
  <c r="T123" i="1"/>
  <c r="U123" i="1"/>
  <c r="T124" i="1"/>
  <c r="U124" i="1"/>
  <c r="T125" i="1"/>
  <c r="U125" i="1"/>
  <c r="T126" i="1"/>
  <c r="U126" i="1"/>
  <c r="T127" i="1"/>
  <c r="U127" i="1"/>
  <c r="T128" i="1"/>
  <c r="U128" i="1"/>
  <c r="T129" i="1"/>
  <c r="U129" i="1"/>
  <c r="T130" i="1"/>
  <c r="U130" i="1"/>
  <c r="T131" i="1"/>
  <c r="U131" i="1"/>
  <c r="T132" i="1"/>
  <c r="U132" i="1"/>
  <c r="T133" i="1"/>
  <c r="U133" i="1"/>
  <c r="T134" i="1"/>
  <c r="U134" i="1"/>
  <c r="T135" i="1"/>
  <c r="U135" i="1"/>
  <c r="T136" i="1"/>
  <c r="U136" i="1"/>
  <c r="T137" i="1"/>
  <c r="U137" i="1"/>
  <c r="T138" i="1"/>
  <c r="U138" i="1"/>
  <c r="T139" i="1"/>
  <c r="U139" i="1"/>
  <c r="T140" i="1"/>
  <c r="U140" i="1"/>
  <c r="T141" i="1"/>
  <c r="U141" i="1"/>
  <c r="T142" i="1"/>
  <c r="U142" i="1"/>
  <c r="T143" i="1"/>
  <c r="U143" i="1"/>
  <c r="T144" i="1"/>
  <c r="U144" i="1"/>
  <c r="T145" i="1"/>
  <c r="U145" i="1"/>
  <c r="T146" i="1"/>
  <c r="U146" i="1"/>
  <c r="T147" i="1"/>
  <c r="U147" i="1"/>
  <c r="T148" i="1"/>
  <c r="U148" i="1"/>
  <c r="T149" i="1"/>
  <c r="U149" i="1"/>
  <c r="T150" i="1"/>
  <c r="U150" i="1"/>
  <c r="T151" i="1"/>
  <c r="U151" i="1"/>
  <c r="T152" i="1"/>
  <c r="U152" i="1"/>
  <c r="T153" i="1"/>
  <c r="U153" i="1"/>
  <c r="T154" i="1"/>
  <c r="U154" i="1"/>
  <c r="T155" i="1"/>
  <c r="U155" i="1"/>
  <c r="T156" i="1"/>
  <c r="U156" i="1"/>
  <c r="T157" i="1"/>
  <c r="U157" i="1"/>
  <c r="T158" i="1"/>
  <c r="U158" i="1"/>
  <c r="T159" i="1"/>
  <c r="U159" i="1"/>
  <c r="T160" i="1"/>
  <c r="U160" i="1"/>
  <c r="T161" i="1"/>
  <c r="U161" i="1"/>
  <c r="T162" i="1"/>
  <c r="U162" i="1"/>
  <c r="T163" i="1"/>
  <c r="U163" i="1"/>
  <c r="T164" i="1"/>
  <c r="U164" i="1"/>
  <c r="T165" i="1"/>
  <c r="U165" i="1"/>
  <c r="T166" i="1"/>
  <c r="U166" i="1"/>
  <c r="T167" i="1"/>
  <c r="U167" i="1"/>
  <c r="T168" i="1"/>
  <c r="U168" i="1"/>
  <c r="T169" i="1"/>
  <c r="U169" i="1"/>
  <c r="T170" i="1"/>
  <c r="U170" i="1"/>
  <c r="T171" i="1"/>
  <c r="U171" i="1"/>
  <c r="T172" i="1"/>
  <c r="U172" i="1"/>
  <c r="T173" i="1"/>
  <c r="U173" i="1"/>
  <c r="T174" i="1"/>
  <c r="U174" i="1"/>
  <c r="T175" i="1"/>
  <c r="U175" i="1"/>
  <c r="T176" i="1"/>
  <c r="U176" i="1"/>
  <c r="T177" i="1"/>
  <c r="U177" i="1"/>
  <c r="T178" i="1"/>
  <c r="U178" i="1"/>
  <c r="T179" i="1"/>
  <c r="U179" i="1"/>
  <c r="T180" i="1"/>
  <c r="U180" i="1"/>
  <c r="T181" i="1"/>
  <c r="U181" i="1"/>
  <c r="T182" i="1"/>
  <c r="U182" i="1"/>
  <c r="T183" i="1"/>
  <c r="U183" i="1"/>
  <c r="T184" i="1"/>
  <c r="U184" i="1"/>
  <c r="U2" i="1"/>
  <c r="T2" i="1"/>
  <c r="G11" i="2"/>
  <c r="AT186" i="5" l="1"/>
  <c r="N186" i="1" s="1"/>
  <c r="AN186" i="5"/>
  <c r="M186" i="1" s="1"/>
  <c r="AH186" i="5"/>
  <c r="L186" i="1" s="1"/>
  <c r="S186" i="1" s="1"/>
  <c r="AB186" i="5"/>
  <c r="K186" i="1" s="1"/>
  <c r="R186" i="1" s="1"/>
  <c r="V186" i="5"/>
  <c r="J186" i="1" s="1"/>
  <c r="Q186" i="1" s="1"/>
  <c r="P186" i="5"/>
  <c r="I186" i="1" s="1"/>
  <c r="P186" i="1" s="1"/>
  <c r="J186" i="5"/>
  <c r="H186" i="1" s="1"/>
  <c r="O186" i="1" s="1"/>
  <c r="D186" i="5"/>
  <c r="D186" i="1" s="1"/>
  <c r="AT185" i="5"/>
  <c r="N185" i="1" s="1"/>
  <c r="AN185" i="5"/>
  <c r="M185" i="1" s="1"/>
  <c r="AH185" i="5"/>
  <c r="L185" i="1" s="1"/>
  <c r="S185" i="1" s="1"/>
  <c r="AB185" i="5"/>
  <c r="K185" i="1" s="1"/>
  <c r="V185" i="5"/>
  <c r="J185" i="1" s="1"/>
  <c r="Q185" i="1" s="1"/>
  <c r="P185" i="5"/>
  <c r="I185" i="1" s="1"/>
  <c r="P185" i="1" s="1"/>
  <c r="J185" i="5"/>
  <c r="H185" i="1" s="1"/>
  <c r="O185" i="1" s="1"/>
  <c r="D185" i="5"/>
  <c r="D185" i="1" s="1"/>
  <c r="AT184" i="5"/>
  <c r="AN184" i="5"/>
  <c r="AH184" i="5"/>
  <c r="AB184" i="5"/>
  <c r="V184" i="5"/>
  <c r="P184" i="5"/>
  <c r="J184" i="5"/>
  <c r="D184" i="5"/>
  <c r="AT183" i="5"/>
  <c r="AN183" i="5"/>
  <c r="AH183" i="5"/>
  <c r="AB183" i="5"/>
  <c r="V183" i="5"/>
  <c r="P183" i="5"/>
  <c r="J183" i="5"/>
  <c r="D183" i="5"/>
  <c r="AT182" i="5"/>
  <c r="AN182" i="5"/>
  <c r="AH182" i="5"/>
  <c r="AB182" i="5"/>
  <c r="V182" i="5"/>
  <c r="P182" i="5"/>
  <c r="J182" i="5"/>
  <c r="D182" i="5"/>
  <c r="AT181" i="5"/>
  <c r="AN181" i="5"/>
  <c r="AH181" i="5"/>
  <c r="AB181" i="5"/>
  <c r="V181" i="5"/>
  <c r="P181" i="5"/>
  <c r="J181" i="5"/>
  <c r="D181" i="5"/>
  <c r="AT180" i="5"/>
  <c r="AN180" i="5"/>
  <c r="AH180" i="5"/>
  <c r="AB180" i="5"/>
  <c r="V180" i="5"/>
  <c r="P180" i="5"/>
  <c r="J180" i="5"/>
  <c r="D180" i="5"/>
  <c r="AT179" i="5"/>
  <c r="AN179" i="5"/>
  <c r="AH179" i="5"/>
  <c r="AB179" i="5"/>
  <c r="V179" i="5"/>
  <c r="P179" i="5"/>
  <c r="J179" i="5"/>
  <c r="D179" i="5"/>
  <c r="AT178" i="5"/>
  <c r="AN178" i="5"/>
  <c r="AH178" i="5"/>
  <c r="AB178" i="5"/>
  <c r="V178" i="5"/>
  <c r="P178" i="5"/>
  <c r="J178" i="5"/>
  <c r="D178" i="5"/>
  <c r="AT177" i="5"/>
  <c r="AN177" i="5"/>
  <c r="AH177" i="5"/>
  <c r="AB177" i="5"/>
  <c r="V177" i="5"/>
  <c r="P177" i="5"/>
  <c r="J177" i="5"/>
  <c r="D177" i="5"/>
  <c r="AT176" i="5"/>
  <c r="AN176" i="5"/>
  <c r="AH176" i="5"/>
  <c r="AB176" i="5"/>
  <c r="V176" i="5"/>
  <c r="P176" i="5"/>
  <c r="J176" i="5"/>
  <c r="D176" i="5"/>
  <c r="AT175" i="5"/>
  <c r="AN175" i="5"/>
  <c r="AH175" i="5"/>
  <c r="AB175" i="5"/>
  <c r="V175" i="5"/>
  <c r="P175" i="5"/>
  <c r="J175" i="5"/>
  <c r="D175" i="5"/>
  <c r="AT174" i="5"/>
  <c r="AN174" i="5"/>
  <c r="AH174" i="5"/>
  <c r="AB174" i="5"/>
  <c r="V174" i="5"/>
  <c r="P174" i="5"/>
  <c r="J174" i="5"/>
  <c r="D174" i="5"/>
  <c r="AT173" i="5"/>
  <c r="AN173" i="5"/>
  <c r="AH173" i="5"/>
  <c r="AB173" i="5"/>
  <c r="V173" i="5"/>
  <c r="P173" i="5"/>
  <c r="J173" i="5"/>
  <c r="D173" i="5"/>
  <c r="AT172" i="5"/>
  <c r="AN172" i="5"/>
  <c r="AH172" i="5"/>
  <c r="AB172" i="5"/>
  <c r="V172" i="5"/>
  <c r="P172" i="5"/>
  <c r="J172" i="5"/>
  <c r="D172" i="5"/>
  <c r="AT171" i="5"/>
  <c r="AN171" i="5"/>
  <c r="AH171" i="5"/>
  <c r="AB171" i="5"/>
  <c r="V171" i="5"/>
  <c r="P171" i="5"/>
  <c r="J171" i="5"/>
  <c r="D171" i="5"/>
  <c r="AT170" i="5"/>
  <c r="AN170" i="5"/>
  <c r="AH170" i="5"/>
  <c r="AB170" i="5"/>
  <c r="V170" i="5"/>
  <c r="P170" i="5"/>
  <c r="J170" i="5"/>
  <c r="D170" i="5"/>
  <c r="AT169" i="5"/>
  <c r="AN169" i="5"/>
  <c r="AH169" i="5"/>
  <c r="AB169" i="5"/>
  <c r="V169" i="5"/>
  <c r="P169" i="5"/>
  <c r="J169" i="5"/>
  <c r="D169" i="5"/>
  <c r="AT168" i="5"/>
  <c r="AN168" i="5"/>
  <c r="AH168" i="5"/>
  <c r="AB168" i="5"/>
  <c r="V168" i="5"/>
  <c r="P168" i="5"/>
  <c r="J168" i="5"/>
  <c r="D168" i="5"/>
  <c r="AT167" i="5"/>
  <c r="AN167" i="5"/>
  <c r="AH167" i="5"/>
  <c r="AB167" i="5"/>
  <c r="V167" i="5"/>
  <c r="P167" i="5"/>
  <c r="J167" i="5"/>
  <c r="D167" i="5"/>
  <c r="AT166" i="5"/>
  <c r="AN166" i="5"/>
  <c r="AH166" i="5"/>
  <c r="AB166" i="5"/>
  <c r="V166" i="5"/>
  <c r="P166" i="5"/>
  <c r="J166" i="5"/>
  <c r="D166" i="5"/>
  <c r="AT165" i="5"/>
  <c r="AN165" i="5"/>
  <c r="AH165" i="5"/>
  <c r="AB165" i="5"/>
  <c r="V165" i="5"/>
  <c r="P165" i="5"/>
  <c r="J165" i="5"/>
  <c r="D165" i="5"/>
  <c r="AT164" i="5"/>
  <c r="AN164" i="5"/>
  <c r="AH164" i="5"/>
  <c r="AB164" i="5"/>
  <c r="V164" i="5"/>
  <c r="P164" i="5"/>
  <c r="J164" i="5"/>
  <c r="D164" i="5"/>
  <c r="AT163" i="5"/>
  <c r="AN163" i="5"/>
  <c r="AH163" i="5"/>
  <c r="AB163" i="5"/>
  <c r="V163" i="5"/>
  <c r="P163" i="5"/>
  <c r="J163" i="5"/>
  <c r="D163" i="5"/>
  <c r="AT162" i="5"/>
  <c r="AN162" i="5"/>
  <c r="AH162" i="5"/>
  <c r="AB162" i="5"/>
  <c r="V162" i="5"/>
  <c r="P162" i="5"/>
  <c r="J162" i="5"/>
  <c r="D162" i="5"/>
  <c r="AT161" i="5"/>
  <c r="AN161" i="5"/>
  <c r="AH161" i="5"/>
  <c r="AB161" i="5"/>
  <c r="V161" i="5"/>
  <c r="P161" i="5"/>
  <c r="J161" i="5"/>
  <c r="D161" i="5"/>
  <c r="AT160" i="5"/>
  <c r="AN160" i="5"/>
  <c r="AH160" i="5"/>
  <c r="AB160" i="5"/>
  <c r="V160" i="5"/>
  <c r="P160" i="5"/>
  <c r="J160" i="5"/>
  <c r="D160" i="5"/>
  <c r="AT159" i="5"/>
  <c r="AN159" i="5"/>
  <c r="AH159" i="5"/>
  <c r="AB159" i="5"/>
  <c r="V159" i="5"/>
  <c r="P159" i="5"/>
  <c r="J159" i="5"/>
  <c r="D159" i="5"/>
  <c r="AT158" i="5"/>
  <c r="AN158" i="5"/>
  <c r="AH158" i="5"/>
  <c r="AB158" i="5"/>
  <c r="V158" i="5"/>
  <c r="P158" i="5"/>
  <c r="J158" i="5"/>
  <c r="D158" i="5"/>
  <c r="AT157" i="5"/>
  <c r="AN157" i="5"/>
  <c r="AH157" i="5"/>
  <c r="AB157" i="5"/>
  <c r="V157" i="5"/>
  <c r="P157" i="5"/>
  <c r="J157" i="5"/>
  <c r="D157" i="5"/>
  <c r="AT156" i="5"/>
  <c r="AN156" i="5"/>
  <c r="AH156" i="5"/>
  <c r="AB156" i="5"/>
  <c r="V156" i="5"/>
  <c r="P156" i="5"/>
  <c r="J156" i="5"/>
  <c r="D156" i="5"/>
  <c r="AT155" i="5"/>
  <c r="AN155" i="5"/>
  <c r="AH155" i="5"/>
  <c r="AB155" i="5"/>
  <c r="V155" i="5"/>
  <c r="P155" i="5"/>
  <c r="J155" i="5"/>
  <c r="D155" i="5"/>
  <c r="AT154" i="5"/>
  <c r="AN154" i="5"/>
  <c r="AH154" i="5"/>
  <c r="AB154" i="5"/>
  <c r="V154" i="5"/>
  <c r="P154" i="5"/>
  <c r="J154" i="5"/>
  <c r="D154" i="5"/>
  <c r="AT153" i="5"/>
  <c r="AN153" i="5"/>
  <c r="AH153" i="5"/>
  <c r="AB153" i="5"/>
  <c r="V153" i="5"/>
  <c r="P153" i="5"/>
  <c r="J153" i="5"/>
  <c r="D153" i="5"/>
  <c r="AT152" i="5"/>
  <c r="AN152" i="5"/>
  <c r="AH152" i="5"/>
  <c r="AB152" i="5"/>
  <c r="V152" i="5"/>
  <c r="P152" i="5"/>
  <c r="J152" i="5"/>
  <c r="D152" i="5"/>
  <c r="AT151" i="5"/>
  <c r="AN151" i="5"/>
  <c r="AH151" i="5"/>
  <c r="AB151" i="5"/>
  <c r="V151" i="5"/>
  <c r="P151" i="5"/>
  <c r="J151" i="5"/>
  <c r="D151" i="5"/>
  <c r="AT150" i="5"/>
  <c r="AN150" i="5"/>
  <c r="AH150" i="5"/>
  <c r="AB150" i="5"/>
  <c r="V150" i="5"/>
  <c r="P150" i="5"/>
  <c r="J150" i="5"/>
  <c r="D150" i="5"/>
  <c r="AT149" i="5"/>
  <c r="AN149" i="5"/>
  <c r="AH149" i="5"/>
  <c r="AB149" i="5"/>
  <c r="V149" i="5"/>
  <c r="P149" i="5"/>
  <c r="J149" i="5"/>
  <c r="D149" i="5"/>
  <c r="AT148" i="5"/>
  <c r="AN148" i="5"/>
  <c r="AH148" i="5"/>
  <c r="AB148" i="5"/>
  <c r="V148" i="5"/>
  <c r="P148" i="5"/>
  <c r="J148" i="5"/>
  <c r="D148" i="5"/>
  <c r="AT147" i="5"/>
  <c r="AN147" i="5"/>
  <c r="AH147" i="5"/>
  <c r="AB147" i="5"/>
  <c r="V147" i="5"/>
  <c r="P147" i="5"/>
  <c r="J147" i="5"/>
  <c r="D147" i="5"/>
  <c r="AT146" i="5"/>
  <c r="AN146" i="5"/>
  <c r="AH146" i="5"/>
  <c r="AB146" i="5"/>
  <c r="V146" i="5"/>
  <c r="P146" i="5"/>
  <c r="J146" i="5"/>
  <c r="D146" i="5"/>
  <c r="AT145" i="5"/>
  <c r="AB145" i="5"/>
  <c r="V145" i="5"/>
  <c r="P145" i="5"/>
  <c r="J145" i="5"/>
  <c r="D145" i="5"/>
  <c r="AT144" i="5"/>
  <c r="AB144" i="5"/>
  <c r="V144" i="5"/>
  <c r="P144" i="5"/>
  <c r="J144" i="5"/>
  <c r="D144" i="5"/>
  <c r="AT143" i="5"/>
  <c r="AB143" i="5"/>
  <c r="V143" i="5"/>
  <c r="P143" i="5"/>
  <c r="J143" i="5"/>
  <c r="D143" i="5"/>
  <c r="AT142" i="5"/>
  <c r="AB142" i="5"/>
  <c r="V142" i="5"/>
  <c r="P142" i="5"/>
  <c r="J142" i="5"/>
  <c r="D142" i="5"/>
  <c r="AT141" i="5"/>
  <c r="AB141" i="5"/>
  <c r="V141" i="5"/>
  <c r="P141" i="5"/>
  <c r="J141" i="5"/>
  <c r="D141" i="5"/>
  <c r="AT140" i="5"/>
  <c r="AB140" i="5"/>
  <c r="V140" i="5"/>
  <c r="P140" i="5"/>
  <c r="J140" i="5"/>
  <c r="D140" i="5"/>
  <c r="AT139" i="5"/>
  <c r="AB139" i="5"/>
  <c r="V139" i="5"/>
  <c r="P139" i="5"/>
  <c r="J139" i="5"/>
  <c r="D139" i="5"/>
  <c r="AT138" i="5"/>
  <c r="AB138" i="5"/>
  <c r="V138" i="5"/>
  <c r="P138" i="5"/>
  <c r="J138" i="5"/>
  <c r="D138" i="5"/>
  <c r="AT137" i="5"/>
  <c r="AB137" i="5"/>
  <c r="V137" i="5"/>
  <c r="P137" i="5"/>
  <c r="J137" i="5"/>
  <c r="D137" i="5"/>
  <c r="AT136" i="5"/>
  <c r="AB136" i="5"/>
  <c r="V136" i="5"/>
  <c r="P136" i="5"/>
  <c r="J136" i="5"/>
  <c r="D136" i="5"/>
  <c r="AT135" i="5"/>
  <c r="AB135" i="5"/>
  <c r="V135" i="5"/>
  <c r="P135" i="5"/>
  <c r="J135" i="5"/>
  <c r="D135" i="5"/>
  <c r="AT134" i="5"/>
  <c r="AB134" i="5"/>
  <c r="V134" i="5"/>
  <c r="P134" i="5"/>
  <c r="J134" i="5"/>
  <c r="D134" i="5"/>
  <c r="AT133" i="5"/>
  <c r="AB133" i="5"/>
  <c r="V133" i="5"/>
  <c r="P133" i="5"/>
  <c r="J133" i="5"/>
  <c r="D133" i="5"/>
  <c r="AT132" i="5"/>
  <c r="AB132" i="5"/>
  <c r="V132" i="5"/>
  <c r="P132" i="5"/>
  <c r="J132" i="5"/>
  <c r="D132" i="5"/>
  <c r="AT131" i="5"/>
  <c r="AB131" i="5"/>
  <c r="V131" i="5"/>
  <c r="P131" i="5"/>
  <c r="J131" i="5"/>
  <c r="D131" i="5"/>
  <c r="AT130" i="5"/>
  <c r="AB130" i="5"/>
  <c r="V130" i="5"/>
  <c r="P130" i="5"/>
  <c r="J130" i="5"/>
  <c r="D130" i="5"/>
  <c r="AT129" i="5"/>
  <c r="AB129" i="5"/>
  <c r="V129" i="5"/>
  <c r="P129" i="5"/>
  <c r="J129" i="5"/>
  <c r="D129" i="5"/>
  <c r="AT128" i="5"/>
  <c r="AB128" i="5"/>
  <c r="V128" i="5"/>
  <c r="P128" i="5"/>
  <c r="J128" i="5"/>
  <c r="D128" i="5"/>
  <c r="AT127" i="5"/>
  <c r="AB127" i="5"/>
  <c r="V127" i="5"/>
  <c r="P127" i="5"/>
  <c r="J127" i="5"/>
  <c r="D127" i="5"/>
  <c r="AT126" i="5"/>
  <c r="AB126" i="5"/>
  <c r="V126" i="5"/>
  <c r="P126" i="5"/>
  <c r="J126" i="5"/>
  <c r="D126" i="5"/>
  <c r="AT125" i="5"/>
  <c r="AB125" i="5"/>
  <c r="V125" i="5"/>
  <c r="P125" i="5"/>
  <c r="J125" i="5"/>
  <c r="D125" i="5"/>
  <c r="AT124" i="5"/>
  <c r="AB124" i="5"/>
  <c r="V124" i="5"/>
  <c r="P124" i="5"/>
  <c r="J124" i="5"/>
  <c r="D124" i="5"/>
  <c r="AT123" i="5"/>
  <c r="AB123" i="5"/>
  <c r="V123" i="5"/>
  <c r="P123" i="5"/>
  <c r="J123" i="5"/>
  <c r="D123" i="5"/>
  <c r="AT122" i="5"/>
  <c r="AB122" i="5"/>
  <c r="V122" i="5"/>
  <c r="P122" i="5"/>
  <c r="J122" i="5"/>
  <c r="D122" i="5"/>
  <c r="AT121" i="5"/>
  <c r="AB121" i="5"/>
  <c r="V121" i="5"/>
  <c r="P121" i="5"/>
  <c r="J121" i="5"/>
  <c r="D121" i="5"/>
  <c r="AT120" i="5"/>
  <c r="AB120" i="5"/>
  <c r="V120" i="5"/>
  <c r="P120" i="5"/>
  <c r="J120" i="5"/>
  <c r="D120" i="5"/>
  <c r="AT119" i="5"/>
  <c r="AB119" i="5"/>
  <c r="V119" i="5"/>
  <c r="P119" i="5"/>
  <c r="J119" i="5"/>
  <c r="D119" i="5"/>
  <c r="AT118" i="5"/>
  <c r="AB118" i="5"/>
  <c r="V118" i="5"/>
  <c r="P118" i="5"/>
  <c r="J118" i="5"/>
  <c r="D118" i="5"/>
  <c r="AT117" i="5"/>
  <c r="AB117" i="5"/>
  <c r="V117" i="5"/>
  <c r="P117" i="5"/>
  <c r="J117" i="5"/>
  <c r="D117" i="5"/>
  <c r="AT116" i="5"/>
  <c r="AB116" i="5"/>
  <c r="V116" i="5"/>
  <c r="P116" i="5"/>
  <c r="J116" i="5"/>
  <c r="D116" i="5"/>
  <c r="AT115" i="5"/>
  <c r="AB115" i="5"/>
  <c r="V115" i="5"/>
  <c r="P115" i="5"/>
  <c r="J115" i="5"/>
  <c r="D115" i="5"/>
  <c r="AT114" i="5"/>
  <c r="AB114" i="5"/>
  <c r="V114" i="5"/>
  <c r="P114" i="5"/>
  <c r="J114" i="5"/>
  <c r="D114" i="5"/>
  <c r="AT113" i="5"/>
  <c r="AB113" i="5"/>
  <c r="V113" i="5"/>
  <c r="P113" i="5"/>
  <c r="J113" i="5"/>
  <c r="D113" i="5"/>
  <c r="AT112" i="5"/>
  <c r="AB112" i="5"/>
  <c r="V112" i="5"/>
  <c r="P112" i="5"/>
  <c r="J112" i="5"/>
  <c r="D112" i="5"/>
  <c r="AT111" i="5"/>
  <c r="AB111" i="5"/>
  <c r="V111" i="5"/>
  <c r="P111" i="5"/>
  <c r="J111" i="5"/>
  <c r="D111" i="5"/>
  <c r="AT110" i="5"/>
  <c r="AB110" i="5"/>
  <c r="V110" i="5"/>
  <c r="P110" i="5"/>
  <c r="J110" i="5"/>
  <c r="D110" i="5"/>
  <c r="AT109" i="5"/>
  <c r="AB109" i="5"/>
  <c r="V109" i="5"/>
  <c r="P109" i="5"/>
  <c r="J109" i="5"/>
  <c r="D109" i="5"/>
  <c r="AT108" i="5"/>
  <c r="AB108" i="5"/>
  <c r="V108" i="5"/>
  <c r="P108" i="5"/>
  <c r="J108" i="5"/>
  <c r="D108" i="5"/>
  <c r="AT107" i="5"/>
  <c r="AB107" i="5"/>
  <c r="V107" i="5"/>
  <c r="P107" i="5"/>
  <c r="J107" i="5"/>
  <c r="D107" i="5"/>
  <c r="AT106" i="5"/>
  <c r="AB106" i="5"/>
  <c r="V106" i="5"/>
  <c r="P106" i="5"/>
  <c r="J106" i="5"/>
  <c r="D106" i="5"/>
  <c r="AT105" i="5"/>
  <c r="AB105" i="5"/>
  <c r="V105" i="5"/>
  <c r="P105" i="5"/>
  <c r="J105" i="5"/>
  <c r="D105" i="5"/>
  <c r="AT104" i="5"/>
  <c r="AB104" i="5"/>
  <c r="V104" i="5"/>
  <c r="P104" i="5"/>
  <c r="J104" i="5"/>
  <c r="D104" i="5"/>
  <c r="AT103" i="5"/>
  <c r="AB103" i="5"/>
  <c r="V103" i="5"/>
  <c r="P103" i="5"/>
  <c r="J103" i="5"/>
  <c r="D103" i="5"/>
  <c r="AT102" i="5"/>
  <c r="AB102" i="5"/>
  <c r="V102" i="5"/>
  <c r="P102" i="5"/>
  <c r="J102" i="5"/>
  <c r="D102" i="5"/>
  <c r="AT101" i="5"/>
  <c r="AB101" i="5"/>
  <c r="V101" i="5"/>
  <c r="P101" i="5"/>
  <c r="J101" i="5"/>
  <c r="D101" i="5"/>
  <c r="AT100" i="5"/>
  <c r="AB100" i="5"/>
  <c r="V100" i="5"/>
  <c r="P100" i="5"/>
  <c r="J100" i="5"/>
  <c r="D100" i="5"/>
  <c r="AT99" i="5"/>
  <c r="AB99" i="5"/>
  <c r="V99" i="5"/>
  <c r="P99" i="5"/>
  <c r="J99" i="5"/>
  <c r="D99" i="5"/>
  <c r="AT98" i="5"/>
  <c r="AB98" i="5"/>
  <c r="V98" i="5"/>
  <c r="P98" i="5"/>
  <c r="J98" i="5"/>
  <c r="D98" i="5"/>
  <c r="AT97" i="5"/>
  <c r="AB97" i="5"/>
  <c r="V97" i="5"/>
  <c r="P97" i="5"/>
  <c r="J97" i="5"/>
  <c r="D97" i="5"/>
  <c r="AT96" i="5"/>
  <c r="AB96" i="5"/>
  <c r="V96" i="5"/>
  <c r="P96" i="5"/>
  <c r="J96" i="5"/>
  <c r="D96" i="5"/>
  <c r="AT95" i="5"/>
  <c r="AB95" i="5"/>
  <c r="V95" i="5"/>
  <c r="P95" i="5"/>
  <c r="J95" i="5"/>
  <c r="D95" i="5"/>
  <c r="AT94" i="5"/>
  <c r="AB94" i="5"/>
  <c r="V94" i="5"/>
  <c r="P94" i="5"/>
  <c r="J94" i="5"/>
  <c r="D94" i="5"/>
  <c r="AT93" i="5"/>
  <c r="AB93" i="5"/>
  <c r="V93" i="5"/>
  <c r="P93" i="5"/>
  <c r="J93" i="5"/>
  <c r="D93" i="5"/>
  <c r="AT92" i="5"/>
  <c r="AB92" i="5"/>
  <c r="V92" i="5"/>
  <c r="P92" i="5"/>
  <c r="J92" i="5"/>
  <c r="D92" i="5"/>
  <c r="AT91" i="5"/>
  <c r="AB91" i="5"/>
  <c r="V91" i="5"/>
  <c r="P91" i="5"/>
  <c r="J91" i="5"/>
  <c r="D91" i="5"/>
  <c r="AT90" i="5"/>
  <c r="AB90" i="5"/>
  <c r="V90" i="5"/>
  <c r="P90" i="5"/>
  <c r="J90" i="5"/>
  <c r="D90" i="5"/>
  <c r="AT89" i="5"/>
  <c r="AB89" i="5"/>
  <c r="V89" i="5"/>
  <c r="P89" i="5"/>
  <c r="J89" i="5"/>
  <c r="D89" i="5"/>
  <c r="AT88" i="5"/>
  <c r="AB88" i="5"/>
  <c r="V88" i="5"/>
  <c r="P88" i="5"/>
  <c r="J88" i="5"/>
  <c r="D88" i="5"/>
  <c r="AT87" i="5"/>
  <c r="AB87" i="5"/>
  <c r="V87" i="5"/>
  <c r="P87" i="5"/>
  <c r="J87" i="5"/>
  <c r="D87" i="5"/>
  <c r="AT86" i="5"/>
  <c r="AB86" i="5"/>
  <c r="V86" i="5"/>
  <c r="P86" i="5"/>
  <c r="J86" i="5"/>
  <c r="D86" i="5"/>
  <c r="AT85" i="5"/>
  <c r="AB85" i="5"/>
  <c r="V85" i="5"/>
  <c r="P85" i="5"/>
  <c r="J85" i="5"/>
  <c r="D85" i="5"/>
  <c r="AT84" i="5"/>
  <c r="AB84" i="5"/>
  <c r="V84" i="5"/>
  <c r="P84" i="5"/>
  <c r="J84" i="5"/>
  <c r="D84" i="5"/>
  <c r="AT83" i="5"/>
  <c r="AB83" i="5"/>
  <c r="V83" i="5"/>
  <c r="P83" i="5"/>
  <c r="J83" i="5"/>
  <c r="D83" i="5"/>
  <c r="AT82" i="5"/>
  <c r="AB82" i="5"/>
  <c r="V82" i="5"/>
  <c r="P82" i="5"/>
  <c r="J82" i="5"/>
  <c r="D82" i="5"/>
  <c r="AT81" i="5"/>
  <c r="AB81" i="5"/>
  <c r="V81" i="5"/>
  <c r="P81" i="5"/>
  <c r="J81" i="5"/>
  <c r="D81" i="5"/>
  <c r="AT80" i="5"/>
  <c r="AB80" i="5"/>
  <c r="V80" i="5"/>
  <c r="P80" i="5"/>
  <c r="J80" i="5"/>
  <c r="D80" i="5"/>
  <c r="AT79" i="5"/>
  <c r="AB79" i="5"/>
  <c r="V79" i="5"/>
  <c r="P79" i="5"/>
  <c r="J79" i="5"/>
  <c r="D79" i="5"/>
  <c r="AT78" i="5"/>
  <c r="AB78" i="5"/>
  <c r="V78" i="5"/>
  <c r="P78" i="5"/>
  <c r="J78" i="5"/>
  <c r="D78" i="5"/>
  <c r="AT77" i="5"/>
  <c r="AB77" i="5"/>
  <c r="V77" i="5"/>
  <c r="P77" i="5"/>
  <c r="J77" i="5"/>
  <c r="D77" i="5"/>
  <c r="AT76" i="5"/>
  <c r="AB76" i="5"/>
  <c r="V76" i="5"/>
  <c r="P76" i="5"/>
  <c r="J76" i="5"/>
  <c r="D76" i="5"/>
  <c r="AT75" i="5"/>
  <c r="AB75" i="5"/>
  <c r="V75" i="5"/>
  <c r="P75" i="5"/>
  <c r="J75" i="5"/>
  <c r="D75" i="5"/>
  <c r="AT74" i="5"/>
  <c r="AB74" i="5"/>
  <c r="V74" i="5"/>
  <c r="P74" i="5"/>
  <c r="J74" i="5"/>
  <c r="D74" i="5"/>
  <c r="AT73" i="5"/>
  <c r="AB73" i="5"/>
  <c r="V73" i="5"/>
  <c r="P73" i="5"/>
  <c r="J73" i="5"/>
  <c r="D73" i="5"/>
  <c r="AT72" i="5"/>
  <c r="AB72" i="5"/>
  <c r="V72" i="5"/>
  <c r="P72" i="5"/>
  <c r="J72" i="5"/>
  <c r="D72" i="5"/>
  <c r="AT71" i="5"/>
  <c r="AB71" i="5"/>
  <c r="V71" i="5"/>
  <c r="P71" i="5"/>
  <c r="J71" i="5"/>
  <c r="D71" i="5"/>
  <c r="AT70" i="5"/>
  <c r="AB70" i="5"/>
  <c r="V70" i="5"/>
  <c r="P70" i="5"/>
  <c r="J70" i="5"/>
  <c r="D70" i="5"/>
  <c r="AT69" i="5"/>
  <c r="AB69" i="5"/>
  <c r="V69" i="5"/>
  <c r="P69" i="5"/>
  <c r="J69" i="5"/>
  <c r="D69" i="5"/>
  <c r="AT68" i="5"/>
  <c r="AB68" i="5"/>
  <c r="V68" i="5"/>
  <c r="P68" i="5"/>
  <c r="J68" i="5"/>
  <c r="D68" i="5"/>
  <c r="AT67" i="5"/>
  <c r="AB67" i="5"/>
  <c r="V67" i="5"/>
  <c r="P67" i="5"/>
  <c r="J67" i="5"/>
  <c r="D67" i="5"/>
  <c r="AT66" i="5"/>
  <c r="AB66" i="5"/>
  <c r="V66" i="5"/>
  <c r="P66" i="5"/>
  <c r="J66" i="5"/>
  <c r="D66" i="5"/>
  <c r="AT65" i="5"/>
  <c r="AB65" i="5"/>
  <c r="V65" i="5"/>
  <c r="P65" i="5"/>
  <c r="J65" i="5"/>
  <c r="D65" i="5"/>
  <c r="AT64" i="5"/>
  <c r="AB64" i="5"/>
  <c r="V64" i="5"/>
  <c r="P64" i="5"/>
  <c r="J64" i="5"/>
  <c r="D64" i="5"/>
  <c r="AT63" i="5"/>
  <c r="AB63" i="5"/>
  <c r="V63" i="5"/>
  <c r="P63" i="5"/>
  <c r="J63" i="5"/>
  <c r="D63" i="5"/>
  <c r="AT62" i="5"/>
  <c r="AB62" i="5"/>
  <c r="V62" i="5"/>
  <c r="P62" i="5"/>
  <c r="J62" i="5"/>
  <c r="D62" i="5"/>
  <c r="AT61" i="5"/>
  <c r="AB61" i="5"/>
  <c r="V61" i="5"/>
  <c r="P61" i="5"/>
  <c r="J61" i="5"/>
  <c r="D61" i="5"/>
  <c r="AT60" i="5"/>
  <c r="AB60" i="5"/>
  <c r="V60" i="5"/>
  <c r="P60" i="5"/>
  <c r="J60" i="5"/>
  <c r="D60" i="5"/>
  <c r="AT59" i="5"/>
  <c r="AB59" i="5"/>
  <c r="V59" i="5"/>
  <c r="P59" i="5"/>
  <c r="J59" i="5"/>
  <c r="D59" i="5"/>
  <c r="AT58" i="5"/>
  <c r="AB58" i="5"/>
  <c r="V58" i="5"/>
  <c r="P58" i="5"/>
  <c r="J58" i="5"/>
  <c r="D58" i="5"/>
  <c r="AT57" i="5"/>
  <c r="AB57" i="5"/>
  <c r="V57" i="5"/>
  <c r="P57" i="5"/>
  <c r="J57" i="5"/>
  <c r="D57" i="5"/>
  <c r="AT56" i="5"/>
  <c r="AB56" i="5"/>
  <c r="V56" i="5"/>
  <c r="P56" i="5"/>
  <c r="J56" i="5"/>
  <c r="D56" i="5"/>
  <c r="AT55" i="5"/>
  <c r="AB55" i="5"/>
  <c r="V55" i="5"/>
  <c r="P55" i="5"/>
  <c r="J55" i="5"/>
  <c r="D55" i="5"/>
  <c r="AT54" i="5"/>
  <c r="AB54" i="5"/>
  <c r="V54" i="5"/>
  <c r="P54" i="5"/>
  <c r="J54" i="5"/>
  <c r="D54" i="5"/>
  <c r="AT53" i="5"/>
  <c r="AB53" i="5"/>
  <c r="V53" i="5"/>
  <c r="P53" i="5"/>
  <c r="J53" i="5"/>
  <c r="D53" i="5"/>
  <c r="AT52" i="5"/>
  <c r="AB52" i="5"/>
  <c r="V52" i="5"/>
  <c r="P52" i="5"/>
  <c r="J52" i="5"/>
  <c r="D52" i="5"/>
  <c r="AT51" i="5"/>
  <c r="AB51" i="5"/>
  <c r="V51" i="5"/>
  <c r="P51" i="5"/>
  <c r="J51" i="5"/>
  <c r="D51" i="5"/>
  <c r="AT50" i="5"/>
  <c r="AB50" i="5"/>
  <c r="V50" i="5"/>
  <c r="P50" i="5"/>
  <c r="J50" i="5"/>
  <c r="D50" i="5"/>
  <c r="AT49" i="5"/>
  <c r="AB49" i="5"/>
  <c r="V49" i="5"/>
  <c r="P49" i="5"/>
  <c r="J49" i="5"/>
  <c r="D49" i="5"/>
  <c r="AT48" i="5"/>
  <c r="AB48" i="5"/>
  <c r="V48" i="5"/>
  <c r="P48" i="5"/>
  <c r="J48" i="5"/>
  <c r="D48" i="5"/>
  <c r="AT47" i="5"/>
  <c r="AB47" i="5"/>
  <c r="V47" i="5"/>
  <c r="P47" i="5"/>
  <c r="J47" i="5"/>
  <c r="D47" i="5"/>
  <c r="AT46" i="5"/>
  <c r="AB46" i="5"/>
  <c r="V46" i="5"/>
  <c r="P46" i="5"/>
  <c r="J46" i="5"/>
  <c r="D46" i="5"/>
  <c r="AT45" i="5"/>
  <c r="AB45" i="5"/>
  <c r="V45" i="5"/>
  <c r="P45" i="5"/>
  <c r="J45" i="5"/>
  <c r="D45" i="5"/>
  <c r="AT44" i="5"/>
  <c r="AB44" i="5"/>
  <c r="V44" i="5"/>
  <c r="P44" i="5"/>
  <c r="J44" i="5"/>
  <c r="D44" i="5"/>
  <c r="AT43" i="5"/>
  <c r="AB43" i="5"/>
  <c r="V43" i="5"/>
  <c r="P43" i="5"/>
  <c r="J43" i="5"/>
  <c r="D43" i="5"/>
  <c r="AT42" i="5"/>
  <c r="AB42" i="5"/>
  <c r="V42" i="5"/>
  <c r="P42" i="5"/>
  <c r="J42" i="5"/>
  <c r="D42" i="5"/>
  <c r="AT41" i="5"/>
  <c r="AB41" i="5"/>
  <c r="V41" i="5"/>
  <c r="P41" i="5"/>
  <c r="J41" i="5"/>
  <c r="D41" i="5"/>
  <c r="AT40" i="5"/>
  <c r="AB40" i="5"/>
  <c r="V40" i="5"/>
  <c r="P40" i="5"/>
  <c r="J40" i="5"/>
  <c r="D40" i="5"/>
  <c r="AT39" i="5"/>
  <c r="AB39" i="5"/>
  <c r="V39" i="5"/>
  <c r="P39" i="5"/>
  <c r="J39" i="5"/>
  <c r="D39" i="5"/>
  <c r="AT38" i="5"/>
  <c r="AB38" i="5"/>
  <c r="V38" i="5"/>
  <c r="P38" i="5"/>
  <c r="J38" i="5"/>
  <c r="D38" i="5"/>
  <c r="AT37" i="5"/>
  <c r="AB37" i="5"/>
  <c r="V37" i="5"/>
  <c r="P37" i="5"/>
  <c r="J37" i="5"/>
  <c r="D37" i="5"/>
  <c r="AT36" i="5"/>
  <c r="AB36" i="5"/>
  <c r="V36" i="5"/>
  <c r="P36" i="5"/>
  <c r="J36" i="5"/>
  <c r="D36" i="5"/>
  <c r="AT35" i="5"/>
  <c r="AB35" i="5"/>
  <c r="V35" i="5"/>
  <c r="P35" i="5"/>
  <c r="J35" i="5"/>
  <c r="D35" i="5"/>
  <c r="AT34" i="5"/>
  <c r="AB34" i="5"/>
  <c r="V34" i="5"/>
  <c r="P34" i="5"/>
  <c r="J34" i="5"/>
  <c r="D34" i="5"/>
  <c r="AT33" i="5"/>
  <c r="AB33" i="5"/>
  <c r="V33" i="5"/>
  <c r="P33" i="5"/>
  <c r="J33" i="5"/>
  <c r="D33" i="5"/>
  <c r="AT32" i="5"/>
  <c r="AB32" i="5"/>
  <c r="V32" i="5"/>
  <c r="P32" i="5"/>
  <c r="J32" i="5"/>
  <c r="D32" i="5"/>
  <c r="AT31" i="5"/>
  <c r="AB31" i="5"/>
  <c r="V31" i="5"/>
  <c r="P31" i="5"/>
  <c r="J31" i="5"/>
  <c r="D31" i="5"/>
  <c r="AT30" i="5"/>
  <c r="AB30" i="5"/>
  <c r="V30" i="5"/>
  <c r="P30" i="5"/>
  <c r="J30" i="5"/>
  <c r="D30" i="5"/>
  <c r="AT29" i="5"/>
  <c r="AB29" i="5"/>
  <c r="V29" i="5"/>
  <c r="P29" i="5"/>
  <c r="J29" i="5"/>
  <c r="D29" i="5"/>
  <c r="AT28" i="5"/>
  <c r="AB28" i="5"/>
  <c r="V28" i="5"/>
  <c r="P28" i="5"/>
  <c r="J28" i="5"/>
  <c r="D28" i="5"/>
  <c r="AT27" i="5"/>
  <c r="AB27" i="5"/>
  <c r="V27" i="5"/>
  <c r="P27" i="5"/>
  <c r="J27" i="5"/>
  <c r="D27" i="5"/>
  <c r="AT26" i="5"/>
  <c r="AB26" i="5"/>
  <c r="V26" i="5"/>
  <c r="P26" i="5"/>
  <c r="J26" i="5"/>
  <c r="D26" i="5"/>
  <c r="AT25" i="5"/>
  <c r="AB25" i="5"/>
  <c r="V25" i="5"/>
  <c r="P25" i="5"/>
  <c r="J25" i="5"/>
  <c r="D25" i="5"/>
  <c r="AT24" i="5"/>
  <c r="AB24" i="5"/>
  <c r="V24" i="5"/>
  <c r="P24" i="5"/>
  <c r="J24" i="5"/>
  <c r="D24" i="5"/>
  <c r="AT23" i="5"/>
  <c r="AB23" i="5"/>
  <c r="V23" i="5"/>
  <c r="P23" i="5"/>
  <c r="J23" i="5"/>
  <c r="D23" i="5"/>
  <c r="AT22" i="5"/>
  <c r="AB22" i="5"/>
  <c r="V22" i="5"/>
  <c r="P22" i="5"/>
  <c r="J22" i="5"/>
  <c r="D22" i="5"/>
  <c r="AT21" i="5"/>
  <c r="AB21" i="5"/>
  <c r="V21" i="5"/>
  <c r="P21" i="5"/>
  <c r="J21" i="5"/>
  <c r="D21" i="5"/>
  <c r="AT20" i="5"/>
  <c r="AB20" i="5"/>
  <c r="V20" i="5"/>
  <c r="P20" i="5"/>
  <c r="J20" i="5"/>
  <c r="D20" i="5"/>
  <c r="AT19" i="5"/>
  <c r="AB19" i="5"/>
  <c r="V19" i="5"/>
  <c r="P19" i="5"/>
  <c r="J19" i="5"/>
  <c r="D19" i="5"/>
  <c r="AT18" i="5"/>
  <c r="AB18" i="5"/>
  <c r="V18" i="5"/>
  <c r="P18" i="5"/>
  <c r="J18" i="5"/>
  <c r="D18" i="5"/>
  <c r="AT17" i="5"/>
  <c r="AB17" i="5"/>
  <c r="V17" i="5"/>
  <c r="P17" i="5"/>
  <c r="J17" i="5"/>
  <c r="D17" i="5"/>
  <c r="AT16" i="5"/>
  <c r="AB16" i="5"/>
  <c r="V16" i="5"/>
  <c r="P16" i="5"/>
  <c r="J16" i="5"/>
  <c r="D16" i="5"/>
  <c r="AT15" i="5"/>
  <c r="AB15" i="5"/>
  <c r="V15" i="5"/>
  <c r="P15" i="5"/>
  <c r="J15" i="5"/>
  <c r="D15" i="5"/>
  <c r="AT14" i="5"/>
  <c r="AB14" i="5"/>
  <c r="V14" i="5"/>
  <c r="P14" i="5"/>
  <c r="J14" i="5"/>
  <c r="D14" i="5"/>
  <c r="AT13" i="5"/>
  <c r="AB13" i="5"/>
  <c r="V13" i="5"/>
  <c r="P13" i="5"/>
  <c r="J13" i="5"/>
  <c r="D13" i="5"/>
  <c r="AT12" i="5"/>
  <c r="AB12" i="5"/>
  <c r="V12" i="5"/>
  <c r="P12" i="5"/>
  <c r="J12" i="5"/>
  <c r="D12" i="5"/>
  <c r="AT11" i="5"/>
  <c r="AB11" i="5"/>
  <c r="V11" i="5"/>
  <c r="P11" i="5"/>
  <c r="J11" i="5"/>
  <c r="D11" i="5"/>
  <c r="AT10" i="5"/>
  <c r="AB10" i="5"/>
  <c r="V10" i="5"/>
  <c r="P10" i="5"/>
  <c r="J10" i="5"/>
  <c r="D10" i="5"/>
  <c r="AT9" i="5"/>
  <c r="AB9" i="5"/>
  <c r="V9" i="5"/>
  <c r="P9" i="5"/>
  <c r="J9" i="5"/>
  <c r="D9" i="5"/>
  <c r="AT8" i="5"/>
  <c r="AB8" i="5"/>
  <c r="V8" i="5"/>
  <c r="P8" i="5"/>
  <c r="J8" i="5"/>
  <c r="D8" i="5"/>
  <c r="AT7" i="5"/>
  <c r="AB7" i="5"/>
  <c r="V7" i="5"/>
  <c r="P7" i="5"/>
  <c r="J7" i="5"/>
  <c r="D7" i="5"/>
  <c r="AT6" i="5"/>
  <c r="AB6" i="5"/>
  <c r="V6" i="5"/>
  <c r="P6" i="5"/>
  <c r="J6" i="5"/>
  <c r="D6" i="5"/>
  <c r="AB5" i="5"/>
  <c r="V5" i="5"/>
  <c r="P5" i="5"/>
  <c r="J5" i="5"/>
  <c r="D5" i="5"/>
  <c r="AB4" i="5"/>
  <c r="V4" i="5"/>
  <c r="P4" i="5"/>
  <c r="J4" i="5"/>
  <c r="D4" i="5"/>
  <c r="AB3" i="5"/>
  <c r="V3" i="5"/>
  <c r="P3" i="5"/>
  <c r="J3" i="5"/>
  <c r="D3" i="5" l="1"/>
  <c r="AB2" i="5"/>
  <c r="V2" i="5"/>
  <c r="P2" i="5"/>
  <c r="J2" i="5"/>
  <c r="D2" i="5"/>
  <c r="N184" i="1"/>
  <c r="M184" i="1" s="1"/>
  <c r="L184" i="1" s="1"/>
  <c r="C184" i="1"/>
  <c r="B184" i="1"/>
  <c r="A184" i="1"/>
  <c r="N183" i="1"/>
  <c r="M183" i="1" s="1"/>
  <c r="L183" i="1" s="1"/>
  <c r="D184" i="1" l="1"/>
  <c r="E184" i="1"/>
  <c r="K183" i="1"/>
  <c r="S183" i="1"/>
  <c r="K184" i="1"/>
  <c r="S184" i="1"/>
  <c r="C183" i="1"/>
  <c r="B183" i="1"/>
  <c r="A183" i="1"/>
  <c r="N182" i="1"/>
  <c r="M182" i="1" s="1"/>
  <c r="L182" i="1" s="1"/>
  <c r="C182" i="1"/>
  <c r="B182" i="1"/>
  <c r="A182" i="1"/>
  <c r="N181" i="1"/>
  <c r="M181" i="1" s="1"/>
  <c r="L181" i="1" s="1"/>
  <c r="C181" i="1"/>
  <c r="B181" i="1"/>
  <c r="A181" i="1"/>
  <c r="N180" i="1"/>
  <c r="M180" i="1" s="1"/>
  <c r="L180" i="1" s="1"/>
  <c r="C180" i="1"/>
  <c r="B180" i="1"/>
  <c r="A180" i="1"/>
  <c r="E180" i="1" s="1"/>
  <c r="D180" i="1" s="1"/>
  <c r="N179" i="1"/>
  <c r="M179" i="1" s="1"/>
  <c r="L179" i="1" s="1"/>
  <c r="C179" i="1"/>
  <c r="B179" i="1"/>
  <c r="A179" i="1"/>
  <c r="E179" i="1" s="1"/>
  <c r="D179" i="1" s="1"/>
  <c r="N178" i="1"/>
  <c r="M178" i="1" s="1"/>
  <c r="L178" i="1" s="1"/>
  <c r="C178" i="1"/>
  <c r="B178" i="1"/>
  <c r="A178" i="1"/>
  <c r="E178" i="1" s="1"/>
  <c r="D178" i="1" s="1"/>
  <c r="N177" i="1"/>
  <c r="M177" i="1" s="1"/>
  <c r="L177" i="1" s="1"/>
  <c r="C177" i="1"/>
  <c r="B177" i="1"/>
  <c r="A177" i="1"/>
  <c r="E177" i="1" s="1"/>
  <c r="D177" i="1" s="1"/>
  <c r="N176" i="1"/>
  <c r="M176" i="1" s="1"/>
  <c r="L176" i="1" s="1"/>
  <c r="C176" i="1"/>
  <c r="B176" i="1"/>
  <c r="A176" i="1"/>
  <c r="E176" i="1" s="1"/>
  <c r="D176" i="1" s="1"/>
  <c r="N175" i="1"/>
  <c r="M175" i="1" s="1"/>
  <c r="L175" i="1" s="1"/>
  <c r="C175" i="1"/>
  <c r="B175" i="1"/>
  <c r="A175" i="1"/>
  <c r="N174" i="1"/>
  <c r="M174" i="1" s="1"/>
  <c r="L174" i="1" s="1"/>
  <c r="C174" i="1"/>
  <c r="B174" i="1"/>
  <c r="A174" i="1"/>
  <c r="N173" i="1"/>
  <c r="M173" i="1" s="1"/>
  <c r="L173" i="1" s="1"/>
  <c r="C173" i="1"/>
  <c r="B173" i="1"/>
  <c r="A173" i="1"/>
  <c r="E173" i="1" s="1"/>
  <c r="D173" i="1" s="1"/>
  <c r="N172" i="1"/>
  <c r="M172" i="1" s="1"/>
  <c r="L172" i="1" s="1"/>
  <c r="C172" i="1"/>
  <c r="B172" i="1"/>
  <c r="A172" i="1"/>
  <c r="E172" i="1" s="1"/>
  <c r="D172" i="1" s="1"/>
  <c r="N171" i="1"/>
  <c r="M171" i="1" s="1"/>
  <c r="L171" i="1" s="1"/>
  <c r="C171" i="1"/>
  <c r="B171" i="1"/>
  <c r="A171" i="1"/>
  <c r="E171" i="1" s="1"/>
  <c r="D171" i="1" s="1"/>
  <c r="N170" i="1"/>
  <c r="M170" i="1" s="1"/>
  <c r="L170" i="1" s="1"/>
  <c r="C170" i="1"/>
  <c r="B170" i="1"/>
  <c r="A170" i="1"/>
  <c r="E170" i="1" s="1"/>
  <c r="D170" i="1" s="1"/>
  <c r="N169" i="1"/>
  <c r="M169" i="1" s="1"/>
  <c r="L169" i="1" s="1"/>
  <c r="C169" i="1"/>
  <c r="B169" i="1"/>
  <c r="A169" i="1"/>
  <c r="E169" i="1" s="1"/>
  <c r="D169" i="1" s="1"/>
  <c r="N168" i="1"/>
  <c r="M168" i="1" s="1"/>
  <c r="L168" i="1" s="1"/>
  <c r="C168" i="1"/>
  <c r="B168" i="1"/>
  <c r="A168" i="1"/>
  <c r="N167" i="1"/>
  <c r="M167" i="1" s="1"/>
  <c r="L167" i="1" s="1"/>
  <c r="C167" i="1"/>
  <c r="B167" i="1"/>
  <c r="A167" i="1"/>
  <c r="N166" i="1"/>
  <c r="M166" i="1" s="1"/>
  <c r="L166" i="1" s="1"/>
  <c r="C166" i="1"/>
  <c r="B166" i="1"/>
  <c r="A166" i="1"/>
  <c r="E166" i="1" s="1"/>
  <c r="D166" i="1" s="1"/>
  <c r="N165" i="1"/>
  <c r="M165" i="1" s="1"/>
  <c r="L165" i="1" s="1"/>
  <c r="C165" i="1"/>
  <c r="B165" i="1"/>
  <c r="A165" i="1"/>
  <c r="E165" i="1" s="1"/>
  <c r="D165" i="1" s="1"/>
  <c r="N164" i="1"/>
  <c r="M164" i="1" s="1"/>
  <c r="L164" i="1" s="1"/>
  <c r="C164" i="1"/>
  <c r="B164" i="1"/>
  <c r="A164" i="1"/>
  <c r="E164" i="1" s="1"/>
  <c r="D164" i="1" s="1"/>
  <c r="N163" i="1"/>
  <c r="M163" i="1" s="1"/>
  <c r="L163" i="1" s="1"/>
  <c r="C163" i="1"/>
  <c r="B163" i="1"/>
  <c r="A163" i="1"/>
  <c r="E163" i="1" s="1"/>
  <c r="D163" i="1" s="1"/>
  <c r="N162" i="1"/>
  <c r="M162" i="1" s="1"/>
  <c r="L162" i="1" s="1"/>
  <c r="C162" i="1"/>
  <c r="B162" i="1"/>
  <c r="A162" i="1"/>
  <c r="E162" i="1" s="1"/>
  <c r="D162" i="1" s="1"/>
  <c r="N161" i="1"/>
  <c r="M161" i="1" s="1"/>
  <c r="L161" i="1" s="1"/>
  <c r="C161" i="1"/>
  <c r="B161" i="1"/>
  <c r="A161" i="1"/>
  <c r="N160" i="1"/>
  <c r="M160" i="1" s="1"/>
  <c r="L160" i="1" s="1"/>
  <c r="C160" i="1"/>
  <c r="B160" i="1"/>
  <c r="A160" i="1"/>
  <c r="N159" i="1"/>
  <c r="M159" i="1" s="1"/>
  <c r="L159" i="1" s="1"/>
  <c r="C159" i="1"/>
  <c r="B159" i="1"/>
  <c r="A159" i="1"/>
  <c r="E159" i="1" s="1"/>
  <c r="D159" i="1" s="1"/>
  <c r="N158" i="1"/>
  <c r="M158" i="1" s="1"/>
  <c r="L158" i="1" s="1"/>
  <c r="C158" i="1"/>
  <c r="B158" i="1"/>
  <c r="A158" i="1"/>
  <c r="E158" i="1" s="1"/>
  <c r="D158" i="1" s="1"/>
  <c r="N157" i="1"/>
  <c r="M157" i="1" s="1"/>
  <c r="L157" i="1" s="1"/>
  <c r="C157" i="1"/>
  <c r="B157" i="1"/>
  <c r="A157" i="1"/>
  <c r="E157" i="1" s="1"/>
  <c r="D157" i="1" s="1"/>
  <c r="N156" i="1"/>
  <c r="M156" i="1" s="1"/>
  <c r="L156" i="1" s="1"/>
  <c r="C156" i="1"/>
  <c r="B156" i="1"/>
  <c r="A156" i="1"/>
  <c r="E156" i="1" s="1"/>
  <c r="D156" i="1" s="1"/>
  <c r="N155" i="1"/>
  <c r="M155" i="1" s="1"/>
  <c r="L155" i="1" s="1"/>
  <c r="C155" i="1"/>
  <c r="B155" i="1"/>
  <c r="A155" i="1"/>
  <c r="E155" i="1" s="1"/>
  <c r="D155" i="1" s="1"/>
  <c r="N154" i="1"/>
  <c r="M154" i="1" s="1"/>
  <c r="L154" i="1" s="1"/>
  <c r="C154" i="1"/>
  <c r="B154" i="1"/>
  <c r="A154" i="1"/>
  <c r="N153" i="1"/>
  <c r="M153" i="1" s="1"/>
  <c r="L153" i="1" s="1"/>
  <c r="C153" i="1"/>
  <c r="B153" i="1"/>
  <c r="A153" i="1"/>
  <c r="N152" i="1"/>
  <c r="M152" i="1" s="1"/>
  <c r="L152" i="1" s="1"/>
  <c r="C152" i="1"/>
  <c r="B152" i="1"/>
  <c r="A152" i="1"/>
  <c r="E152" i="1" s="1"/>
  <c r="D152" i="1" s="1"/>
  <c r="N151" i="1"/>
  <c r="M151" i="1" s="1"/>
  <c r="L151" i="1" s="1"/>
  <c r="C151" i="1"/>
  <c r="B151" i="1"/>
  <c r="A151" i="1"/>
  <c r="E151" i="1" s="1"/>
  <c r="D151" i="1" s="1"/>
  <c r="N150" i="1"/>
  <c r="M150" i="1" s="1"/>
  <c r="L150" i="1" s="1"/>
  <c r="C150" i="1"/>
  <c r="B150" i="1"/>
  <c r="A150" i="1"/>
  <c r="E150" i="1" s="1"/>
  <c r="D150" i="1" s="1"/>
  <c r="N149" i="1"/>
  <c r="M149" i="1" s="1"/>
  <c r="L149" i="1" s="1"/>
  <c r="C149" i="1"/>
  <c r="B149" i="1"/>
  <c r="A149" i="1"/>
  <c r="E149" i="1" s="1"/>
  <c r="D149" i="1" s="1"/>
  <c r="N148" i="1"/>
  <c r="M148" i="1" s="1"/>
  <c r="L148" i="1" s="1"/>
  <c r="C148" i="1"/>
  <c r="B148" i="1"/>
  <c r="A148" i="1"/>
  <c r="E148" i="1" s="1"/>
  <c r="D148" i="1" s="1"/>
  <c r="N147" i="1"/>
  <c r="M147" i="1" s="1"/>
  <c r="L147" i="1" s="1"/>
  <c r="C147" i="1"/>
  <c r="B147" i="1"/>
  <c r="A147" i="1"/>
  <c r="N146" i="1"/>
  <c r="M146" i="1" s="1"/>
  <c r="L146" i="1" s="1"/>
  <c r="C146" i="1"/>
  <c r="B146" i="1"/>
  <c r="A146" i="1"/>
  <c r="N145" i="1"/>
  <c r="M145" i="1"/>
  <c r="L145" i="1"/>
  <c r="C145" i="1"/>
  <c r="B145" i="1"/>
  <c r="A145" i="1"/>
  <c r="E145" i="1" s="1"/>
  <c r="D145" i="1" s="1"/>
  <c r="N144" i="1"/>
  <c r="M144" i="1"/>
  <c r="L144" i="1"/>
  <c r="C144" i="1"/>
  <c r="B144" i="1"/>
  <c r="A144" i="1"/>
  <c r="E144" i="1" s="1"/>
  <c r="D144" i="1" s="1"/>
  <c r="N143" i="1"/>
  <c r="M143" i="1"/>
  <c r="L143" i="1"/>
  <c r="E143" i="1"/>
  <c r="D143" i="1" s="1"/>
  <c r="C143" i="1"/>
  <c r="B143" i="1"/>
  <c r="A143" i="1"/>
  <c r="N142" i="1"/>
  <c r="M142" i="1"/>
  <c r="L142" i="1"/>
  <c r="C142" i="1"/>
  <c r="B142" i="1"/>
  <c r="A142" i="1"/>
  <c r="E142" i="1" s="1"/>
  <c r="D142" i="1" s="1"/>
  <c r="N141" i="1"/>
  <c r="M141" i="1"/>
  <c r="L141" i="1"/>
  <c r="C141" i="1"/>
  <c r="B141" i="1"/>
  <c r="A141" i="1"/>
  <c r="E141" i="1" s="1"/>
  <c r="D141" i="1" s="1"/>
  <c r="N140" i="1"/>
  <c r="M140" i="1"/>
  <c r="L140" i="1"/>
  <c r="C140" i="1"/>
  <c r="B140" i="1"/>
  <c r="A140" i="1"/>
  <c r="N139" i="1"/>
  <c r="M139" i="1"/>
  <c r="L139" i="1"/>
  <c r="C139" i="1"/>
  <c r="B139" i="1"/>
  <c r="A139" i="1"/>
  <c r="N138" i="1"/>
  <c r="M138" i="1"/>
  <c r="L138" i="1"/>
  <c r="C138" i="1"/>
  <c r="B138" i="1"/>
  <c r="A138" i="1"/>
  <c r="E138" i="1" s="1"/>
  <c r="D138" i="1" s="1"/>
  <c r="N137" i="1"/>
  <c r="M137" i="1"/>
  <c r="L137" i="1"/>
  <c r="C137" i="1"/>
  <c r="B137" i="1"/>
  <c r="A137" i="1"/>
  <c r="E137" i="1" s="1"/>
  <c r="D137" i="1" s="1"/>
  <c r="N136" i="1"/>
  <c r="M136" i="1"/>
  <c r="L136" i="1"/>
  <c r="C136" i="1"/>
  <c r="B136" i="1"/>
  <c r="A136" i="1"/>
  <c r="E136" i="1" s="1"/>
  <c r="D136" i="1" s="1"/>
  <c r="N135" i="1"/>
  <c r="M135" i="1"/>
  <c r="L135" i="1"/>
  <c r="C135" i="1"/>
  <c r="B135" i="1"/>
  <c r="A135" i="1"/>
  <c r="E135" i="1" s="1"/>
  <c r="D135" i="1" s="1"/>
  <c r="N134" i="1"/>
  <c r="M134" i="1"/>
  <c r="L134" i="1"/>
  <c r="C134" i="1"/>
  <c r="B134" i="1"/>
  <c r="A134" i="1"/>
  <c r="E134" i="1" s="1"/>
  <c r="D134" i="1" s="1"/>
  <c r="N133" i="1"/>
  <c r="M133" i="1"/>
  <c r="L133" i="1"/>
  <c r="C133" i="1"/>
  <c r="B133" i="1"/>
  <c r="A133" i="1"/>
  <c r="N132" i="1"/>
  <c r="M132" i="1"/>
  <c r="L132" i="1"/>
  <c r="C132" i="1"/>
  <c r="B132" i="1"/>
  <c r="A132" i="1"/>
  <c r="N131" i="1"/>
  <c r="M131" i="1"/>
  <c r="L131" i="1"/>
  <c r="C131" i="1"/>
  <c r="B131" i="1"/>
  <c r="A131" i="1"/>
  <c r="E131" i="1" s="1"/>
  <c r="D131" i="1" s="1"/>
  <c r="N130" i="1"/>
  <c r="M130" i="1"/>
  <c r="L130" i="1"/>
  <c r="C130" i="1"/>
  <c r="B130" i="1"/>
  <c r="A130" i="1"/>
  <c r="E130" i="1" s="1"/>
  <c r="D130" i="1" s="1"/>
  <c r="N129" i="1"/>
  <c r="M129" i="1"/>
  <c r="L129" i="1"/>
  <c r="C129" i="1"/>
  <c r="B129" i="1"/>
  <c r="A129" i="1"/>
  <c r="E129" i="1" s="1"/>
  <c r="D129" i="1" s="1"/>
  <c r="N128" i="1"/>
  <c r="M128" i="1"/>
  <c r="L128" i="1"/>
  <c r="C128" i="1"/>
  <c r="B128" i="1"/>
  <c r="A128" i="1"/>
  <c r="E128" i="1" s="1"/>
  <c r="D128" i="1" s="1"/>
  <c r="N127" i="1"/>
  <c r="M127" i="1"/>
  <c r="L127" i="1"/>
  <c r="C127" i="1"/>
  <c r="B127" i="1"/>
  <c r="A127" i="1"/>
  <c r="E127" i="1" s="1"/>
  <c r="D127" i="1" s="1"/>
  <c r="N126" i="1"/>
  <c r="M126" i="1"/>
  <c r="L126" i="1"/>
  <c r="C126" i="1"/>
  <c r="B126" i="1"/>
  <c r="A126" i="1"/>
  <c r="N125" i="1"/>
  <c r="M125" i="1"/>
  <c r="L125" i="1"/>
  <c r="C125" i="1"/>
  <c r="B125" i="1"/>
  <c r="A125" i="1"/>
  <c r="N124" i="1"/>
  <c r="M124" i="1"/>
  <c r="L124" i="1"/>
  <c r="C124" i="1"/>
  <c r="B124" i="1"/>
  <c r="A124" i="1"/>
  <c r="E124" i="1" s="1"/>
  <c r="D124" i="1" s="1"/>
  <c r="N123" i="1"/>
  <c r="M123" i="1"/>
  <c r="L123" i="1"/>
  <c r="C123" i="1"/>
  <c r="B123" i="1"/>
  <c r="A123" i="1"/>
  <c r="E123" i="1" s="1"/>
  <c r="D123" i="1" s="1"/>
  <c r="N122" i="1"/>
  <c r="M122" i="1"/>
  <c r="L122" i="1"/>
  <c r="C122" i="1"/>
  <c r="B122" i="1"/>
  <c r="A122" i="1"/>
  <c r="E122" i="1" s="1"/>
  <c r="D122" i="1" s="1"/>
  <c r="N121" i="1"/>
  <c r="M121" i="1"/>
  <c r="L121" i="1"/>
  <c r="C121" i="1"/>
  <c r="B121" i="1"/>
  <c r="A121" i="1"/>
  <c r="E121" i="1" s="1"/>
  <c r="D121" i="1" s="1"/>
  <c r="N120" i="1"/>
  <c r="M120" i="1"/>
  <c r="L120" i="1"/>
  <c r="C120" i="1"/>
  <c r="B120" i="1"/>
  <c r="A120" i="1"/>
  <c r="E120" i="1" s="1"/>
  <c r="D120" i="1" s="1"/>
  <c r="N119" i="1"/>
  <c r="M119" i="1"/>
  <c r="L119" i="1"/>
  <c r="C119" i="1"/>
  <c r="B119" i="1"/>
  <c r="A119" i="1"/>
  <c r="N118" i="1"/>
  <c r="M118" i="1"/>
  <c r="L118" i="1"/>
  <c r="C118" i="1"/>
  <c r="B118" i="1"/>
  <c r="A118" i="1"/>
  <c r="N117" i="1"/>
  <c r="M117" i="1"/>
  <c r="L117" i="1"/>
  <c r="C117" i="1"/>
  <c r="B117" i="1"/>
  <c r="A117" i="1"/>
  <c r="E117" i="1" s="1"/>
  <c r="D117" i="1" s="1"/>
  <c r="N116" i="1"/>
  <c r="M116" i="1"/>
  <c r="L116" i="1"/>
  <c r="C116" i="1"/>
  <c r="B116" i="1"/>
  <c r="A116" i="1"/>
  <c r="E116" i="1" s="1"/>
  <c r="D116" i="1" s="1"/>
  <c r="N115" i="1"/>
  <c r="M115" i="1"/>
  <c r="L115" i="1"/>
  <c r="C115" i="1"/>
  <c r="B115" i="1"/>
  <c r="A115" i="1"/>
  <c r="E115" i="1" s="1"/>
  <c r="D115" i="1" s="1"/>
  <c r="N114" i="1"/>
  <c r="M114" i="1"/>
  <c r="L114" i="1"/>
  <c r="C114" i="1"/>
  <c r="B114" i="1"/>
  <c r="A114" i="1"/>
  <c r="E114" i="1" s="1"/>
  <c r="D114" i="1" s="1"/>
  <c r="N113" i="1"/>
  <c r="M113" i="1"/>
  <c r="L113" i="1"/>
  <c r="C113" i="1"/>
  <c r="B113" i="1"/>
  <c r="A113" i="1"/>
  <c r="E113" i="1" s="1"/>
  <c r="D113" i="1" s="1"/>
  <c r="N112" i="1"/>
  <c r="M112" i="1"/>
  <c r="L112" i="1"/>
  <c r="C112" i="1"/>
  <c r="B112" i="1"/>
  <c r="A112" i="1"/>
  <c r="N111" i="1"/>
  <c r="M111" i="1"/>
  <c r="L111" i="1"/>
  <c r="C111" i="1"/>
  <c r="B111" i="1"/>
  <c r="A111" i="1"/>
  <c r="N110" i="1"/>
  <c r="M110" i="1"/>
  <c r="L110" i="1"/>
  <c r="C110" i="1"/>
  <c r="B110" i="1"/>
  <c r="A110" i="1"/>
  <c r="E110" i="1" s="1"/>
  <c r="D110" i="1" s="1"/>
  <c r="N109" i="1"/>
  <c r="M109" i="1"/>
  <c r="L109" i="1"/>
  <c r="C109" i="1"/>
  <c r="B109" i="1"/>
  <c r="A109" i="1"/>
  <c r="E109" i="1" s="1"/>
  <c r="D109" i="1" s="1"/>
  <c r="N108" i="1"/>
  <c r="M108" i="1"/>
  <c r="L108" i="1"/>
  <c r="C108" i="1"/>
  <c r="B108" i="1"/>
  <c r="A108" i="1"/>
  <c r="E108" i="1" s="1"/>
  <c r="D108" i="1" s="1"/>
  <c r="N107" i="1"/>
  <c r="M107" i="1"/>
  <c r="L107" i="1"/>
  <c r="C107" i="1"/>
  <c r="B107" i="1"/>
  <c r="A107" i="1"/>
  <c r="E107" i="1" s="1"/>
  <c r="D107" i="1" s="1"/>
  <c r="N106" i="1"/>
  <c r="M106" i="1"/>
  <c r="L106" i="1"/>
  <c r="C106" i="1"/>
  <c r="B106" i="1"/>
  <c r="A106" i="1"/>
  <c r="E106" i="1" s="1"/>
  <c r="D106" i="1" s="1"/>
  <c r="N105" i="1"/>
  <c r="M105" i="1"/>
  <c r="L105" i="1"/>
  <c r="C105" i="1"/>
  <c r="B105" i="1"/>
  <c r="A105" i="1"/>
  <c r="N104" i="1"/>
  <c r="M104" i="1"/>
  <c r="L104" i="1"/>
  <c r="C104" i="1"/>
  <c r="B104" i="1"/>
  <c r="A104" i="1"/>
  <c r="N103" i="1"/>
  <c r="M103" i="1"/>
  <c r="L103" i="1"/>
  <c r="C103" i="1"/>
  <c r="B103" i="1"/>
  <c r="A103" i="1"/>
  <c r="E103" i="1" s="1"/>
  <c r="D103" i="1" s="1"/>
  <c r="N102" i="1"/>
  <c r="M102" i="1"/>
  <c r="L102" i="1"/>
  <c r="C102" i="1"/>
  <c r="B102" i="1"/>
  <c r="A102" i="1"/>
  <c r="E102" i="1" s="1"/>
  <c r="D102" i="1" s="1"/>
  <c r="N101" i="1"/>
  <c r="M101" i="1"/>
  <c r="L101" i="1"/>
  <c r="C101" i="1"/>
  <c r="B101" i="1"/>
  <c r="A101" i="1"/>
  <c r="E101" i="1" s="1"/>
  <c r="D101" i="1" s="1"/>
  <c r="N100" i="1"/>
  <c r="M100" i="1"/>
  <c r="L100" i="1"/>
  <c r="C100" i="1"/>
  <c r="B100" i="1"/>
  <c r="A100" i="1"/>
  <c r="E100" i="1" s="1"/>
  <c r="D100" i="1" s="1"/>
  <c r="N99" i="1"/>
  <c r="M99" i="1"/>
  <c r="L99" i="1"/>
  <c r="C99" i="1"/>
  <c r="B99" i="1"/>
  <c r="A99" i="1"/>
  <c r="E99" i="1" s="1"/>
  <c r="D99" i="1" s="1"/>
  <c r="N98" i="1"/>
  <c r="M98" i="1"/>
  <c r="L98" i="1"/>
  <c r="C98" i="1"/>
  <c r="B98" i="1"/>
  <c r="A98" i="1"/>
  <c r="N97" i="1"/>
  <c r="M97" i="1"/>
  <c r="L97" i="1"/>
  <c r="C97" i="1"/>
  <c r="B97" i="1"/>
  <c r="A97" i="1"/>
  <c r="N96" i="1"/>
  <c r="M96" i="1"/>
  <c r="L96" i="1"/>
  <c r="C96" i="1"/>
  <c r="B96" i="1"/>
  <c r="A96" i="1"/>
  <c r="E96" i="1" s="1"/>
  <c r="D96" i="1" s="1"/>
  <c r="N95" i="1"/>
  <c r="M95" i="1"/>
  <c r="L95" i="1"/>
  <c r="C95" i="1"/>
  <c r="B95" i="1"/>
  <c r="A95" i="1"/>
  <c r="E95" i="1" s="1"/>
  <c r="D95" i="1" s="1"/>
  <c r="N94" i="1"/>
  <c r="M94" i="1"/>
  <c r="L94" i="1"/>
  <c r="C94" i="1"/>
  <c r="B94" i="1"/>
  <c r="A94" i="1"/>
  <c r="E94" i="1" s="1"/>
  <c r="D94" i="1" s="1"/>
  <c r="N93" i="1"/>
  <c r="M93" i="1"/>
  <c r="L93" i="1"/>
  <c r="C93" i="1"/>
  <c r="B93" i="1"/>
  <c r="A93" i="1"/>
  <c r="E93" i="1" s="1"/>
  <c r="D93" i="1" s="1"/>
  <c r="N92" i="1"/>
  <c r="M92" i="1"/>
  <c r="L92" i="1"/>
  <c r="C92" i="1"/>
  <c r="B92" i="1"/>
  <c r="A92" i="1"/>
  <c r="E92" i="1" s="1"/>
  <c r="D92" i="1" s="1"/>
  <c r="N91" i="1"/>
  <c r="M91" i="1"/>
  <c r="L91" i="1"/>
  <c r="C91" i="1"/>
  <c r="B91" i="1"/>
  <c r="A91" i="1"/>
  <c r="N90" i="1"/>
  <c r="M90" i="1"/>
  <c r="L90" i="1"/>
  <c r="C90" i="1"/>
  <c r="B90" i="1"/>
  <c r="A90" i="1"/>
  <c r="N89" i="1"/>
  <c r="M89" i="1"/>
  <c r="L89" i="1"/>
  <c r="C89" i="1"/>
  <c r="B89" i="1"/>
  <c r="A89" i="1"/>
  <c r="E89" i="1" s="1"/>
  <c r="D89" i="1" s="1"/>
  <c r="N88" i="1"/>
  <c r="M88" i="1"/>
  <c r="L88" i="1"/>
  <c r="C88" i="1"/>
  <c r="B88" i="1"/>
  <c r="A88" i="1"/>
  <c r="E88" i="1" s="1"/>
  <c r="D88" i="1" s="1"/>
  <c r="N87" i="1"/>
  <c r="M87" i="1"/>
  <c r="L87" i="1"/>
  <c r="C87" i="1"/>
  <c r="B87" i="1"/>
  <c r="A87" i="1"/>
  <c r="E87" i="1" s="1"/>
  <c r="D87" i="1" s="1"/>
  <c r="N86" i="1"/>
  <c r="M86" i="1"/>
  <c r="L86" i="1"/>
  <c r="C86" i="1"/>
  <c r="B86" i="1"/>
  <c r="A86" i="1"/>
  <c r="E86" i="1" s="1"/>
  <c r="D86" i="1" s="1"/>
  <c r="N85" i="1"/>
  <c r="M85" i="1"/>
  <c r="L85" i="1"/>
  <c r="C85" i="1"/>
  <c r="B85" i="1"/>
  <c r="A85" i="1"/>
  <c r="E85" i="1" s="1"/>
  <c r="D85" i="1" s="1"/>
  <c r="N84" i="1"/>
  <c r="M84" i="1"/>
  <c r="L84" i="1"/>
  <c r="C84" i="1"/>
  <c r="B84" i="1"/>
  <c r="A84" i="1"/>
  <c r="N83" i="1"/>
  <c r="M83" i="1"/>
  <c r="L83" i="1"/>
  <c r="C83" i="1"/>
  <c r="B83" i="1"/>
  <c r="A83" i="1"/>
  <c r="N82" i="1"/>
  <c r="M82" i="1"/>
  <c r="L82" i="1"/>
  <c r="C82" i="1"/>
  <c r="B82" i="1"/>
  <c r="A82" i="1"/>
  <c r="E82" i="1" s="1"/>
  <c r="D82" i="1" s="1"/>
  <c r="N81" i="1"/>
  <c r="M81" i="1"/>
  <c r="L81" i="1"/>
  <c r="C81" i="1"/>
  <c r="B81" i="1"/>
  <c r="A81" i="1"/>
  <c r="E81" i="1" s="1"/>
  <c r="D81" i="1" s="1"/>
  <c r="N80" i="1"/>
  <c r="M80" i="1"/>
  <c r="L80" i="1"/>
  <c r="C80" i="1"/>
  <c r="B80" i="1"/>
  <c r="A80" i="1"/>
  <c r="E80" i="1" s="1"/>
  <c r="D80" i="1" s="1"/>
  <c r="N79" i="1"/>
  <c r="M79" i="1"/>
  <c r="L79" i="1"/>
  <c r="C79" i="1"/>
  <c r="B79" i="1"/>
  <c r="A79" i="1"/>
  <c r="E79" i="1" s="1"/>
  <c r="D79" i="1" s="1"/>
  <c r="N78" i="1"/>
  <c r="M78" i="1"/>
  <c r="L78" i="1"/>
  <c r="C78" i="1"/>
  <c r="B78" i="1"/>
  <c r="A78" i="1"/>
  <c r="E78" i="1" s="1"/>
  <c r="D78" i="1" s="1"/>
  <c r="N77" i="1"/>
  <c r="M77" i="1"/>
  <c r="L77" i="1"/>
  <c r="C77" i="1"/>
  <c r="B77" i="1"/>
  <c r="A77" i="1"/>
  <c r="N76" i="1"/>
  <c r="M76" i="1"/>
  <c r="L76" i="1"/>
  <c r="C76" i="1"/>
  <c r="B76" i="1"/>
  <c r="A76" i="1"/>
  <c r="N75" i="1"/>
  <c r="M75" i="1"/>
  <c r="L75" i="1"/>
  <c r="C75" i="1"/>
  <c r="B75" i="1"/>
  <c r="A75" i="1"/>
  <c r="E75" i="1" s="1"/>
  <c r="D75" i="1" s="1"/>
  <c r="N74" i="1"/>
  <c r="M74" i="1"/>
  <c r="L74" i="1"/>
  <c r="C74" i="1"/>
  <c r="B74" i="1"/>
  <c r="A74" i="1"/>
  <c r="E74" i="1" s="1"/>
  <c r="D74" i="1" s="1"/>
  <c r="N73" i="1"/>
  <c r="M73" i="1"/>
  <c r="L73" i="1"/>
  <c r="C73" i="1"/>
  <c r="B73" i="1"/>
  <c r="A73" i="1"/>
  <c r="E73" i="1" s="1"/>
  <c r="D73" i="1" s="1"/>
  <c r="N72" i="1"/>
  <c r="M72" i="1"/>
  <c r="L72" i="1"/>
  <c r="C72" i="1"/>
  <c r="B72" i="1"/>
  <c r="A72" i="1"/>
  <c r="E72" i="1" s="1"/>
  <c r="D72" i="1" s="1"/>
  <c r="N71" i="1"/>
  <c r="M71" i="1"/>
  <c r="L71" i="1"/>
  <c r="C71" i="1"/>
  <c r="B71" i="1"/>
  <c r="A71" i="1"/>
  <c r="E71" i="1" s="1"/>
  <c r="D71" i="1" s="1"/>
  <c r="N70" i="1"/>
  <c r="M70" i="1"/>
  <c r="L70" i="1"/>
  <c r="C70" i="1"/>
  <c r="B70" i="1"/>
  <c r="A70" i="1"/>
  <c r="N69" i="1"/>
  <c r="M69" i="1"/>
  <c r="L69" i="1"/>
  <c r="C69" i="1"/>
  <c r="B69" i="1"/>
  <c r="A69" i="1"/>
  <c r="N68" i="1"/>
  <c r="M68" i="1"/>
  <c r="L68" i="1"/>
  <c r="C68" i="1"/>
  <c r="B68" i="1"/>
  <c r="A68" i="1"/>
  <c r="E68" i="1" s="1"/>
  <c r="D68" i="1" s="1"/>
  <c r="N67" i="1"/>
  <c r="M67" i="1"/>
  <c r="L67" i="1"/>
  <c r="C67" i="1"/>
  <c r="B67" i="1"/>
  <c r="A67" i="1"/>
  <c r="E67" i="1" s="1"/>
  <c r="D67" i="1" s="1"/>
  <c r="N66" i="1"/>
  <c r="M66" i="1"/>
  <c r="L66" i="1"/>
  <c r="C66" i="1"/>
  <c r="B66" i="1"/>
  <c r="A66" i="1"/>
  <c r="E66" i="1" s="1"/>
  <c r="D66" i="1" s="1"/>
  <c r="N65" i="1"/>
  <c r="M65" i="1"/>
  <c r="L65" i="1"/>
  <c r="C65" i="1"/>
  <c r="B65" i="1"/>
  <c r="A65" i="1"/>
  <c r="E65" i="1" s="1"/>
  <c r="D65" i="1" s="1"/>
  <c r="N64" i="1"/>
  <c r="M64" i="1"/>
  <c r="L64" i="1"/>
  <c r="C64" i="1"/>
  <c r="B64" i="1"/>
  <c r="A64" i="1"/>
  <c r="E64" i="1" s="1"/>
  <c r="D64" i="1" s="1"/>
  <c r="N63" i="1"/>
  <c r="M63" i="1"/>
  <c r="L63" i="1"/>
  <c r="K75" i="1" l="1"/>
  <c r="S75" i="1"/>
  <c r="K76" i="1"/>
  <c r="S76" i="1"/>
  <c r="K77" i="1"/>
  <c r="S77" i="1"/>
  <c r="K78" i="1"/>
  <c r="S78" i="1"/>
  <c r="K79" i="1"/>
  <c r="S79" i="1"/>
  <c r="K80" i="1"/>
  <c r="S80" i="1"/>
  <c r="K81" i="1"/>
  <c r="S81" i="1"/>
  <c r="K82" i="1"/>
  <c r="S82" i="1"/>
  <c r="K83" i="1"/>
  <c r="S83" i="1"/>
  <c r="K84" i="1"/>
  <c r="S84" i="1"/>
  <c r="K85" i="1"/>
  <c r="S85" i="1"/>
  <c r="K86" i="1"/>
  <c r="S86" i="1"/>
  <c r="K99" i="1"/>
  <c r="S99" i="1"/>
  <c r="K100" i="1"/>
  <c r="S100" i="1"/>
  <c r="K101" i="1"/>
  <c r="S101" i="1"/>
  <c r="K102" i="1"/>
  <c r="S102" i="1"/>
  <c r="K103" i="1"/>
  <c r="S103" i="1"/>
  <c r="K104" i="1"/>
  <c r="S104" i="1"/>
  <c r="K105" i="1"/>
  <c r="S105" i="1"/>
  <c r="K106" i="1"/>
  <c r="S106" i="1"/>
  <c r="K107" i="1"/>
  <c r="S107" i="1"/>
  <c r="K108" i="1"/>
  <c r="S108" i="1"/>
  <c r="K121" i="1"/>
  <c r="S121" i="1"/>
  <c r="K122" i="1"/>
  <c r="S122" i="1"/>
  <c r="K123" i="1"/>
  <c r="S123" i="1"/>
  <c r="K124" i="1"/>
  <c r="S124" i="1"/>
  <c r="K125" i="1"/>
  <c r="S125" i="1"/>
  <c r="K126" i="1"/>
  <c r="S126" i="1"/>
  <c r="K127" i="1"/>
  <c r="S127" i="1"/>
  <c r="K128" i="1"/>
  <c r="S128" i="1"/>
  <c r="K129" i="1"/>
  <c r="S129" i="1"/>
  <c r="K130" i="1"/>
  <c r="S130" i="1"/>
  <c r="K143" i="1"/>
  <c r="S143" i="1"/>
  <c r="K144" i="1"/>
  <c r="S144" i="1"/>
  <c r="K145" i="1"/>
  <c r="S145" i="1"/>
  <c r="K146" i="1"/>
  <c r="S146" i="1"/>
  <c r="K147" i="1"/>
  <c r="S147" i="1"/>
  <c r="K148" i="1"/>
  <c r="S148" i="1"/>
  <c r="K149" i="1"/>
  <c r="S149" i="1"/>
  <c r="K150" i="1"/>
  <c r="S150" i="1"/>
  <c r="K151" i="1"/>
  <c r="S151" i="1"/>
  <c r="K152" i="1"/>
  <c r="S152" i="1"/>
  <c r="K153" i="1"/>
  <c r="S153" i="1"/>
  <c r="K154" i="1"/>
  <c r="S154" i="1"/>
  <c r="K155" i="1"/>
  <c r="S155" i="1"/>
  <c r="K156" i="1"/>
  <c r="S156" i="1"/>
  <c r="K157" i="1"/>
  <c r="S157" i="1"/>
  <c r="K158" i="1"/>
  <c r="S158" i="1"/>
  <c r="K159" i="1"/>
  <c r="S159" i="1"/>
  <c r="K160" i="1"/>
  <c r="S160" i="1"/>
  <c r="K161" i="1"/>
  <c r="S161" i="1"/>
  <c r="K162" i="1"/>
  <c r="S162" i="1"/>
  <c r="K163" i="1"/>
  <c r="S163" i="1"/>
  <c r="K164" i="1"/>
  <c r="S164" i="1"/>
  <c r="D183" i="1"/>
  <c r="E183" i="1"/>
  <c r="J184" i="1"/>
  <c r="R184" i="1"/>
  <c r="J183" i="1"/>
  <c r="R183" i="1"/>
  <c r="K63" i="1"/>
  <c r="S63" i="1"/>
  <c r="K64" i="1"/>
  <c r="S64" i="1"/>
  <c r="K65" i="1"/>
  <c r="S65" i="1"/>
  <c r="K66" i="1"/>
  <c r="S66" i="1"/>
  <c r="K67" i="1"/>
  <c r="S67" i="1"/>
  <c r="K68" i="1"/>
  <c r="S68" i="1"/>
  <c r="K69" i="1"/>
  <c r="S69" i="1"/>
  <c r="K70" i="1"/>
  <c r="S70" i="1"/>
  <c r="K71" i="1"/>
  <c r="S71" i="1"/>
  <c r="K72" i="1"/>
  <c r="S72" i="1"/>
  <c r="K73" i="1"/>
  <c r="S73" i="1"/>
  <c r="K74" i="1"/>
  <c r="S74" i="1"/>
  <c r="K87" i="1"/>
  <c r="S87" i="1"/>
  <c r="K88" i="1"/>
  <c r="S88" i="1"/>
  <c r="K89" i="1"/>
  <c r="S89" i="1"/>
  <c r="K90" i="1"/>
  <c r="S90" i="1"/>
  <c r="K91" i="1"/>
  <c r="S91" i="1"/>
  <c r="K92" i="1"/>
  <c r="S92" i="1"/>
  <c r="K93" i="1"/>
  <c r="S93" i="1"/>
  <c r="K94" i="1"/>
  <c r="S94" i="1"/>
  <c r="K95" i="1"/>
  <c r="S95" i="1"/>
  <c r="K96" i="1"/>
  <c r="S96" i="1"/>
  <c r="K97" i="1"/>
  <c r="S97" i="1"/>
  <c r="K98" i="1"/>
  <c r="S98" i="1"/>
  <c r="K109" i="1"/>
  <c r="S109" i="1"/>
  <c r="K110" i="1"/>
  <c r="S110" i="1"/>
  <c r="K111" i="1"/>
  <c r="S111" i="1"/>
  <c r="K112" i="1"/>
  <c r="S112" i="1"/>
  <c r="K113" i="1"/>
  <c r="S113" i="1"/>
  <c r="K114" i="1"/>
  <c r="S114" i="1"/>
  <c r="K115" i="1"/>
  <c r="S115" i="1"/>
  <c r="K116" i="1"/>
  <c r="S116" i="1"/>
  <c r="K117" i="1"/>
  <c r="S117" i="1"/>
  <c r="K118" i="1"/>
  <c r="S118" i="1"/>
  <c r="K119" i="1"/>
  <c r="S119" i="1"/>
  <c r="K120" i="1"/>
  <c r="S120" i="1"/>
  <c r="K131" i="1"/>
  <c r="S131" i="1"/>
  <c r="K132" i="1"/>
  <c r="S132" i="1"/>
  <c r="K133" i="1"/>
  <c r="S133" i="1"/>
  <c r="K134" i="1"/>
  <c r="S134" i="1"/>
  <c r="K135" i="1"/>
  <c r="S135" i="1"/>
  <c r="K136" i="1"/>
  <c r="S136" i="1"/>
  <c r="K137" i="1"/>
  <c r="S137" i="1"/>
  <c r="K138" i="1"/>
  <c r="S138" i="1"/>
  <c r="K139" i="1"/>
  <c r="S139" i="1"/>
  <c r="K140" i="1"/>
  <c r="S140" i="1"/>
  <c r="K141" i="1"/>
  <c r="S141" i="1"/>
  <c r="K142" i="1"/>
  <c r="S142" i="1"/>
  <c r="K165" i="1"/>
  <c r="S165" i="1"/>
  <c r="K166" i="1"/>
  <c r="S166" i="1"/>
  <c r="K167" i="1"/>
  <c r="S167" i="1"/>
  <c r="K168" i="1"/>
  <c r="S168" i="1"/>
  <c r="K169" i="1"/>
  <c r="S169" i="1"/>
  <c r="K170" i="1"/>
  <c r="S170" i="1"/>
  <c r="K171" i="1"/>
  <c r="S171" i="1"/>
  <c r="K172" i="1"/>
  <c r="S172" i="1"/>
  <c r="K173" i="1"/>
  <c r="S173" i="1"/>
  <c r="K174" i="1"/>
  <c r="S174" i="1"/>
  <c r="K175" i="1"/>
  <c r="S175" i="1"/>
  <c r="K176" i="1"/>
  <c r="S176" i="1"/>
  <c r="K177" i="1"/>
  <c r="S177" i="1"/>
  <c r="K178" i="1"/>
  <c r="S178" i="1"/>
  <c r="K179" i="1"/>
  <c r="S179" i="1"/>
  <c r="K180" i="1"/>
  <c r="S180" i="1"/>
  <c r="K181" i="1"/>
  <c r="S181" i="1"/>
  <c r="K182" i="1"/>
  <c r="S182" i="1"/>
  <c r="C63" i="1"/>
  <c r="B63" i="1"/>
  <c r="A63" i="1"/>
  <c r="N62" i="1"/>
  <c r="M62" i="1"/>
  <c r="L62" i="1"/>
  <c r="C62" i="1"/>
  <c r="B62" i="1"/>
  <c r="A62" i="1"/>
  <c r="N61" i="1"/>
  <c r="M61" i="1"/>
  <c r="L61" i="1"/>
  <c r="C61" i="1"/>
  <c r="B61" i="1"/>
  <c r="A61" i="1"/>
  <c r="E61" i="1" s="1"/>
  <c r="D61" i="1" s="1"/>
  <c r="N60" i="1"/>
  <c r="M60" i="1"/>
  <c r="L60" i="1"/>
  <c r="C60" i="1"/>
  <c r="B60" i="1"/>
  <c r="A60" i="1"/>
  <c r="E60" i="1" s="1"/>
  <c r="D60" i="1" s="1"/>
  <c r="N59" i="1"/>
  <c r="M59" i="1"/>
  <c r="L59" i="1"/>
  <c r="C59" i="1"/>
  <c r="B59" i="1"/>
  <c r="A59" i="1"/>
  <c r="E59" i="1" s="1"/>
  <c r="D59" i="1" s="1"/>
  <c r="N58" i="1"/>
  <c r="M58" i="1"/>
  <c r="L58" i="1"/>
  <c r="C58" i="1"/>
  <c r="B58" i="1"/>
  <c r="A58" i="1"/>
  <c r="E58" i="1" s="1"/>
  <c r="D58" i="1" s="1"/>
  <c r="N57" i="1"/>
  <c r="M57" i="1"/>
  <c r="L57" i="1"/>
  <c r="C57" i="1"/>
  <c r="B57" i="1"/>
  <c r="A57" i="1"/>
  <c r="E57" i="1" s="1"/>
  <c r="D57" i="1" s="1"/>
  <c r="N56" i="1"/>
  <c r="M56" i="1"/>
  <c r="L56" i="1"/>
  <c r="C56" i="1"/>
  <c r="B56" i="1"/>
  <c r="A56" i="1"/>
  <c r="N55" i="1"/>
  <c r="M55" i="1"/>
  <c r="L55" i="1"/>
  <c r="C55" i="1"/>
  <c r="B55" i="1"/>
  <c r="A55" i="1"/>
  <c r="N54" i="1"/>
  <c r="M54" i="1"/>
  <c r="L54" i="1"/>
  <c r="C54" i="1"/>
  <c r="B54" i="1"/>
  <c r="A54" i="1"/>
  <c r="E54" i="1" s="1"/>
  <c r="D54" i="1" s="1"/>
  <c r="N53" i="1"/>
  <c r="M53" i="1"/>
  <c r="L53" i="1"/>
  <c r="C53" i="1"/>
  <c r="B53" i="1"/>
  <c r="A53" i="1"/>
  <c r="E53" i="1" s="1"/>
  <c r="D53" i="1" s="1"/>
  <c r="N52" i="1"/>
  <c r="M52" i="1"/>
  <c r="L52" i="1"/>
  <c r="C52" i="1"/>
  <c r="B52" i="1"/>
  <c r="A52" i="1"/>
  <c r="E52" i="1" s="1"/>
  <c r="D52" i="1" s="1"/>
  <c r="N51" i="1"/>
  <c r="M51" i="1"/>
  <c r="L51" i="1"/>
  <c r="C51" i="1"/>
  <c r="B51" i="1"/>
  <c r="A51" i="1"/>
  <c r="E51" i="1" s="1"/>
  <c r="D51" i="1" s="1"/>
  <c r="N50" i="1"/>
  <c r="M50" i="1"/>
  <c r="L50" i="1"/>
  <c r="C50" i="1"/>
  <c r="B50" i="1"/>
  <c r="A50" i="1"/>
  <c r="E50" i="1" s="1"/>
  <c r="D50" i="1" s="1"/>
  <c r="N49" i="1"/>
  <c r="M49" i="1"/>
  <c r="L49" i="1"/>
  <c r="C49" i="1"/>
  <c r="B49" i="1"/>
  <c r="A49" i="1"/>
  <c r="N48" i="1"/>
  <c r="M48" i="1"/>
  <c r="L48" i="1"/>
  <c r="C48" i="1"/>
  <c r="B48" i="1"/>
  <c r="A48" i="1"/>
  <c r="N47" i="1"/>
  <c r="M47" i="1"/>
  <c r="L47" i="1"/>
  <c r="C47" i="1"/>
  <c r="B47" i="1"/>
  <c r="A47" i="1"/>
  <c r="E47" i="1" s="1"/>
  <c r="D47" i="1" s="1"/>
  <c r="N46" i="1"/>
  <c r="M46" i="1"/>
  <c r="L46" i="1"/>
  <c r="C46" i="1"/>
  <c r="B46" i="1"/>
  <c r="A46" i="1"/>
  <c r="E46" i="1" s="1"/>
  <c r="D46" i="1" s="1"/>
  <c r="N45" i="1"/>
  <c r="M45" i="1"/>
  <c r="L45" i="1"/>
  <c r="C45" i="1"/>
  <c r="B45" i="1"/>
  <c r="A45" i="1"/>
  <c r="E45" i="1" s="1"/>
  <c r="D45" i="1" s="1"/>
  <c r="N44" i="1"/>
  <c r="M44" i="1"/>
  <c r="L44" i="1"/>
  <c r="C44" i="1"/>
  <c r="B44" i="1"/>
  <c r="A44" i="1"/>
  <c r="E44" i="1" s="1"/>
  <c r="D44" i="1" s="1"/>
  <c r="N43" i="1"/>
  <c r="M43" i="1"/>
  <c r="L43" i="1"/>
  <c r="C43" i="1"/>
  <c r="B43" i="1"/>
  <c r="A43" i="1"/>
  <c r="E43" i="1" s="1"/>
  <c r="D43" i="1" s="1"/>
  <c r="N42" i="1"/>
  <c r="M42" i="1"/>
  <c r="L42" i="1"/>
  <c r="C42" i="1"/>
  <c r="B42" i="1"/>
  <c r="A42" i="1"/>
  <c r="N41" i="1"/>
  <c r="M41" i="1"/>
  <c r="L41" i="1"/>
  <c r="C41" i="1"/>
  <c r="B41" i="1"/>
  <c r="A41" i="1"/>
  <c r="N40" i="1"/>
  <c r="M40" i="1"/>
  <c r="L40" i="1"/>
  <c r="C40" i="1"/>
  <c r="B40" i="1"/>
  <c r="A40" i="1"/>
  <c r="E40" i="1" s="1"/>
  <c r="D40" i="1" s="1"/>
  <c r="N39" i="1"/>
  <c r="M39" i="1"/>
  <c r="L39" i="1"/>
  <c r="K39" i="1" l="1"/>
  <c r="S39" i="1"/>
  <c r="K41" i="1"/>
  <c r="S41" i="1"/>
  <c r="K42" i="1"/>
  <c r="S42" i="1"/>
  <c r="K43" i="1"/>
  <c r="S43" i="1"/>
  <c r="K44" i="1"/>
  <c r="S44" i="1"/>
  <c r="K45" i="1"/>
  <c r="S45" i="1"/>
  <c r="K46" i="1"/>
  <c r="S46" i="1"/>
  <c r="K47" i="1"/>
  <c r="S47" i="1"/>
  <c r="K48" i="1"/>
  <c r="S48" i="1"/>
  <c r="K49" i="1"/>
  <c r="S49" i="1"/>
  <c r="K50" i="1"/>
  <c r="S50" i="1"/>
  <c r="K51" i="1"/>
  <c r="S51" i="1"/>
  <c r="K52" i="1"/>
  <c r="S52" i="1"/>
  <c r="K53" i="1"/>
  <c r="S53" i="1"/>
  <c r="K54" i="1"/>
  <c r="S54" i="1"/>
  <c r="K55" i="1"/>
  <c r="S55" i="1"/>
  <c r="K56" i="1"/>
  <c r="S56" i="1"/>
  <c r="K57" i="1"/>
  <c r="S57" i="1"/>
  <c r="J182" i="1"/>
  <c r="R182" i="1"/>
  <c r="J181" i="1"/>
  <c r="R181" i="1"/>
  <c r="J180" i="1"/>
  <c r="R180" i="1"/>
  <c r="J179" i="1"/>
  <c r="R179" i="1"/>
  <c r="J178" i="1"/>
  <c r="R178" i="1"/>
  <c r="J177" i="1"/>
  <c r="R177" i="1"/>
  <c r="J176" i="1"/>
  <c r="R176" i="1"/>
  <c r="J175" i="1"/>
  <c r="R175" i="1"/>
  <c r="J174" i="1"/>
  <c r="R174" i="1"/>
  <c r="J173" i="1"/>
  <c r="R173" i="1"/>
  <c r="J172" i="1"/>
  <c r="R172" i="1"/>
  <c r="J171" i="1"/>
  <c r="R171" i="1"/>
  <c r="J170" i="1"/>
  <c r="R170" i="1"/>
  <c r="J169" i="1"/>
  <c r="R169" i="1"/>
  <c r="J168" i="1"/>
  <c r="R168" i="1"/>
  <c r="J167" i="1"/>
  <c r="R167" i="1"/>
  <c r="J166" i="1"/>
  <c r="R166" i="1"/>
  <c r="J165" i="1"/>
  <c r="R165" i="1"/>
  <c r="J142" i="1"/>
  <c r="R142" i="1"/>
  <c r="J141" i="1"/>
  <c r="R141" i="1"/>
  <c r="J140" i="1"/>
  <c r="R140" i="1"/>
  <c r="J139" i="1"/>
  <c r="R139" i="1"/>
  <c r="J138" i="1"/>
  <c r="R138" i="1"/>
  <c r="J137" i="1"/>
  <c r="R137" i="1"/>
  <c r="J136" i="1"/>
  <c r="R136" i="1"/>
  <c r="J135" i="1"/>
  <c r="R135" i="1"/>
  <c r="J134" i="1"/>
  <c r="R134" i="1"/>
  <c r="J133" i="1"/>
  <c r="R133" i="1"/>
  <c r="J132" i="1"/>
  <c r="R132" i="1"/>
  <c r="J131" i="1"/>
  <c r="R131" i="1"/>
  <c r="J120" i="1"/>
  <c r="R120" i="1"/>
  <c r="J119" i="1"/>
  <c r="R119" i="1"/>
  <c r="J118" i="1"/>
  <c r="R118" i="1"/>
  <c r="J117" i="1"/>
  <c r="R117" i="1"/>
  <c r="J116" i="1"/>
  <c r="R116" i="1"/>
  <c r="J115" i="1"/>
  <c r="R115" i="1"/>
  <c r="J114" i="1"/>
  <c r="R114" i="1"/>
  <c r="J113" i="1"/>
  <c r="R113" i="1"/>
  <c r="J112" i="1"/>
  <c r="R112" i="1"/>
  <c r="J111" i="1"/>
  <c r="R111" i="1"/>
  <c r="J110" i="1"/>
  <c r="R110" i="1"/>
  <c r="J109" i="1"/>
  <c r="R109" i="1"/>
  <c r="J98" i="1"/>
  <c r="R98" i="1"/>
  <c r="J97" i="1"/>
  <c r="R97" i="1"/>
  <c r="J96" i="1"/>
  <c r="R96" i="1"/>
  <c r="J95" i="1"/>
  <c r="R95" i="1"/>
  <c r="J94" i="1"/>
  <c r="R94" i="1"/>
  <c r="J93" i="1"/>
  <c r="R93" i="1"/>
  <c r="J92" i="1"/>
  <c r="R92" i="1"/>
  <c r="J91" i="1"/>
  <c r="R91" i="1"/>
  <c r="J90" i="1"/>
  <c r="R90" i="1"/>
  <c r="J89" i="1"/>
  <c r="R89" i="1"/>
  <c r="J88" i="1"/>
  <c r="R88" i="1"/>
  <c r="J87" i="1"/>
  <c r="R87" i="1"/>
  <c r="J74" i="1"/>
  <c r="R74" i="1"/>
  <c r="J73" i="1"/>
  <c r="R73" i="1"/>
  <c r="J72" i="1"/>
  <c r="R72" i="1"/>
  <c r="J71" i="1"/>
  <c r="R71" i="1"/>
  <c r="J70" i="1"/>
  <c r="R70" i="1"/>
  <c r="J69" i="1"/>
  <c r="R69" i="1"/>
  <c r="J68" i="1"/>
  <c r="R68" i="1"/>
  <c r="J67" i="1"/>
  <c r="R67" i="1"/>
  <c r="J66" i="1"/>
  <c r="R66" i="1"/>
  <c r="J65" i="1"/>
  <c r="R65" i="1"/>
  <c r="J64" i="1"/>
  <c r="R64" i="1"/>
  <c r="J63" i="1"/>
  <c r="R63" i="1"/>
  <c r="I183" i="1"/>
  <c r="Q183" i="1"/>
  <c r="I184" i="1"/>
  <c r="Q184" i="1"/>
  <c r="J164" i="1"/>
  <c r="R164" i="1"/>
  <c r="J163" i="1"/>
  <c r="R163" i="1"/>
  <c r="J162" i="1"/>
  <c r="R162" i="1"/>
  <c r="J161" i="1"/>
  <c r="R161" i="1"/>
  <c r="J160" i="1"/>
  <c r="R160" i="1"/>
  <c r="J159" i="1"/>
  <c r="R159" i="1"/>
  <c r="J158" i="1"/>
  <c r="R158" i="1"/>
  <c r="J157" i="1"/>
  <c r="R157" i="1"/>
  <c r="J156" i="1"/>
  <c r="R156" i="1"/>
  <c r="J155" i="1"/>
  <c r="R155" i="1"/>
  <c r="J154" i="1"/>
  <c r="R154" i="1"/>
  <c r="J153" i="1"/>
  <c r="R153" i="1"/>
  <c r="J152" i="1"/>
  <c r="R152" i="1"/>
  <c r="J151" i="1"/>
  <c r="R151" i="1"/>
  <c r="J150" i="1"/>
  <c r="R150" i="1"/>
  <c r="J149" i="1"/>
  <c r="R149" i="1"/>
  <c r="J148" i="1"/>
  <c r="R148" i="1"/>
  <c r="J147" i="1"/>
  <c r="R147" i="1"/>
  <c r="J146" i="1"/>
  <c r="R146" i="1"/>
  <c r="J145" i="1"/>
  <c r="R145" i="1"/>
  <c r="J144" i="1"/>
  <c r="R144" i="1"/>
  <c r="J143" i="1"/>
  <c r="R143" i="1"/>
  <c r="J130" i="1"/>
  <c r="R130" i="1"/>
  <c r="J129" i="1"/>
  <c r="R129" i="1"/>
  <c r="J128" i="1"/>
  <c r="R128" i="1"/>
  <c r="J127" i="1"/>
  <c r="R127" i="1"/>
  <c r="J126" i="1"/>
  <c r="R126" i="1"/>
  <c r="J125" i="1"/>
  <c r="R125" i="1"/>
  <c r="J124" i="1"/>
  <c r="R124" i="1"/>
  <c r="J123" i="1"/>
  <c r="R123" i="1"/>
  <c r="J122" i="1"/>
  <c r="R122" i="1"/>
  <c r="J121" i="1"/>
  <c r="R121" i="1"/>
  <c r="J108" i="1"/>
  <c r="R108" i="1"/>
  <c r="J107" i="1"/>
  <c r="R107" i="1"/>
  <c r="J106" i="1"/>
  <c r="R106" i="1"/>
  <c r="J105" i="1"/>
  <c r="R105" i="1"/>
  <c r="J104" i="1"/>
  <c r="R104" i="1"/>
  <c r="J103" i="1"/>
  <c r="R103" i="1"/>
  <c r="J102" i="1"/>
  <c r="R102" i="1"/>
  <c r="J101" i="1"/>
  <c r="R101" i="1"/>
  <c r="J100" i="1"/>
  <c r="R100" i="1"/>
  <c r="J99" i="1"/>
  <c r="R99" i="1"/>
  <c r="J86" i="1"/>
  <c r="R86" i="1"/>
  <c r="J85" i="1"/>
  <c r="R85" i="1"/>
  <c r="J84" i="1"/>
  <c r="R84" i="1"/>
  <c r="J83" i="1"/>
  <c r="R83" i="1"/>
  <c r="J82" i="1"/>
  <c r="R82" i="1"/>
  <c r="J81" i="1"/>
  <c r="R81" i="1"/>
  <c r="J80" i="1"/>
  <c r="R80" i="1"/>
  <c r="J79" i="1"/>
  <c r="R79" i="1"/>
  <c r="J78" i="1"/>
  <c r="R78" i="1"/>
  <c r="J77" i="1"/>
  <c r="R77" i="1"/>
  <c r="J76" i="1"/>
  <c r="R76" i="1"/>
  <c r="J75" i="1"/>
  <c r="R75" i="1"/>
  <c r="K40" i="1"/>
  <c r="S40" i="1"/>
  <c r="K58" i="1"/>
  <c r="S58" i="1"/>
  <c r="K59" i="1"/>
  <c r="S59" i="1"/>
  <c r="K60" i="1"/>
  <c r="S60" i="1"/>
  <c r="K61" i="1"/>
  <c r="S61" i="1"/>
  <c r="K62" i="1"/>
  <c r="S62" i="1"/>
  <c r="C39" i="1"/>
  <c r="B39" i="1"/>
  <c r="A39" i="1"/>
  <c r="E39" i="1" s="1"/>
  <c r="D39" i="1" s="1"/>
  <c r="N38" i="1"/>
  <c r="M38" i="1"/>
  <c r="L38" i="1"/>
  <c r="C38" i="1"/>
  <c r="B38" i="1"/>
  <c r="A38" i="1"/>
  <c r="E38" i="1" s="1"/>
  <c r="D38" i="1" s="1"/>
  <c r="N37" i="1"/>
  <c r="M37" i="1"/>
  <c r="L37" i="1"/>
  <c r="C37" i="1"/>
  <c r="B37" i="1"/>
  <c r="A37" i="1"/>
  <c r="E37" i="1" s="1"/>
  <c r="D37" i="1" s="1"/>
  <c r="N36" i="1"/>
  <c r="M36" i="1"/>
  <c r="L36" i="1"/>
  <c r="C36" i="1"/>
  <c r="B36" i="1"/>
  <c r="A36" i="1"/>
  <c r="E36" i="1" s="1"/>
  <c r="D36" i="1" s="1"/>
  <c r="N35" i="1"/>
  <c r="M35" i="1"/>
  <c r="L35" i="1"/>
  <c r="C35" i="1"/>
  <c r="B35" i="1"/>
  <c r="A35" i="1"/>
  <c r="N34" i="1"/>
  <c r="M34" i="1"/>
  <c r="L34" i="1"/>
  <c r="C34" i="1"/>
  <c r="B34" i="1"/>
  <c r="A34" i="1"/>
  <c r="N33" i="1"/>
  <c r="M33" i="1"/>
  <c r="L33" i="1"/>
  <c r="C33" i="1"/>
  <c r="B33" i="1"/>
  <c r="A33" i="1"/>
  <c r="E33" i="1" s="1"/>
  <c r="D33" i="1" s="1"/>
  <c r="N32" i="1"/>
  <c r="M32" i="1"/>
  <c r="L32" i="1"/>
  <c r="C32" i="1"/>
  <c r="B32" i="1"/>
  <c r="A32" i="1"/>
  <c r="E32" i="1" s="1"/>
  <c r="D32" i="1" s="1"/>
  <c r="N31" i="1"/>
  <c r="M31" i="1"/>
  <c r="L31" i="1"/>
  <c r="C31" i="1"/>
  <c r="B31" i="1"/>
  <c r="A31" i="1"/>
  <c r="E31" i="1" s="1"/>
  <c r="D31" i="1" s="1"/>
  <c r="N30" i="1"/>
  <c r="M30" i="1"/>
  <c r="L30" i="1"/>
  <c r="C30" i="1"/>
  <c r="B30" i="1"/>
  <c r="A30" i="1"/>
  <c r="E30" i="1" s="1"/>
  <c r="D30" i="1" s="1"/>
  <c r="N29" i="1"/>
  <c r="M29" i="1"/>
  <c r="L29" i="1"/>
  <c r="C29" i="1"/>
  <c r="B29" i="1"/>
  <c r="A29" i="1"/>
  <c r="E29" i="1" s="1"/>
  <c r="D29" i="1" s="1"/>
  <c r="N28" i="1"/>
  <c r="M28" i="1"/>
  <c r="L28" i="1"/>
  <c r="C28" i="1"/>
  <c r="B28" i="1"/>
  <c r="A28" i="1"/>
  <c r="N27" i="1"/>
  <c r="M27" i="1"/>
  <c r="L27" i="1"/>
  <c r="C27" i="1"/>
  <c r="B27" i="1"/>
  <c r="A27" i="1"/>
  <c r="N26" i="1"/>
  <c r="M26" i="1"/>
  <c r="L26" i="1"/>
  <c r="C26" i="1"/>
  <c r="B26" i="1"/>
  <c r="A26" i="1"/>
  <c r="E26" i="1" s="1"/>
  <c r="D26" i="1" s="1"/>
  <c r="N25" i="1"/>
  <c r="M25" i="1"/>
  <c r="L25" i="1"/>
  <c r="C25" i="1"/>
  <c r="B25" i="1"/>
  <c r="A25" i="1"/>
  <c r="E25" i="1" s="1"/>
  <c r="D25" i="1" s="1"/>
  <c r="N24" i="1"/>
  <c r="M24" i="1"/>
  <c r="L24" i="1"/>
  <c r="C24" i="1"/>
  <c r="B24" i="1"/>
  <c r="A24" i="1"/>
  <c r="N23" i="1"/>
  <c r="M23" i="1"/>
  <c r="L23" i="1"/>
  <c r="C23" i="1"/>
  <c r="B23" i="1"/>
  <c r="A23" i="1"/>
  <c r="E23" i="1" s="1"/>
  <c r="D23" i="1" s="1"/>
  <c r="N22" i="1"/>
  <c r="M22" i="1"/>
  <c r="L22" i="1"/>
  <c r="C22" i="1"/>
  <c r="B22" i="1"/>
  <c r="A22" i="1"/>
  <c r="E22" i="1" s="1"/>
  <c r="D22" i="1" s="1"/>
  <c r="N21" i="1"/>
  <c r="M21" i="1"/>
  <c r="L21" i="1"/>
  <c r="C21" i="1"/>
  <c r="B21" i="1"/>
  <c r="A21" i="1"/>
  <c r="N20" i="1"/>
  <c r="M20" i="1"/>
  <c r="L20" i="1"/>
  <c r="C20" i="1"/>
  <c r="B20" i="1"/>
  <c r="A20" i="1"/>
  <c r="N19" i="1"/>
  <c r="M19" i="1"/>
  <c r="L19" i="1"/>
  <c r="C19" i="1"/>
  <c r="B19" i="1"/>
  <c r="A19" i="1"/>
  <c r="E19" i="1" s="1"/>
  <c r="D19" i="1" s="1"/>
  <c r="N18" i="1"/>
  <c r="M18" i="1"/>
  <c r="L18" i="1"/>
  <c r="C18" i="1"/>
  <c r="B18" i="1"/>
  <c r="A18" i="1"/>
  <c r="E18" i="1" s="1"/>
  <c r="D18" i="1" s="1"/>
  <c r="N17" i="1"/>
  <c r="M17" i="1"/>
  <c r="L17" i="1"/>
  <c r="C17" i="1"/>
  <c r="B17" i="1"/>
  <c r="A17" i="1"/>
  <c r="E17" i="1" s="1"/>
  <c r="D17" i="1" s="1"/>
  <c r="N16" i="1"/>
  <c r="M16" i="1"/>
  <c r="L16" i="1"/>
  <c r="C16" i="1"/>
  <c r="B16" i="1"/>
  <c r="A16" i="1"/>
  <c r="E16" i="1" s="1"/>
  <c r="D16" i="1" s="1"/>
  <c r="N15" i="1"/>
  <c r="M15" i="1"/>
  <c r="L15" i="1"/>
  <c r="C15" i="1"/>
  <c r="B15" i="1"/>
  <c r="A15" i="1"/>
  <c r="E15" i="1" s="1"/>
  <c r="D15" i="1" s="1"/>
  <c r="N14" i="1"/>
  <c r="M14" i="1"/>
  <c r="L14" i="1"/>
  <c r="C14" i="1"/>
  <c r="B14" i="1"/>
  <c r="A14" i="1"/>
  <c r="N13" i="1"/>
  <c r="M13" i="1"/>
  <c r="L13" i="1"/>
  <c r="C13" i="1"/>
  <c r="B13" i="1"/>
  <c r="A13" i="1"/>
  <c r="N12" i="1"/>
  <c r="M12" i="1"/>
  <c r="L12" i="1"/>
  <c r="C12" i="1"/>
  <c r="B12" i="1"/>
  <c r="A12" i="1"/>
  <c r="E12" i="1" s="1"/>
  <c r="D12" i="1" s="1"/>
  <c r="N11" i="1"/>
  <c r="M11" i="1"/>
  <c r="L11" i="1"/>
  <c r="C11" i="1"/>
  <c r="B11" i="1"/>
  <c r="A11" i="1"/>
  <c r="E11" i="1" s="1"/>
  <c r="D11" i="1" s="1"/>
  <c r="N10" i="1"/>
  <c r="M10" i="1"/>
  <c r="L10" i="1"/>
  <c r="C10" i="1"/>
  <c r="B10" i="1"/>
  <c r="A10" i="1"/>
  <c r="E10" i="1" s="1"/>
  <c r="D10" i="1" s="1"/>
  <c r="N9" i="1"/>
  <c r="M9" i="1"/>
  <c r="L9" i="1"/>
  <c r="C9" i="1"/>
  <c r="B9" i="1"/>
  <c r="A9" i="1"/>
  <c r="E9" i="1" s="1"/>
  <c r="D9" i="1" s="1"/>
  <c r="N8" i="1"/>
  <c r="M8" i="1"/>
  <c r="L8" i="1"/>
  <c r="C8" i="1"/>
  <c r="B8" i="1"/>
  <c r="A8" i="1"/>
  <c r="E8" i="1" s="1"/>
  <c r="D8" i="1" s="1"/>
  <c r="N7" i="1"/>
  <c r="M7" i="1"/>
  <c r="L7" i="1"/>
  <c r="E24" i="1" l="1"/>
  <c r="D24" i="1" s="1"/>
  <c r="F24" i="6"/>
  <c r="K7" i="1"/>
  <c r="S7" i="1"/>
  <c r="K8" i="1"/>
  <c r="S8" i="1"/>
  <c r="K9" i="1"/>
  <c r="S9" i="1"/>
  <c r="K10" i="1"/>
  <c r="S10" i="1"/>
  <c r="K11" i="1"/>
  <c r="S11" i="1"/>
  <c r="K12" i="1"/>
  <c r="S12" i="1"/>
  <c r="K13" i="1"/>
  <c r="S13" i="1"/>
  <c r="K14" i="1"/>
  <c r="S14" i="1"/>
  <c r="K15" i="1"/>
  <c r="S15" i="1"/>
  <c r="K16" i="1"/>
  <c r="S16" i="1"/>
  <c r="K17" i="1"/>
  <c r="S17" i="1"/>
  <c r="K18" i="1"/>
  <c r="S18" i="1"/>
  <c r="K19" i="1"/>
  <c r="S19" i="1"/>
  <c r="K20" i="1"/>
  <c r="S20" i="1"/>
  <c r="K21" i="1"/>
  <c r="S21" i="1"/>
  <c r="K22" i="1"/>
  <c r="S22" i="1"/>
  <c r="K23" i="1"/>
  <c r="S23" i="1"/>
  <c r="K24" i="1"/>
  <c r="S24" i="1"/>
  <c r="K25" i="1"/>
  <c r="S25" i="1"/>
  <c r="K26" i="1"/>
  <c r="S26" i="1"/>
  <c r="K27" i="1"/>
  <c r="S27" i="1"/>
  <c r="K28" i="1"/>
  <c r="S28" i="1"/>
  <c r="K29" i="1"/>
  <c r="S29" i="1"/>
  <c r="K30" i="1"/>
  <c r="S30" i="1"/>
  <c r="J62" i="1"/>
  <c r="R62" i="1"/>
  <c r="J61" i="1"/>
  <c r="R61" i="1"/>
  <c r="J60" i="1"/>
  <c r="R60" i="1"/>
  <c r="J59" i="1"/>
  <c r="R59" i="1"/>
  <c r="J58" i="1"/>
  <c r="R58" i="1"/>
  <c r="J40" i="1"/>
  <c r="R40" i="1"/>
  <c r="I75" i="1"/>
  <c r="Q75" i="1"/>
  <c r="I76" i="1"/>
  <c r="Q76" i="1"/>
  <c r="I77" i="1"/>
  <c r="Q77" i="1"/>
  <c r="I78" i="1"/>
  <c r="Q78" i="1"/>
  <c r="I79" i="1"/>
  <c r="Q79" i="1"/>
  <c r="I80" i="1"/>
  <c r="Q80" i="1"/>
  <c r="I81" i="1"/>
  <c r="Q81" i="1"/>
  <c r="I82" i="1"/>
  <c r="Q82" i="1"/>
  <c r="I83" i="1"/>
  <c r="Q83" i="1"/>
  <c r="I84" i="1"/>
  <c r="Q84" i="1"/>
  <c r="I85" i="1"/>
  <c r="Q85" i="1"/>
  <c r="I86" i="1"/>
  <c r="Q86" i="1"/>
  <c r="I99" i="1"/>
  <c r="Q99" i="1"/>
  <c r="I100" i="1"/>
  <c r="Q100" i="1"/>
  <c r="I101" i="1"/>
  <c r="Q101" i="1"/>
  <c r="I102" i="1"/>
  <c r="Q102" i="1"/>
  <c r="I103" i="1"/>
  <c r="Q103" i="1"/>
  <c r="I104" i="1"/>
  <c r="Q104" i="1"/>
  <c r="I105" i="1"/>
  <c r="Q105" i="1"/>
  <c r="I106" i="1"/>
  <c r="Q106" i="1"/>
  <c r="I107" i="1"/>
  <c r="Q107" i="1"/>
  <c r="I108" i="1"/>
  <c r="Q108" i="1"/>
  <c r="I121" i="1"/>
  <c r="Q121" i="1"/>
  <c r="I122" i="1"/>
  <c r="Q122" i="1"/>
  <c r="I123" i="1"/>
  <c r="Q123" i="1"/>
  <c r="I124" i="1"/>
  <c r="Q124" i="1"/>
  <c r="I125" i="1"/>
  <c r="Q125" i="1"/>
  <c r="I126" i="1"/>
  <c r="Q126" i="1"/>
  <c r="I127" i="1"/>
  <c r="Q127" i="1"/>
  <c r="I128" i="1"/>
  <c r="Q128" i="1"/>
  <c r="I129" i="1"/>
  <c r="Q129" i="1"/>
  <c r="I130" i="1"/>
  <c r="Q130" i="1"/>
  <c r="I143" i="1"/>
  <c r="Q143" i="1"/>
  <c r="I144" i="1"/>
  <c r="Q144" i="1"/>
  <c r="I145" i="1"/>
  <c r="Q145" i="1"/>
  <c r="I146" i="1"/>
  <c r="Q146" i="1"/>
  <c r="I147" i="1"/>
  <c r="Q147" i="1"/>
  <c r="I148" i="1"/>
  <c r="Q148" i="1"/>
  <c r="I149" i="1"/>
  <c r="Q149" i="1"/>
  <c r="I150" i="1"/>
  <c r="Q150" i="1"/>
  <c r="I151" i="1"/>
  <c r="Q151" i="1"/>
  <c r="I152" i="1"/>
  <c r="Q152" i="1"/>
  <c r="I153" i="1"/>
  <c r="Q153" i="1"/>
  <c r="I154" i="1"/>
  <c r="Q154" i="1"/>
  <c r="I155" i="1"/>
  <c r="Q155" i="1"/>
  <c r="I156" i="1"/>
  <c r="Q156" i="1"/>
  <c r="I157" i="1"/>
  <c r="Q157" i="1"/>
  <c r="I158" i="1"/>
  <c r="Q158" i="1"/>
  <c r="I159" i="1"/>
  <c r="Q159" i="1"/>
  <c r="I160" i="1"/>
  <c r="Q160" i="1"/>
  <c r="I161" i="1"/>
  <c r="Q161" i="1"/>
  <c r="I162" i="1"/>
  <c r="Q162" i="1"/>
  <c r="I163" i="1"/>
  <c r="Q163" i="1"/>
  <c r="I164" i="1"/>
  <c r="Q164" i="1"/>
  <c r="H184" i="1"/>
  <c r="O184" i="1" s="1"/>
  <c r="P184" i="1"/>
  <c r="H183" i="1"/>
  <c r="O183" i="1" s="1"/>
  <c r="P183" i="1"/>
  <c r="I63" i="1"/>
  <c r="Q63" i="1"/>
  <c r="I64" i="1"/>
  <c r="Q64" i="1"/>
  <c r="I65" i="1"/>
  <c r="Q65" i="1"/>
  <c r="I66" i="1"/>
  <c r="Q66" i="1"/>
  <c r="I67" i="1"/>
  <c r="Q67" i="1"/>
  <c r="I68" i="1"/>
  <c r="Q68" i="1"/>
  <c r="I69" i="1"/>
  <c r="Q69" i="1"/>
  <c r="I70" i="1"/>
  <c r="Q70" i="1"/>
  <c r="I71" i="1"/>
  <c r="Q71" i="1"/>
  <c r="I72" i="1"/>
  <c r="Q72" i="1"/>
  <c r="I73" i="1"/>
  <c r="Q73" i="1"/>
  <c r="I74" i="1"/>
  <c r="Q74" i="1"/>
  <c r="I87" i="1"/>
  <c r="Q87" i="1"/>
  <c r="I88" i="1"/>
  <c r="Q88" i="1"/>
  <c r="I89" i="1"/>
  <c r="Q89" i="1"/>
  <c r="I90" i="1"/>
  <c r="Q90" i="1"/>
  <c r="I91" i="1"/>
  <c r="Q91" i="1"/>
  <c r="I92" i="1"/>
  <c r="Q92" i="1"/>
  <c r="I93" i="1"/>
  <c r="Q93" i="1"/>
  <c r="I94" i="1"/>
  <c r="Q94" i="1"/>
  <c r="I95" i="1"/>
  <c r="Q95" i="1"/>
  <c r="I96" i="1"/>
  <c r="Q96" i="1"/>
  <c r="I97" i="1"/>
  <c r="Q97" i="1"/>
  <c r="I98" i="1"/>
  <c r="Q98" i="1"/>
  <c r="I109" i="1"/>
  <c r="Q109" i="1"/>
  <c r="I110" i="1"/>
  <c r="Q110" i="1"/>
  <c r="I111" i="1"/>
  <c r="Q111" i="1"/>
  <c r="I112" i="1"/>
  <c r="Q112" i="1"/>
  <c r="I113" i="1"/>
  <c r="Q113" i="1"/>
  <c r="I114" i="1"/>
  <c r="Q114" i="1"/>
  <c r="I115" i="1"/>
  <c r="Q115" i="1"/>
  <c r="I116" i="1"/>
  <c r="Q116" i="1"/>
  <c r="I117" i="1"/>
  <c r="Q117" i="1"/>
  <c r="I118" i="1"/>
  <c r="Q118" i="1"/>
  <c r="I119" i="1"/>
  <c r="Q119" i="1"/>
  <c r="I120" i="1"/>
  <c r="Q120" i="1"/>
  <c r="I131" i="1"/>
  <c r="Q131" i="1"/>
  <c r="I132" i="1"/>
  <c r="Q132" i="1"/>
  <c r="I133" i="1"/>
  <c r="Q133" i="1"/>
  <c r="I134" i="1"/>
  <c r="Q134" i="1"/>
  <c r="I135" i="1"/>
  <c r="Q135" i="1"/>
  <c r="I136" i="1"/>
  <c r="Q136" i="1"/>
  <c r="I137" i="1"/>
  <c r="Q137" i="1"/>
  <c r="I138" i="1"/>
  <c r="Q138" i="1"/>
  <c r="I139" i="1"/>
  <c r="Q139" i="1"/>
  <c r="I140" i="1"/>
  <c r="Q140" i="1"/>
  <c r="I141" i="1"/>
  <c r="Q141" i="1"/>
  <c r="I142" i="1"/>
  <c r="Q142" i="1"/>
  <c r="I165" i="1"/>
  <c r="Q165" i="1"/>
  <c r="I166" i="1"/>
  <c r="Q166" i="1"/>
  <c r="I167" i="1"/>
  <c r="Q167" i="1"/>
  <c r="I168" i="1"/>
  <c r="Q168" i="1"/>
  <c r="I169" i="1"/>
  <c r="Q169" i="1"/>
  <c r="I170" i="1"/>
  <c r="Q170" i="1"/>
  <c r="I171" i="1"/>
  <c r="Q171" i="1"/>
  <c r="I172" i="1"/>
  <c r="Q172" i="1"/>
  <c r="I173" i="1"/>
  <c r="Q173" i="1"/>
  <c r="I174" i="1"/>
  <c r="Q174" i="1"/>
  <c r="I175" i="1"/>
  <c r="Q175" i="1"/>
  <c r="I176" i="1"/>
  <c r="Q176" i="1"/>
  <c r="I177" i="1"/>
  <c r="Q177" i="1"/>
  <c r="I178" i="1"/>
  <c r="Q178" i="1"/>
  <c r="I179" i="1"/>
  <c r="Q179" i="1"/>
  <c r="I180" i="1"/>
  <c r="Q180" i="1"/>
  <c r="I181" i="1"/>
  <c r="Q181" i="1"/>
  <c r="I182" i="1"/>
  <c r="Q182" i="1"/>
  <c r="J57" i="1"/>
  <c r="R57" i="1"/>
  <c r="J56" i="1"/>
  <c r="R56" i="1"/>
  <c r="J55" i="1"/>
  <c r="R55" i="1"/>
  <c r="J54" i="1"/>
  <c r="R54" i="1"/>
  <c r="J53" i="1"/>
  <c r="R53" i="1"/>
  <c r="J52" i="1"/>
  <c r="R52" i="1"/>
  <c r="J51" i="1"/>
  <c r="R51" i="1"/>
  <c r="J50" i="1"/>
  <c r="R50" i="1"/>
  <c r="J49" i="1"/>
  <c r="R49" i="1"/>
  <c r="J48" i="1"/>
  <c r="R48" i="1"/>
  <c r="J47" i="1"/>
  <c r="R47" i="1"/>
  <c r="J46" i="1"/>
  <c r="R46" i="1"/>
  <c r="J45" i="1"/>
  <c r="R45" i="1"/>
  <c r="J44" i="1"/>
  <c r="R44" i="1"/>
  <c r="J43" i="1"/>
  <c r="R43" i="1"/>
  <c r="J42" i="1"/>
  <c r="R42" i="1"/>
  <c r="J41" i="1"/>
  <c r="R41" i="1"/>
  <c r="J39" i="1"/>
  <c r="R39" i="1"/>
  <c r="K31" i="1"/>
  <c r="S31" i="1"/>
  <c r="K32" i="1"/>
  <c r="S32" i="1"/>
  <c r="K33" i="1"/>
  <c r="S33" i="1"/>
  <c r="K34" i="1"/>
  <c r="S34" i="1"/>
  <c r="K35" i="1"/>
  <c r="S35" i="1"/>
  <c r="K36" i="1"/>
  <c r="S36" i="1"/>
  <c r="K37" i="1"/>
  <c r="S37" i="1"/>
  <c r="K38" i="1"/>
  <c r="S38" i="1"/>
  <c r="C7" i="1"/>
  <c r="B7" i="1"/>
  <c r="A7" i="1"/>
  <c r="N6" i="1"/>
  <c r="M6" i="1"/>
  <c r="L6" i="1"/>
  <c r="C6" i="1"/>
  <c r="B6" i="1"/>
  <c r="A6" i="1"/>
  <c r="N5" i="1"/>
  <c r="M5" i="1"/>
  <c r="L5" i="1"/>
  <c r="C5" i="1"/>
  <c r="B5" i="1"/>
  <c r="A5" i="1"/>
  <c r="E5" i="1" s="1"/>
  <c r="D5" i="1" s="1"/>
  <c r="N4" i="1"/>
  <c r="M4" i="1"/>
  <c r="L4" i="1"/>
  <c r="C4" i="1"/>
  <c r="B4" i="1"/>
  <c r="A4" i="1"/>
  <c r="E4" i="1" s="1"/>
  <c r="D4" i="1" s="1"/>
  <c r="N3" i="1"/>
  <c r="M3" i="1"/>
  <c r="L3" i="1"/>
  <c r="C3" i="1"/>
  <c r="B3" i="1"/>
  <c r="A3" i="1"/>
  <c r="E3" i="1" s="1"/>
  <c r="D3" i="1" s="1"/>
  <c r="N2" i="1"/>
  <c r="M2" i="1"/>
  <c r="L2" i="1"/>
  <c r="J37" i="1" l="1"/>
  <c r="R37" i="1"/>
  <c r="J35" i="1"/>
  <c r="R35" i="1"/>
  <c r="J32" i="1"/>
  <c r="R32" i="1"/>
  <c r="I39" i="1"/>
  <c r="Q39" i="1"/>
  <c r="I42" i="1"/>
  <c r="Q42" i="1"/>
  <c r="I44" i="1"/>
  <c r="Q44" i="1"/>
  <c r="I46" i="1"/>
  <c r="Q46" i="1"/>
  <c r="I48" i="1"/>
  <c r="Q48" i="1"/>
  <c r="I50" i="1"/>
  <c r="Q50" i="1"/>
  <c r="I53" i="1"/>
  <c r="Q53" i="1"/>
  <c r="I55" i="1"/>
  <c r="Q55" i="1"/>
  <c r="I57" i="1"/>
  <c r="Q57" i="1"/>
  <c r="H181" i="1"/>
  <c r="O181" i="1" s="1"/>
  <c r="P181" i="1"/>
  <c r="H180" i="1"/>
  <c r="O180" i="1" s="1"/>
  <c r="P180" i="1"/>
  <c r="H178" i="1"/>
  <c r="O178" i="1" s="1"/>
  <c r="P178" i="1"/>
  <c r="H176" i="1"/>
  <c r="O176" i="1" s="1"/>
  <c r="P176" i="1"/>
  <c r="H174" i="1"/>
  <c r="O174" i="1" s="1"/>
  <c r="P174" i="1"/>
  <c r="H172" i="1"/>
  <c r="O172" i="1" s="1"/>
  <c r="P172" i="1"/>
  <c r="H169" i="1"/>
  <c r="O169" i="1" s="1"/>
  <c r="P169" i="1"/>
  <c r="H167" i="1"/>
  <c r="O167" i="1" s="1"/>
  <c r="P167" i="1"/>
  <c r="H165" i="1"/>
  <c r="O165" i="1" s="1"/>
  <c r="P165" i="1"/>
  <c r="H141" i="1"/>
  <c r="O141" i="1" s="1"/>
  <c r="P141" i="1"/>
  <c r="H140" i="1"/>
  <c r="O140" i="1" s="1"/>
  <c r="P140" i="1"/>
  <c r="H138" i="1"/>
  <c r="O138" i="1" s="1"/>
  <c r="P138" i="1"/>
  <c r="H136" i="1"/>
  <c r="O136" i="1" s="1"/>
  <c r="P136" i="1"/>
  <c r="H134" i="1"/>
  <c r="O134" i="1" s="1"/>
  <c r="P134" i="1"/>
  <c r="H132" i="1"/>
  <c r="O132" i="1" s="1"/>
  <c r="P132" i="1"/>
  <c r="H120" i="1"/>
  <c r="O120" i="1" s="1"/>
  <c r="P120" i="1"/>
  <c r="H118" i="1"/>
  <c r="O118" i="1" s="1"/>
  <c r="P118" i="1"/>
  <c r="H117" i="1"/>
  <c r="O117" i="1" s="1"/>
  <c r="P117" i="1"/>
  <c r="H115" i="1"/>
  <c r="O115" i="1" s="1"/>
  <c r="P115" i="1"/>
  <c r="H114" i="1"/>
  <c r="O114" i="1" s="1"/>
  <c r="P114" i="1"/>
  <c r="H113" i="1"/>
  <c r="O113" i="1" s="1"/>
  <c r="P113" i="1"/>
  <c r="H112" i="1"/>
  <c r="O112" i="1" s="1"/>
  <c r="P112" i="1"/>
  <c r="H111" i="1"/>
  <c r="O111" i="1" s="1"/>
  <c r="P111" i="1"/>
  <c r="H110" i="1"/>
  <c r="O110" i="1" s="1"/>
  <c r="P110" i="1"/>
  <c r="H109" i="1"/>
  <c r="O109" i="1" s="1"/>
  <c r="P109" i="1"/>
  <c r="H98" i="1"/>
  <c r="O98" i="1" s="1"/>
  <c r="P98" i="1"/>
  <c r="H97" i="1"/>
  <c r="O97" i="1" s="1"/>
  <c r="P97" i="1"/>
  <c r="H96" i="1"/>
  <c r="O96" i="1" s="1"/>
  <c r="P96" i="1"/>
  <c r="H95" i="1"/>
  <c r="O95" i="1" s="1"/>
  <c r="P95" i="1"/>
  <c r="H94" i="1"/>
  <c r="O94" i="1" s="1"/>
  <c r="P94" i="1"/>
  <c r="H93" i="1"/>
  <c r="O93" i="1" s="1"/>
  <c r="P93" i="1"/>
  <c r="H92" i="1"/>
  <c r="O92" i="1" s="1"/>
  <c r="P92" i="1"/>
  <c r="H91" i="1"/>
  <c r="O91" i="1" s="1"/>
  <c r="P91" i="1"/>
  <c r="H90" i="1"/>
  <c r="O90" i="1" s="1"/>
  <c r="P90" i="1"/>
  <c r="H89" i="1"/>
  <c r="O89" i="1" s="1"/>
  <c r="P89" i="1"/>
  <c r="H88" i="1"/>
  <c r="O88" i="1" s="1"/>
  <c r="P88" i="1"/>
  <c r="H87" i="1"/>
  <c r="O87" i="1" s="1"/>
  <c r="P87" i="1"/>
  <c r="H74" i="1"/>
  <c r="O74" i="1" s="1"/>
  <c r="P74" i="1"/>
  <c r="H73" i="1"/>
  <c r="O73" i="1" s="1"/>
  <c r="P73" i="1"/>
  <c r="H72" i="1"/>
  <c r="O72" i="1" s="1"/>
  <c r="P72" i="1"/>
  <c r="H71" i="1"/>
  <c r="O71" i="1" s="1"/>
  <c r="P71" i="1"/>
  <c r="H70" i="1"/>
  <c r="O70" i="1" s="1"/>
  <c r="P70" i="1"/>
  <c r="H69" i="1"/>
  <c r="O69" i="1" s="1"/>
  <c r="P69" i="1"/>
  <c r="H68" i="1"/>
  <c r="O68" i="1" s="1"/>
  <c r="P68" i="1"/>
  <c r="H67" i="1"/>
  <c r="O67" i="1" s="1"/>
  <c r="P67" i="1"/>
  <c r="H66" i="1"/>
  <c r="O66" i="1" s="1"/>
  <c r="P66" i="1"/>
  <c r="H65" i="1"/>
  <c r="O65" i="1" s="1"/>
  <c r="P65" i="1"/>
  <c r="H64" i="1"/>
  <c r="O64" i="1" s="1"/>
  <c r="P64" i="1"/>
  <c r="H63" i="1"/>
  <c r="O63" i="1" s="1"/>
  <c r="P63" i="1"/>
  <c r="H164" i="1"/>
  <c r="O164" i="1" s="1"/>
  <c r="P164" i="1"/>
  <c r="H163" i="1"/>
  <c r="O163" i="1" s="1"/>
  <c r="P163" i="1"/>
  <c r="H162" i="1"/>
  <c r="O162" i="1" s="1"/>
  <c r="P162" i="1"/>
  <c r="H161" i="1"/>
  <c r="O161" i="1" s="1"/>
  <c r="P161" i="1"/>
  <c r="H160" i="1"/>
  <c r="O160" i="1" s="1"/>
  <c r="P160" i="1"/>
  <c r="H159" i="1"/>
  <c r="O159" i="1" s="1"/>
  <c r="P159" i="1"/>
  <c r="H158" i="1"/>
  <c r="O158" i="1" s="1"/>
  <c r="P158" i="1"/>
  <c r="H157" i="1"/>
  <c r="O157" i="1" s="1"/>
  <c r="P157" i="1"/>
  <c r="H156" i="1"/>
  <c r="O156" i="1" s="1"/>
  <c r="P156" i="1"/>
  <c r="H155" i="1"/>
  <c r="O155" i="1" s="1"/>
  <c r="P155" i="1"/>
  <c r="H154" i="1"/>
  <c r="O154" i="1" s="1"/>
  <c r="P154" i="1"/>
  <c r="H153" i="1"/>
  <c r="O153" i="1" s="1"/>
  <c r="P153" i="1"/>
  <c r="H152" i="1"/>
  <c r="O152" i="1" s="1"/>
  <c r="P152" i="1"/>
  <c r="H151" i="1"/>
  <c r="O151" i="1" s="1"/>
  <c r="P151" i="1"/>
  <c r="H150" i="1"/>
  <c r="O150" i="1" s="1"/>
  <c r="P150" i="1"/>
  <c r="H149" i="1"/>
  <c r="O149" i="1" s="1"/>
  <c r="P149" i="1"/>
  <c r="H148" i="1"/>
  <c r="O148" i="1" s="1"/>
  <c r="P148" i="1"/>
  <c r="H147" i="1"/>
  <c r="O147" i="1" s="1"/>
  <c r="P147" i="1"/>
  <c r="H146" i="1"/>
  <c r="O146" i="1" s="1"/>
  <c r="P146" i="1"/>
  <c r="H145" i="1"/>
  <c r="O145" i="1" s="1"/>
  <c r="P145" i="1"/>
  <c r="H144" i="1"/>
  <c r="O144" i="1" s="1"/>
  <c r="P144" i="1"/>
  <c r="H143" i="1"/>
  <c r="O143" i="1" s="1"/>
  <c r="P143" i="1"/>
  <c r="H130" i="1"/>
  <c r="O130" i="1" s="1"/>
  <c r="P130" i="1"/>
  <c r="H129" i="1"/>
  <c r="O129" i="1" s="1"/>
  <c r="P129" i="1"/>
  <c r="H128" i="1"/>
  <c r="O128" i="1" s="1"/>
  <c r="P128" i="1"/>
  <c r="H127" i="1"/>
  <c r="O127" i="1" s="1"/>
  <c r="P127" i="1"/>
  <c r="H126" i="1"/>
  <c r="O126" i="1" s="1"/>
  <c r="P126" i="1"/>
  <c r="H125" i="1"/>
  <c r="O125" i="1" s="1"/>
  <c r="P125" i="1"/>
  <c r="H124" i="1"/>
  <c r="O124" i="1" s="1"/>
  <c r="P124" i="1"/>
  <c r="H123" i="1"/>
  <c r="O123" i="1" s="1"/>
  <c r="P123" i="1"/>
  <c r="H122" i="1"/>
  <c r="O122" i="1" s="1"/>
  <c r="P122" i="1"/>
  <c r="H121" i="1"/>
  <c r="O121" i="1" s="1"/>
  <c r="P121" i="1"/>
  <c r="H108" i="1"/>
  <c r="O108" i="1" s="1"/>
  <c r="P108" i="1"/>
  <c r="H107" i="1"/>
  <c r="O107" i="1" s="1"/>
  <c r="P107" i="1"/>
  <c r="H106" i="1"/>
  <c r="O106" i="1" s="1"/>
  <c r="P106" i="1"/>
  <c r="H105" i="1"/>
  <c r="O105" i="1" s="1"/>
  <c r="P105" i="1"/>
  <c r="H104" i="1"/>
  <c r="O104" i="1" s="1"/>
  <c r="P104" i="1"/>
  <c r="H103" i="1"/>
  <c r="O103" i="1" s="1"/>
  <c r="P103" i="1"/>
  <c r="H102" i="1"/>
  <c r="O102" i="1" s="1"/>
  <c r="P102" i="1"/>
  <c r="H101" i="1"/>
  <c r="O101" i="1" s="1"/>
  <c r="P101" i="1"/>
  <c r="H100" i="1"/>
  <c r="O100" i="1" s="1"/>
  <c r="P100" i="1"/>
  <c r="H99" i="1"/>
  <c r="O99" i="1" s="1"/>
  <c r="P99" i="1"/>
  <c r="H86" i="1"/>
  <c r="O86" i="1" s="1"/>
  <c r="P86" i="1"/>
  <c r="H85" i="1"/>
  <c r="O85" i="1" s="1"/>
  <c r="P85" i="1"/>
  <c r="H84" i="1"/>
  <c r="O84" i="1" s="1"/>
  <c r="P84" i="1"/>
  <c r="H83" i="1"/>
  <c r="O83" i="1" s="1"/>
  <c r="P83" i="1"/>
  <c r="H82" i="1"/>
  <c r="O82" i="1" s="1"/>
  <c r="P82" i="1"/>
  <c r="H81" i="1"/>
  <c r="O81" i="1" s="1"/>
  <c r="P81" i="1"/>
  <c r="H80" i="1"/>
  <c r="O80" i="1" s="1"/>
  <c r="P80" i="1"/>
  <c r="H79" i="1"/>
  <c r="O79" i="1" s="1"/>
  <c r="P79" i="1"/>
  <c r="H78" i="1"/>
  <c r="O78" i="1" s="1"/>
  <c r="P78" i="1"/>
  <c r="H77" i="1"/>
  <c r="O77" i="1" s="1"/>
  <c r="P77" i="1"/>
  <c r="H76" i="1"/>
  <c r="O76" i="1" s="1"/>
  <c r="P76" i="1"/>
  <c r="H75" i="1"/>
  <c r="O75" i="1" s="1"/>
  <c r="P75" i="1"/>
  <c r="I40" i="1"/>
  <c r="Q40" i="1"/>
  <c r="I58" i="1"/>
  <c r="Q58" i="1"/>
  <c r="I59" i="1"/>
  <c r="Q59" i="1"/>
  <c r="I60" i="1"/>
  <c r="Q60" i="1"/>
  <c r="I61" i="1"/>
  <c r="Q61" i="1"/>
  <c r="I62" i="1"/>
  <c r="Q62" i="1"/>
  <c r="J30" i="1"/>
  <c r="R30" i="1"/>
  <c r="J29" i="1"/>
  <c r="R29" i="1"/>
  <c r="J28" i="1"/>
  <c r="R28" i="1"/>
  <c r="J27" i="1"/>
  <c r="R27" i="1"/>
  <c r="J26" i="1"/>
  <c r="R26" i="1"/>
  <c r="J25" i="1"/>
  <c r="R25" i="1"/>
  <c r="J24" i="1"/>
  <c r="R24" i="1"/>
  <c r="J23" i="1"/>
  <c r="R23" i="1"/>
  <c r="J22" i="1"/>
  <c r="R22" i="1"/>
  <c r="J21" i="1"/>
  <c r="R21" i="1"/>
  <c r="J20" i="1"/>
  <c r="R20" i="1"/>
  <c r="J19" i="1"/>
  <c r="R19" i="1"/>
  <c r="J18" i="1"/>
  <c r="R18" i="1"/>
  <c r="J17" i="1"/>
  <c r="R17" i="1"/>
  <c r="J16" i="1"/>
  <c r="R16" i="1"/>
  <c r="J15" i="1"/>
  <c r="R15" i="1"/>
  <c r="J14" i="1"/>
  <c r="R14" i="1"/>
  <c r="J13" i="1"/>
  <c r="R13" i="1"/>
  <c r="J12" i="1"/>
  <c r="R12" i="1"/>
  <c r="J11" i="1"/>
  <c r="R11" i="1"/>
  <c r="J10" i="1"/>
  <c r="R10" i="1"/>
  <c r="J9" i="1"/>
  <c r="R9" i="1"/>
  <c r="J8" i="1"/>
  <c r="R8" i="1"/>
  <c r="J7" i="1"/>
  <c r="R7" i="1"/>
  <c r="J38" i="1"/>
  <c r="R38" i="1"/>
  <c r="J36" i="1"/>
  <c r="R36" i="1"/>
  <c r="J34" i="1"/>
  <c r="R34" i="1"/>
  <c r="J33" i="1"/>
  <c r="R33" i="1"/>
  <c r="J31" i="1"/>
  <c r="R31" i="1"/>
  <c r="I41" i="1"/>
  <c r="Q41" i="1"/>
  <c r="I43" i="1"/>
  <c r="Q43" i="1"/>
  <c r="I45" i="1"/>
  <c r="Q45" i="1"/>
  <c r="I47" i="1"/>
  <c r="Q47" i="1"/>
  <c r="I49" i="1"/>
  <c r="Q49" i="1"/>
  <c r="I51" i="1"/>
  <c r="Q51" i="1"/>
  <c r="I52" i="1"/>
  <c r="Q52" i="1"/>
  <c r="I54" i="1"/>
  <c r="Q54" i="1"/>
  <c r="I56" i="1"/>
  <c r="Q56" i="1"/>
  <c r="H182" i="1"/>
  <c r="O182" i="1" s="1"/>
  <c r="P182" i="1"/>
  <c r="H179" i="1"/>
  <c r="O179" i="1" s="1"/>
  <c r="P179" i="1"/>
  <c r="H177" i="1"/>
  <c r="O177" i="1" s="1"/>
  <c r="P177" i="1"/>
  <c r="H175" i="1"/>
  <c r="O175" i="1" s="1"/>
  <c r="P175" i="1"/>
  <c r="H173" i="1"/>
  <c r="O173" i="1" s="1"/>
  <c r="P173" i="1"/>
  <c r="H171" i="1"/>
  <c r="O171" i="1" s="1"/>
  <c r="P171" i="1"/>
  <c r="H170" i="1"/>
  <c r="O170" i="1" s="1"/>
  <c r="P170" i="1"/>
  <c r="H168" i="1"/>
  <c r="O168" i="1" s="1"/>
  <c r="P168" i="1"/>
  <c r="H166" i="1"/>
  <c r="O166" i="1" s="1"/>
  <c r="P166" i="1"/>
  <c r="H142" i="1"/>
  <c r="O142" i="1" s="1"/>
  <c r="P142" i="1"/>
  <c r="H139" i="1"/>
  <c r="O139" i="1" s="1"/>
  <c r="P139" i="1"/>
  <c r="H137" i="1"/>
  <c r="O137" i="1" s="1"/>
  <c r="P137" i="1"/>
  <c r="H135" i="1"/>
  <c r="O135" i="1" s="1"/>
  <c r="P135" i="1"/>
  <c r="H133" i="1"/>
  <c r="O133" i="1" s="1"/>
  <c r="P133" i="1"/>
  <c r="H131" i="1"/>
  <c r="O131" i="1" s="1"/>
  <c r="P131" i="1"/>
  <c r="H119" i="1"/>
  <c r="O119" i="1" s="1"/>
  <c r="P119" i="1"/>
  <c r="H116" i="1"/>
  <c r="O116" i="1" s="1"/>
  <c r="P116" i="1"/>
  <c r="K2" i="1"/>
  <c r="S2" i="1"/>
  <c r="K3" i="1"/>
  <c r="S3" i="1"/>
  <c r="K4" i="1"/>
  <c r="S4" i="1"/>
  <c r="K5" i="1"/>
  <c r="S5" i="1"/>
  <c r="K6" i="1"/>
  <c r="S6" i="1"/>
  <c r="C2" i="1"/>
  <c r="B2" i="1"/>
  <c r="A2" i="1"/>
  <c r="E2" i="1" s="1"/>
  <c r="D2" i="1" s="1"/>
  <c r="D17" i="6"/>
  <c r="E13" i="6"/>
  <c r="E196" i="1" l="1"/>
  <c r="E195" i="1"/>
  <c r="E188" i="1"/>
  <c r="E189" i="1"/>
  <c r="J5" i="1"/>
  <c r="R5" i="1"/>
  <c r="J3" i="1"/>
  <c r="R3" i="1"/>
  <c r="H56" i="1"/>
  <c r="O56" i="1" s="1"/>
  <c r="P56" i="1"/>
  <c r="H52" i="1"/>
  <c r="O52" i="1" s="1"/>
  <c r="P52" i="1"/>
  <c r="H49" i="1"/>
  <c r="O49" i="1" s="1"/>
  <c r="P49" i="1"/>
  <c r="H45" i="1"/>
  <c r="O45" i="1" s="1"/>
  <c r="P45" i="1"/>
  <c r="H41" i="1"/>
  <c r="O41" i="1" s="1"/>
  <c r="P41" i="1"/>
  <c r="I33" i="1"/>
  <c r="Q33" i="1"/>
  <c r="I36" i="1"/>
  <c r="Q36" i="1"/>
  <c r="I7" i="1"/>
  <c r="Q7" i="1"/>
  <c r="I9" i="1"/>
  <c r="Q9" i="1"/>
  <c r="I11" i="1"/>
  <c r="Q11" i="1"/>
  <c r="I13" i="1"/>
  <c r="Q13" i="1"/>
  <c r="I16" i="1"/>
  <c r="Q16" i="1"/>
  <c r="I18" i="1"/>
  <c r="Q18" i="1"/>
  <c r="I20" i="1"/>
  <c r="Q20" i="1"/>
  <c r="I22" i="1"/>
  <c r="Q22" i="1"/>
  <c r="I24" i="1"/>
  <c r="Q24" i="1"/>
  <c r="I26" i="1"/>
  <c r="Q26" i="1"/>
  <c r="I29" i="1"/>
  <c r="Q29" i="1"/>
  <c r="H62" i="1"/>
  <c r="O62" i="1" s="1"/>
  <c r="P62" i="1"/>
  <c r="H60" i="1"/>
  <c r="O60" i="1" s="1"/>
  <c r="P60" i="1"/>
  <c r="H59" i="1"/>
  <c r="O59" i="1" s="1"/>
  <c r="P59" i="1"/>
  <c r="H40" i="1"/>
  <c r="O40" i="1" s="1"/>
  <c r="P40" i="1"/>
  <c r="H57" i="1"/>
  <c r="O57" i="1" s="1"/>
  <c r="P57" i="1"/>
  <c r="H55" i="1"/>
  <c r="O55" i="1" s="1"/>
  <c r="P55" i="1"/>
  <c r="H53" i="1"/>
  <c r="O53" i="1" s="1"/>
  <c r="P53" i="1"/>
  <c r="H50" i="1"/>
  <c r="O50" i="1" s="1"/>
  <c r="P50" i="1"/>
  <c r="H48" i="1"/>
  <c r="O48" i="1" s="1"/>
  <c r="P48" i="1"/>
  <c r="H46" i="1"/>
  <c r="O46" i="1" s="1"/>
  <c r="P46" i="1"/>
  <c r="H44" i="1"/>
  <c r="O44" i="1" s="1"/>
  <c r="P44" i="1"/>
  <c r="H42" i="1"/>
  <c r="O42" i="1" s="1"/>
  <c r="P42" i="1"/>
  <c r="H39" i="1"/>
  <c r="O39" i="1" s="1"/>
  <c r="P39" i="1"/>
  <c r="I32" i="1"/>
  <c r="Q32" i="1"/>
  <c r="I35" i="1"/>
  <c r="Q35" i="1"/>
  <c r="I37" i="1"/>
  <c r="Q37" i="1"/>
  <c r="J6" i="1"/>
  <c r="R6" i="1"/>
  <c r="J4" i="1"/>
  <c r="R4" i="1"/>
  <c r="J2" i="1"/>
  <c r="R2" i="1"/>
  <c r="H54" i="1"/>
  <c r="O54" i="1" s="1"/>
  <c r="P54" i="1"/>
  <c r="H51" i="1"/>
  <c r="O51" i="1" s="1"/>
  <c r="P51" i="1"/>
  <c r="H47" i="1"/>
  <c r="O47" i="1" s="1"/>
  <c r="P47" i="1"/>
  <c r="H43" i="1"/>
  <c r="O43" i="1" s="1"/>
  <c r="P43" i="1"/>
  <c r="I31" i="1"/>
  <c r="Q31" i="1"/>
  <c r="I34" i="1"/>
  <c r="Q34" i="1"/>
  <c r="I38" i="1"/>
  <c r="Q38" i="1"/>
  <c r="I8" i="1"/>
  <c r="Q8" i="1"/>
  <c r="I10" i="1"/>
  <c r="Q10" i="1"/>
  <c r="I12" i="1"/>
  <c r="Q12" i="1"/>
  <c r="I14" i="1"/>
  <c r="Q14" i="1"/>
  <c r="I15" i="1"/>
  <c r="Q15" i="1"/>
  <c r="I17" i="1"/>
  <c r="Q17" i="1"/>
  <c r="I19" i="1"/>
  <c r="Q19" i="1"/>
  <c r="I21" i="1"/>
  <c r="Q21" i="1"/>
  <c r="I23" i="1"/>
  <c r="Q23" i="1"/>
  <c r="I25" i="1"/>
  <c r="Q25" i="1"/>
  <c r="I27" i="1"/>
  <c r="Q27" i="1"/>
  <c r="I28" i="1"/>
  <c r="Q28" i="1"/>
  <c r="I30" i="1"/>
  <c r="Q30" i="1"/>
  <c r="H61" i="1"/>
  <c r="O61" i="1" s="1"/>
  <c r="P61" i="1"/>
  <c r="H58" i="1"/>
  <c r="O58" i="1" s="1"/>
  <c r="P58" i="1"/>
  <c r="E22" i="2"/>
  <c r="E23" i="2"/>
  <c r="F22" i="2"/>
  <c r="F23" i="2"/>
  <c r="E7" i="1"/>
  <c r="D7" i="1" s="1"/>
  <c r="D19" i="6"/>
  <c r="F68" i="1" s="1"/>
  <c r="E77" i="1"/>
  <c r="D77" i="1" s="1"/>
  <c r="E167" i="1"/>
  <c r="D167" i="1" s="1"/>
  <c r="E161" i="1"/>
  <c r="D161" i="1" s="1"/>
  <c r="E153" i="1"/>
  <c r="D153" i="1" s="1"/>
  <c r="E147" i="1"/>
  <c r="D147" i="1" s="1"/>
  <c r="E139" i="1"/>
  <c r="D139" i="1" s="1"/>
  <c r="E133" i="1"/>
  <c r="D133" i="1" s="1"/>
  <c r="E125" i="1"/>
  <c r="D125" i="1" s="1"/>
  <c r="E119" i="1"/>
  <c r="D119" i="1" s="1"/>
  <c r="E111" i="1"/>
  <c r="D111" i="1" s="1"/>
  <c r="E105" i="1"/>
  <c r="D105" i="1" s="1"/>
  <c r="E97" i="1"/>
  <c r="D97" i="1" s="1"/>
  <c r="E91" i="1"/>
  <c r="D91" i="1" s="1"/>
  <c r="E83" i="1"/>
  <c r="D83" i="1" s="1"/>
  <c r="E69" i="1"/>
  <c r="D69" i="1" s="1"/>
  <c r="E90" i="1"/>
  <c r="D90" i="1" s="1"/>
  <c r="E118" i="1"/>
  <c r="D118" i="1" s="1"/>
  <c r="E146" i="1"/>
  <c r="D146" i="1" s="1"/>
  <c r="E174" i="1"/>
  <c r="D174" i="1" s="1"/>
  <c r="E181" i="1"/>
  <c r="D181" i="1" s="1"/>
  <c r="E76" i="1"/>
  <c r="D76" i="1" s="1"/>
  <c r="E104" i="1"/>
  <c r="D104" i="1" s="1"/>
  <c r="E132" i="1"/>
  <c r="D132" i="1" s="1"/>
  <c r="E160" i="1"/>
  <c r="D160" i="1" s="1"/>
  <c r="E70" i="1"/>
  <c r="D70" i="1" s="1"/>
  <c r="E98" i="1"/>
  <c r="D98" i="1" s="1"/>
  <c r="E126" i="1"/>
  <c r="D126" i="1" s="1"/>
  <c r="E154" i="1"/>
  <c r="D154" i="1" s="1"/>
  <c r="E175" i="1"/>
  <c r="D175" i="1" s="1"/>
  <c r="E182" i="1"/>
  <c r="D182" i="1" s="1"/>
  <c r="E84" i="1"/>
  <c r="D84" i="1" s="1"/>
  <c r="E112" i="1"/>
  <c r="D112" i="1" s="1"/>
  <c r="E140" i="1"/>
  <c r="D140" i="1" s="1"/>
  <c r="E168" i="1"/>
  <c r="D168" i="1" s="1"/>
  <c r="E62" i="1"/>
  <c r="D62" i="1" s="1"/>
  <c r="E56" i="1"/>
  <c r="D56" i="1" s="1"/>
  <c r="E48" i="1"/>
  <c r="D48" i="1" s="1"/>
  <c r="E42" i="1"/>
  <c r="D42" i="1" s="1"/>
  <c r="E63" i="1"/>
  <c r="D63" i="1" s="1"/>
  <c r="E49" i="1"/>
  <c r="D49" i="1" s="1"/>
  <c r="E13" i="1"/>
  <c r="D13" i="1" s="1"/>
  <c r="E55" i="1"/>
  <c r="D55" i="1" s="1"/>
  <c r="E41" i="1"/>
  <c r="D41" i="1" s="1"/>
  <c r="E35" i="1"/>
  <c r="D35" i="1" s="1"/>
  <c r="E27" i="1"/>
  <c r="D27" i="1" s="1"/>
  <c r="E21" i="1"/>
  <c r="D21" i="1" s="1"/>
  <c r="E34" i="1"/>
  <c r="D34" i="1" s="1"/>
  <c r="E28" i="1"/>
  <c r="D28" i="1" s="1"/>
  <c r="E14" i="1"/>
  <c r="D14" i="1" s="1"/>
  <c r="E20" i="1"/>
  <c r="D20" i="1" s="1"/>
  <c r="E6" i="1"/>
  <c r="D6" i="1" s="1"/>
  <c r="C13" i="6"/>
  <c r="F139" i="1" l="1"/>
  <c r="F71" i="1"/>
  <c r="F132" i="1"/>
  <c r="F4" i="1"/>
  <c r="F171" i="1"/>
  <c r="F107" i="1"/>
  <c r="F7" i="1"/>
  <c r="H30" i="1"/>
  <c r="O30" i="1" s="1"/>
  <c r="P30" i="1"/>
  <c r="H28" i="1"/>
  <c r="O28" i="1" s="1"/>
  <c r="P28" i="1"/>
  <c r="H27" i="1"/>
  <c r="O27" i="1" s="1"/>
  <c r="P27" i="1"/>
  <c r="H25" i="1"/>
  <c r="O25" i="1" s="1"/>
  <c r="P25" i="1"/>
  <c r="H23" i="1"/>
  <c r="O23" i="1" s="1"/>
  <c r="P23" i="1"/>
  <c r="H21" i="1"/>
  <c r="O21" i="1" s="1"/>
  <c r="P21" i="1"/>
  <c r="H19" i="1"/>
  <c r="O19" i="1" s="1"/>
  <c r="P19" i="1"/>
  <c r="H17" i="1"/>
  <c r="O17" i="1" s="1"/>
  <c r="P17" i="1"/>
  <c r="H15" i="1"/>
  <c r="O15" i="1" s="1"/>
  <c r="P15" i="1"/>
  <c r="H14" i="1"/>
  <c r="O14" i="1" s="1"/>
  <c r="P14" i="1"/>
  <c r="H12" i="1"/>
  <c r="O12" i="1" s="1"/>
  <c r="P12" i="1"/>
  <c r="H10" i="1"/>
  <c r="O10" i="1" s="1"/>
  <c r="P10" i="1"/>
  <c r="H8" i="1"/>
  <c r="O8" i="1" s="1"/>
  <c r="P8" i="1"/>
  <c r="H38" i="1"/>
  <c r="O38" i="1" s="1"/>
  <c r="P38" i="1"/>
  <c r="H34" i="1"/>
  <c r="O34" i="1" s="1"/>
  <c r="P34" i="1"/>
  <c r="H31" i="1"/>
  <c r="O31" i="1" s="1"/>
  <c r="P31" i="1"/>
  <c r="I2" i="1"/>
  <c r="Q2" i="1"/>
  <c r="I4" i="1"/>
  <c r="Q4" i="1"/>
  <c r="I6" i="1"/>
  <c r="Q6" i="1"/>
  <c r="H37" i="1"/>
  <c r="O37" i="1" s="1"/>
  <c r="P37" i="1"/>
  <c r="H35" i="1"/>
  <c r="O35" i="1" s="1"/>
  <c r="P35" i="1"/>
  <c r="H32" i="1"/>
  <c r="O32" i="1" s="1"/>
  <c r="P32" i="1"/>
  <c r="H29" i="1"/>
  <c r="O29" i="1" s="1"/>
  <c r="P29" i="1"/>
  <c r="H26" i="1"/>
  <c r="O26" i="1" s="1"/>
  <c r="P26" i="1"/>
  <c r="H24" i="1"/>
  <c r="O24" i="1" s="1"/>
  <c r="P24" i="1"/>
  <c r="H22" i="1"/>
  <c r="O22" i="1" s="1"/>
  <c r="P22" i="1"/>
  <c r="H20" i="1"/>
  <c r="O20" i="1" s="1"/>
  <c r="P20" i="1"/>
  <c r="H18" i="1"/>
  <c r="O18" i="1" s="1"/>
  <c r="P18" i="1"/>
  <c r="H16" i="1"/>
  <c r="O16" i="1" s="1"/>
  <c r="P16" i="1"/>
  <c r="H13" i="1"/>
  <c r="O13" i="1" s="1"/>
  <c r="P13" i="1"/>
  <c r="H11" i="1"/>
  <c r="O11" i="1" s="1"/>
  <c r="P11" i="1"/>
  <c r="H9" i="1"/>
  <c r="O9" i="1" s="1"/>
  <c r="P9" i="1"/>
  <c r="H7" i="1"/>
  <c r="O7" i="1" s="1"/>
  <c r="P7" i="1"/>
  <c r="H36" i="1"/>
  <c r="O36" i="1" s="1"/>
  <c r="P36" i="1"/>
  <c r="H33" i="1"/>
  <c r="O33" i="1" s="1"/>
  <c r="P33" i="1"/>
  <c r="I3" i="1"/>
  <c r="Q3" i="1"/>
  <c r="I5" i="1"/>
  <c r="Q5" i="1"/>
  <c r="F155" i="1"/>
  <c r="F123" i="1"/>
  <c r="F91" i="1"/>
  <c r="F39" i="1"/>
  <c r="F164" i="1"/>
  <c r="F100" i="1"/>
  <c r="F36" i="1"/>
  <c r="F181" i="1"/>
  <c r="F163" i="1"/>
  <c r="F147" i="1"/>
  <c r="F131" i="1"/>
  <c r="F115" i="1"/>
  <c r="F99" i="1"/>
  <c r="F83" i="1"/>
  <c r="F55" i="1"/>
  <c r="F23" i="1"/>
  <c r="F180" i="1"/>
  <c r="F148" i="1"/>
  <c r="F116" i="1"/>
  <c r="F84" i="1"/>
  <c r="F52" i="1"/>
  <c r="F20" i="1"/>
  <c r="F175" i="1"/>
  <c r="F167" i="1"/>
  <c r="F159" i="1"/>
  <c r="F151" i="1"/>
  <c r="F143" i="1"/>
  <c r="F135" i="1"/>
  <c r="F127" i="1"/>
  <c r="F119" i="1"/>
  <c r="F111" i="1"/>
  <c r="F103" i="1"/>
  <c r="F95" i="1"/>
  <c r="F87" i="1"/>
  <c r="F79" i="1"/>
  <c r="F63" i="1"/>
  <c r="F47" i="1"/>
  <c r="F31" i="1"/>
  <c r="F15" i="1"/>
  <c r="F177" i="1"/>
  <c r="F172" i="1"/>
  <c r="F156" i="1"/>
  <c r="F140" i="1"/>
  <c r="F124" i="1"/>
  <c r="F108" i="1"/>
  <c r="F92" i="1"/>
  <c r="F76" i="1"/>
  <c r="F60" i="1"/>
  <c r="F44" i="1"/>
  <c r="F28" i="1"/>
  <c r="F12" i="1"/>
  <c r="F179" i="1"/>
  <c r="F173" i="1"/>
  <c r="F169" i="1"/>
  <c r="F165" i="1"/>
  <c r="F161" i="1"/>
  <c r="F157" i="1"/>
  <c r="F153" i="1"/>
  <c r="F149" i="1"/>
  <c r="F145" i="1"/>
  <c r="F141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5" i="1"/>
  <c r="F67" i="1"/>
  <c r="F59" i="1"/>
  <c r="F51" i="1"/>
  <c r="F43" i="1"/>
  <c r="F35" i="1"/>
  <c r="F27" i="1"/>
  <c r="F19" i="1"/>
  <c r="F11" i="1"/>
  <c r="F3" i="1"/>
  <c r="F184" i="1"/>
  <c r="F176" i="1"/>
  <c r="F168" i="1"/>
  <c r="F160" i="1"/>
  <c r="F152" i="1"/>
  <c r="F144" i="1"/>
  <c r="F136" i="1"/>
  <c r="F128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183" i="1"/>
  <c r="F2" i="1"/>
  <c r="F182" i="1"/>
  <c r="F178" i="1"/>
  <c r="F174" i="1"/>
  <c r="F170" i="1"/>
  <c r="F166" i="1"/>
  <c r="F162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H5" i="1" l="1"/>
  <c r="O5" i="1" s="1"/>
  <c r="P5" i="1"/>
  <c r="H3" i="1"/>
  <c r="O3" i="1" s="1"/>
  <c r="P3" i="1"/>
  <c r="H6" i="1"/>
  <c r="O6" i="1" s="1"/>
  <c r="P6" i="1"/>
  <c r="H4" i="1"/>
  <c r="O4" i="1" s="1"/>
  <c r="P4" i="1"/>
  <c r="H2" i="1"/>
  <c r="O2" i="1" s="1"/>
  <c r="P2" i="1"/>
  <c r="F11" i="2"/>
  <c r="G10" i="1" l="1"/>
  <c r="G2" i="1"/>
  <c r="G4" i="1"/>
  <c r="G3" i="1"/>
  <c r="G6" i="1"/>
  <c r="G5" i="1"/>
  <c r="G11" i="1"/>
  <c r="G13" i="1"/>
  <c r="G12" i="1"/>
  <c r="G8" i="1"/>
  <c r="G7" i="1"/>
  <c r="G9" i="1"/>
  <c r="G15" i="1"/>
  <c r="G14" i="1"/>
  <c r="G184" i="1"/>
  <c r="G183" i="1"/>
  <c r="G175" i="1"/>
  <c r="G180" i="1"/>
  <c r="G181" i="1"/>
  <c r="G182" i="1"/>
  <c r="G178" i="1"/>
  <c r="G177" i="1"/>
  <c r="G179" i="1"/>
  <c r="G174" i="1"/>
  <c r="G176" i="1"/>
  <c r="G162" i="1"/>
  <c r="G171" i="1"/>
  <c r="G169" i="1"/>
  <c r="G167" i="1"/>
  <c r="G165" i="1"/>
  <c r="G166" i="1"/>
  <c r="G172" i="1"/>
  <c r="G170" i="1"/>
  <c r="G173" i="1"/>
  <c r="G168" i="1"/>
  <c r="G161" i="1"/>
  <c r="G164" i="1"/>
  <c r="G163" i="1"/>
  <c r="G157" i="1"/>
  <c r="G159" i="1"/>
  <c r="G160" i="1"/>
  <c r="G156" i="1"/>
  <c r="G158" i="1"/>
  <c r="G149" i="1"/>
  <c r="G155" i="1"/>
  <c r="G154" i="1"/>
  <c r="G153" i="1"/>
  <c r="G151" i="1"/>
  <c r="G150" i="1"/>
  <c r="G152" i="1"/>
  <c r="G142" i="1"/>
  <c r="G148" i="1"/>
  <c r="G147" i="1"/>
  <c r="G145" i="1"/>
  <c r="G146" i="1"/>
  <c r="G144" i="1"/>
  <c r="G141" i="1"/>
  <c r="G143" i="1"/>
  <c r="G136" i="1"/>
  <c r="G139" i="1"/>
  <c r="G138" i="1"/>
  <c r="G140" i="1"/>
  <c r="G135" i="1"/>
  <c r="G137" i="1"/>
  <c r="G131" i="1"/>
  <c r="G132" i="1"/>
  <c r="G134" i="1"/>
  <c r="G133" i="1"/>
  <c r="G129" i="1"/>
  <c r="G130" i="1"/>
  <c r="G127" i="1"/>
  <c r="G128" i="1"/>
  <c r="G126" i="1"/>
  <c r="G117" i="1"/>
  <c r="G123" i="1"/>
  <c r="G125" i="1"/>
  <c r="G124" i="1"/>
  <c r="G120" i="1"/>
  <c r="G122" i="1"/>
  <c r="G121" i="1"/>
  <c r="G119" i="1"/>
  <c r="G118" i="1"/>
  <c r="G107" i="1"/>
  <c r="G116" i="1"/>
  <c r="G115" i="1"/>
  <c r="G110" i="1"/>
  <c r="G113" i="1"/>
  <c r="G114" i="1"/>
  <c r="G109" i="1"/>
  <c r="G111" i="1"/>
  <c r="G112" i="1"/>
  <c r="G108" i="1"/>
  <c r="G106" i="1"/>
  <c r="G104" i="1"/>
  <c r="G105" i="1"/>
  <c r="G103" i="1"/>
  <c r="G95" i="1"/>
  <c r="G100" i="1"/>
  <c r="G102" i="1"/>
  <c r="G98" i="1"/>
  <c r="G99" i="1"/>
  <c r="G101" i="1"/>
  <c r="G96" i="1"/>
  <c r="G97" i="1"/>
  <c r="G93" i="1"/>
  <c r="G94" i="1"/>
  <c r="G92" i="1"/>
  <c r="G89" i="1"/>
  <c r="G90" i="1"/>
  <c r="G91" i="1"/>
  <c r="G87" i="1"/>
  <c r="G88" i="1"/>
  <c r="G86" i="1"/>
  <c r="G85" i="1"/>
  <c r="G84" i="1"/>
  <c r="G83" i="1"/>
  <c r="G80" i="1"/>
  <c r="G82" i="1"/>
  <c r="G81" i="1"/>
  <c r="G79" i="1"/>
  <c r="G77" i="1"/>
  <c r="G78" i="1"/>
  <c r="G74" i="1"/>
  <c r="G75" i="1"/>
  <c r="G76" i="1"/>
  <c r="G72" i="1"/>
  <c r="G73" i="1"/>
  <c r="G71" i="1"/>
  <c r="G70" i="1"/>
  <c r="G68" i="1"/>
  <c r="G69" i="1"/>
  <c r="G63" i="1"/>
  <c r="G64" i="1"/>
  <c r="G66" i="1"/>
  <c r="G59" i="1"/>
  <c r="G60" i="1"/>
  <c r="G65" i="1"/>
  <c r="G61" i="1"/>
  <c r="G62" i="1"/>
  <c r="G67" i="1"/>
  <c r="G56" i="1"/>
  <c r="G57" i="1"/>
  <c r="G58" i="1"/>
  <c r="G53" i="1"/>
  <c r="G55" i="1"/>
  <c r="G54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23" i="1"/>
  <c r="G32" i="1"/>
  <c r="G16" i="1"/>
  <c r="G25" i="1"/>
  <c r="G34" i="1"/>
  <c r="G18" i="1"/>
  <c r="G21" i="1"/>
  <c r="G30" i="1"/>
  <c r="G27" i="1"/>
  <c r="G20" i="1"/>
  <c r="G31" i="1"/>
  <c r="G24" i="1"/>
  <c r="G33" i="1"/>
  <c r="G17" i="1"/>
  <c r="G26" i="1"/>
  <c r="G29" i="1"/>
  <c r="G22" i="1"/>
  <c r="G19" i="1"/>
  <c r="G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Faisal Iqbal/Marketing/Pricing</author>
  </authors>
  <commentList>
    <comment ref="R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Faisal Iqbal/Marketing/Pricing:</t>
        </r>
        <r>
          <rPr>
            <sz val="9"/>
            <color indexed="81"/>
            <rFont val="Tahoma"/>
            <family val="2"/>
          </rPr>
          <t xml:space="preserve">
=OFFSET('Modified Data'!$A$1,'Reference Data'!$A$11-1,0,'Reference Data'!$A$12,1)</t>
        </r>
      </text>
    </comment>
  </commentList>
</comments>
</file>

<file path=xl/sharedStrings.xml><?xml version="1.0" encoding="utf-8"?>
<sst xmlns="http://schemas.openxmlformats.org/spreadsheetml/2006/main" count="1165" uniqueCount="52">
  <si>
    <t>Date</t>
  </si>
  <si>
    <t>Callers</t>
  </si>
  <si>
    <t>Revenue</t>
  </si>
  <si>
    <t>ARPU</t>
  </si>
  <si>
    <t>#</t>
  </si>
  <si>
    <t>Week Day</t>
  </si>
  <si>
    <t>Sunday</t>
  </si>
  <si>
    <t>Monday</t>
  </si>
  <si>
    <t>Tuesday</t>
  </si>
  <si>
    <t>Wednesday</t>
  </si>
  <si>
    <t>Thursday</t>
  </si>
  <si>
    <t>Friday</t>
  </si>
  <si>
    <t>Saturday</t>
  </si>
  <si>
    <t>Weekends</t>
  </si>
  <si>
    <t>From Date</t>
  </si>
  <si>
    <t>To Date</t>
  </si>
  <si>
    <t>Temp</t>
  </si>
  <si>
    <t>Average ARPU</t>
  </si>
  <si>
    <t>5 Ka 15</t>
  </si>
  <si>
    <t>Josh</t>
  </si>
  <si>
    <t>Prepay Life</t>
  </si>
  <si>
    <t>Public Demand</t>
  </si>
  <si>
    <t>URock</t>
  </si>
  <si>
    <t>Ufone Ghanta</t>
  </si>
  <si>
    <t>Uwon</t>
  </si>
  <si>
    <t>U Won</t>
  </si>
  <si>
    <t>U Rock</t>
  </si>
  <si>
    <t>5 Ka 15 Proxy</t>
  </si>
  <si>
    <t>Josh Proxy</t>
  </si>
  <si>
    <t>Prepay Life Proxy</t>
  </si>
  <si>
    <t>Public Demand proxy</t>
  </si>
  <si>
    <t>Ufone Ghanta proxy</t>
  </si>
  <si>
    <t>Urock proxy</t>
  </si>
  <si>
    <t>Uwon proxy</t>
  </si>
  <si>
    <t>UWon</t>
  </si>
  <si>
    <t>Subscribers</t>
  </si>
  <si>
    <t>Call Date</t>
  </si>
  <si>
    <t>Package</t>
  </si>
  <si>
    <t>Purpose</t>
  </si>
  <si>
    <t>This workbook displays dynamic graphs for the following data items</t>
  </si>
  <si>
    <t>Distinct subscribers who made calls.</t>
  </si>
  <si>
    <t>Revenue generated by the distinct subscriber. Measured in Pak Rs.</t>
  </si>
  <si>
    <t>Revenue generated by each subscriber. Measured in Rs per Subscriber</t>
  </si>
  <si>
    <t>Created on</t>
  </si>
  <si>
    <t>This file caters for the data between the following Dates</t>
  </si>
  <si>
    <t>Data Validity</t>
  </si>
  <si>
    <t>Counters</t>
  </si>
  <si>
    <t>Basic settings for displaying all 3 graphs</t>
  </si>
  <si>
    <t>Extra settings for displaying segregated ARPU graph</t>
  </si>
  <si>
    <t>Deaverage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</si>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</sst>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409]d\-mmm\-yyyy;@"/>
    <numFmt numFmtId="166" formatCode="_(* #,##0_);_(* \(#,##0\);_(* &quot;-&quot;??_);_(@_)"/>
    <numFmt numFmtId="167" formatCode="[$-409]d\-mmm;@"/>
  </numFmts>
  <fonts count="7" x14ac:knownFonts="1">
    <font>
      <sz val="11"/>
      <color theme="1"/>
      <name val="Cambria"/>
      <family val="2"/>
    </font>
    <font>
      <sz val="11"/>
      <color theme="1"/>
      <name val="Cambria"/>
      <family val="2"/>
    </font>
    <font>
      <sz val="8"/>
      <color theme="1"/>
      <name val="Cambria"/>
      <family val="2"/>
    </font>
    <font>
      <b/>
      <sz val="8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165" fontId="2" fillId="2" borderId="1" xfId="0" applyNumberFormat="1" applyFont="1" applyFill="1" applyBorder="1"/>
    <xf numFmtId="15" fontId="2" fillId="2" borderId="1" xfId="0" applyNumberFormat="1" applyFont="1" applyFill="1" applyBorder="1"/>
    <xf numFmtId="165" fontId="2" fillId="0" borderId="0" xfId="0" applyNumberFormat="1" applyFont="1"/>
    <xf numFmtId="0" fontId="2" fillId="0" borderId="0" xfId="0" applyFont="1" applyBorder="1"/>
    <xf numFmtId="0" fontId="0" fillId="3" borderId="0" xfId="0" applyFill="1"/>
    <xf numFmtId="164" fontId="0" fillId="4" borderId="0" xfId="1" applyFont="1" applyFill="1"/>
    <xf numFmtId="167" fontId="6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Callers and Revenues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Weekends</c:v>
          </c:tx>
          <c:invertIfNegative val="0"/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[0]!myWEndsVals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200</c:v>
                </c:pt>
                <c:pt idx="4">
                  <c:v>200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</c:v>
                </c:pt>
                <c:pt idx="11">
                  <c:v>200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7-45A8-BEA4-3CE0E1388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48875456"/>
        <c:axId val="748874896"/>
      </c:barChart>
      <c:lineChart>
        <c:grouping val="standard"/>
        <c:varyColors val="0"/>
        <c:ser>
          <c:idx val="0"/>
          <c:order val="0"/>
          <c:tx>
            <c:v>Revenue</c:v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[0]!myRevVals</c:f>
              <c:numCache>
                <c:formatCode>_(* #,##0.00_);_(* \(#,##0.00\);_(* "-"??_);_(@_)</c:formatCode>
                <c:ptCount val="17"/>
                <c:pt idx="0">
                  <c:v>69.285197859999997</c:v>
                </c:pt>
                <c:pt idx="1">
                  <c:v>69.524073989999991</c:v>
                </c:pt>
                <c:pt idx="2">
                  <c:v>68.561070319999999</c:v>
                </c:pt>
                <c:pt idx="3">
                  <c:v>69.376914989999989</c:v>
                </c:pt>
                <c:pt idx="4">
                  <c:v>65.574733600000002</c:v>
                </c:pt>
                <c:pt idx="5">
                  <c:v>69.560955329999999</c:v>
                </c:pt>
                <c:pt idx="6">
                  <c:v>68.959184180000008</c:v>
                </c:pt>
                <c:pt idx="7">
                  <c:v>68.594021330000004</c:v>
                </c:pt>
                <c:pt idx="8">
                  <c:v>68.977863110000001</c:v>
                </c:pt>
                <c:pt idx="9">
                  <c:v>71.636125309999997</c:v>
                </c:pt>
                <c:pt idx="10">
                  <c:v>69.951359699999998</c:v>
                </c:pt>
                <c:pt idx="11">
                  <c:v>66.471585779999998</c:v>
                </c:pt>
                <c:pt idx="12">
                  <c:v>71.273061439999992</c:v>
                </c:pt>
                <c:pt idx="13">
                  <c:v>71.163471799999996</c:v>
                </c:pt>
                <c:pt idx="14">
                  <c:v>70.767887420000008</c:v>
                </c:pt>
                <c:pt idx="15">
                  <c:v>72.077362719999996</c:v>
                </c:pt>
                <c:pt idx="16">
                  <c:v>70.806193780000001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67-45A8-BEA4-3CE0E1388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873776"/>
        <c:axId val="748874336"/>
      </c:lineChart>
      <c:lineChart>
        <c:grouping val="standard"/>
        <c:varyColors val="0"/>
        <c:ser>
          <c:idx val="1"/>
          <c:order val="1"/>
          <c:tx>
            <c:v>Callers</c:v>
          </c:tx>
          <c:marker>
            <c:symbol val="none"/>
          </c:marker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[0]!myCallerVals</c:f>
              <c:numCache>
                <c:formatCode>_(* #,##0.00_);_(* \(#,##0.00\);_(* "-"??_);_(@_)</c:formatCode>
                <c:ptCount val="17"/>
                <c:pt idx="0">
                  <c:v>4.1248079999999998</c:v>
                </c:pt>
                <c:pt idx="1">
                  <c:v>4.1485159999999999</c:v>
                </c:pt>
                <c:pt idx="2">
                  <c:v>4.1133300000000004</c:v>
                </c:pt>
                <c:pt idx="3">
                  <c:v>4.1725909999999997</c:v>
                </c:pt>
                <c:pt idx="4">
                  <c:v>4.0842130000000001</c:v>
                </c:pt>
                <c:pt idx="5">
                  <c:v>4.1429309999999999</c:v>
                </c:pt>
                <c:pt idx="6">
                  <c:v>4.1322979999999996</c:v>
                </c:pt>
                <c:pt idx="7">
                  <c:v>4.0871919999999999</c:v>
                </c:pt>
                <c:pt idx="8">
                  <c:v>4.1180519999999996</c:v>
                </c:pt>
                <c:pt idx="9">
                  <c:v>4.1718869999999999</c:v>
                </c:pt>
                <c:pt idx="10">
                  <c:v>4.1642390000000002</c:v>
                </c:pt>
                <c:pt idx="11">
                  <c:v>4.06351</c:v>
                </c:pt>
                <c:pt idx="12">
                  <c:v>4.1655379999999997</c:v>
                </c:pt>
                <c:pt idx="13">
                  <c:v>4.1565919999999998</c:v>
                </c:pt>
                <c:pt idx="14">
                  <c:v>4.1538729999999999</c:v>
                </c:pt>
                <c:pt idx="15">
                  <c:v>4.2016390000000001</c:v>
                </c:pt>
                <c:pt idx="16">
                  <c:v>4.1914410000000002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67-45A8-BEA4-3CE0E1388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875456"/>
        <c:axId val="748874896"/>
      </c:lineChart>
      <c:dateAx>
        <c:axId val="748873776"/>
        <c:scaling>
          <c:orientation val="minMax"/>
        </c:scaling>
        <c:delete val="0"/>
        <c:axPos val="b"/>
        <c:numFmt formatCode="[$-409]d\-mmm\-yyyy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 b="1"/>
            </a:pPr>
            <a:endParaRPr lang="en-US"/>
          </a:p>
        </c:txPr>
        <c:crossAx val="748874336"/>
        <c:crosses val="autoZero"/>
        <c:auto val="1"/>
        <c:lblOffset val="100"/>
        <c:baseTimeUnit val="days"/>
      </c:dateAx>
      <c:valAx>
        <c:axId val="748874336"/>
        <c:scaling>
          <c:orientation val="minMax"/>
          <c:max val="136"/>
          <c:min val="3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Revenues in millions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none"/>
        <c:minorTickMark val="none"/>
        <c:tickLblPos val="nextTo"/>
        <c:txPr>
          <a:bodyPr/>
          <a:lstStyle/>
          <a:p>
            <a:pPr>
              <a:defRPr sz="800" b="1"/>
            </a:pPr>
            <a:endParaRPr lang="en-US"/>
          </a:p>
        </c:txPr>
        <c:crossAx val="748873776"/>
        <c:crosses val="autoZero"/>
        <c:crossBetween val="between"/>
      </c:valAx>
      <c:valAx>
        <c:axId val="748874896"/>
        <c:scaling>
          <c:orientation val="minMax"/>
          <c:max val="5.2"/>
          <c:min val="4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Callers in millions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 b="1"/>
            </a:pPr>
            <a:endParaRPr lang="en-US"/>
          </a:p>
        </c:txPr>
        <c:crossAx val="748875456"/>
        <c:crosses val="max"/>
        <c:crossBetween val="between"/>
      </c:valAx>
      <c:dateAx>
        <c:axId val="748875456"/>
        <c:scaling>
          <c:orientation val="minMax"/>
        </c:scaling>
        <c:delete val="1"/>
        <c:axPos val="b"/>
        <c:numFmt formatCode="[$-409]d\-mmm\-yyyy;@" sourceLinked="1"/>
        <c:majorTickMark val="out"/>
        <c:minorTickMark val="none"/>
        <c:tickLblPos val="none"/>
        <c:crossAx val="748874896"/>
        <c:crosses val="autoZero"/>
        <c:auto val="1"/>
        <c:lblOffset val="100"/>
        <c:baseTimeUnit val="days"/>
      </c:dateAx>
    </c:plotArea>
    <c:legend>
      <c:legendPos val="t"/>
      <c:overlay val="0"/>
      <c:txPr>
        <a:bodyPr/>
        <a:lstStyle/>
        <a:p>
          <a:pPr>
            <a:defRPr sz="800"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Package wise ARPUs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7"/>
          <c:order val="7"/>
          <c:tx>
            <c:v>Weekends</c:v>
          </c:tx>
          <c:spPr>
            <a:solidFill>
              <a:srgbClr val="9BBB59">
                <a:lumMod val="75000"/>
                <a:alpha val="43000"/>
              </a:srgbClr>
            </a:solidFill>
          </c:spPr>
          <c:invertIfNegative val="0"/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[0]!myWEndsVals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200</c:v>
                </c:pt>
                <c:pt idx="4">
                  <c:v>200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</c:v>
                </c:pt>
                <c:pt idx="11">
                  <c:v>200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F1D-9767-AB7BF4924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9824496"/>
        <c:axId val="669825056"/>
      </c:barChart>
      <c:lineChart>
        <c:grouping val="standard"/>
        <c:varyColors val="0"/>
        <c:ser>
          <c:idx val="0"/>
          <c:order val="0"/>
          <c:tx>
            <c:v>5 ka 15</c:v>
          </c:tx>
          <c:marker>
            <c:symbol val="none"/>
          </c:marker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[0]!my5ka15Vals</c:f>
              <c:numCache>
                <c:formatCode>_(* #,##0.00_);_(* \(#,##0.00\);_(* "-"??_);_(@_)</c:formatCode>
                <c:ptCount val="17"/>
                <c:pt idx="0">
                  <c:v>16.85182025417053</c:v>
                </c:pt>
                <c:pt idx="1">
                  <c:v>16.749346910697906</c:v>
                </c:pt>
                <c:pt idx="2">
                  <c:v>16.78021911464694</c:v>
                </c:pt>
                <c:pt idx="3">
                  <c:v>17.028454525676025</c:v>
                </c:pt>
                <c:pt idx="4">
                  <c:v>16.257584941169711</c:v>
                </c:pt>
                <c:pt idx="5">
                  <c:v>16.760520159851566</c:v>
                </c:pt>
                <c:pt idx="6">
                  <c:v>16.622103723824718</c:v>
                </c:pt>
                <c:pt idx="7">
                  <c:v>16.71563811879739</c:v>
                </c:pt>
                <c:pt idx="8">
                  <c:v>16.686266448920339</c:v>
                </c:pt>
                <c:pt idx="9">
                  <c:v>17.417628299304127</c:v>
                </c:pt>
                <c:pt idx="10">
                  <c:v>17.017329772643158</c:v>
                </c:pt>
                <c:pt idx="11">
                  <c:v>16.736473808541753</c:v>
                </c:pt>
                <c:pt idx="12">
                  <c:v>17.034803985733721</c:v>
                </c:pt>
                <c:pt idx="13">
                  <c:v>17.224157022463576</c:v>
                </c:pt>
                <c:pt idx="14">
                  <c:v>17.204208563051601</c:v>
                </c:pt>
                <c:pt idx="15">
                  <c:v>17.310342430255286</c:v>
                </c:pt>
                <c:pt idx="16">
                  <c:v>17.120505490610206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2-4F1D-9767-AB7BF4924ADC}"/>
            </c:ext>
          </c:extLst>
        </c:ser>
        <c:ser>
          <c:idx val="1"/>
          <c:order val="1"/>
          <c:tx>
            <c:v>Josh</c:v>
          </c:tx>
          <c:marker>
            <c:symbol val="none"/>
          </c:marker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[0]!myJoshVals</c:f>
              <c:numCache>
                <c:formatCode>_(* #,##0.00_);_(* \(#,##0.00\);_(* "-"??_);_(@_)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2-4F1D-9767-AB7BF4924ADC}"/>
            </c:ext>
          </c:extLst>
        </c:ser>
        <c:ser>
          <c:idx val="2"/>
          <c:order val="2"/>
          <c:tx>
            <c:v>Prepay Life</c:v>
          </c:tx>
          <c:marker>
            <c:symbol val="none"/>
          </c:marker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[0]!myPPLVals</c:f>
              <c:numCache>
                <c:formatCode>_(* #,##0.00_);_(* \(#,##0.00\);_(* "-"??_);_(@_)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F2-4F1D-9767-AB7BF4924ADC}"/>
            </c:ext>
          </c:extLst>
        </c:ser>
        <c:ser>
          <c:idx val="3"/>
          <c:order val="3"/>
          <c:tx>
            <c:v>Public Demand</c:v>
          </c:tx>
          <c:marker>
            <c:symbol val="none"/>
          </c:marker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[0]!myPDvals</c:f>
              <c:numCache>
                <c:formatCode>_(* #,##0.00_);_(* \(#,##0.00\);_(* "-"??_);_(@_)</c:formatCode>
                <c:ptCount val="17"/>
                <c:pt idx="0">
                  <c:v>15.41852149952706</c:v>
                </c:pt>
                <c:pt idx="1">
                  <c:v>15.398208407886727</c:v>
                </c:pt>
                <c:pt idx="2">
                  <c:v>15.419506006044548</c:v>
                </c:pt>
                <c:pt idx="3">
                  <c:v>15.49981885167805</c:v>
                </c:pt>
                <c:pt idx="4">
                  <c:v>15.020317746394968</c:v>
                </c:pt>
                <c:pt idx="5">
                  <c:v>15.3987140168368</c:v>
                </c:pt>
                <c:pt idx="6">
                  <c:v>15.364271478466705</c:v>
                </c:pt>
                <c:pt idx="7">
                  <c:v>15.42232454765271</c:v>
                </c:pt>
                <c:pt idx="8">
                  <c:v>15.400516487053903</c:v>
                </c:pt>
                <c:pt idx="9">
                  <c:v>15.857657169457525</c:v>
                </c:pt>
                <c:pt idx="10">
                  <c:v>15.663786244193146</c:v>
                </c:pt>
                <c:pt idx="11">
                  <c:v>15.271954849978332</c:v>
                </c:pt>
                <c:pt idx="12">
                  <c:v>15.688854298513048</c:v>
                </c:pt>
                <c:pt idx="13">
                  <c:v>15.660802893817355</c:v>
                </c:pt>
                <c:pt idx="14">
                  <c:v>15.631814685256488</c:v>
                </c:pt>
                <c:pt idx="15">
                  <c:v>15.702952646482169</c:v>
                </c:pt>
                <c:pt idx="16">
                  <c:v>15.608001115374815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F2-4F1D-9767-AB7BF4924ADC}"/>
            </c:ext>
          </c:extLst>
        </c:ser>
        <c:ser>
          <c:idx val="4"/>
          <c:order val="4"/>
          <c:tx>
            <c:v>Ufone Ghanta</c:v>
          </c:tx>
          <c:marker>
            <c:symbol val="none"/>
          </c:marker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[0]!myGhantaVals</c:f>
              <c:numCache>
                <c:formatCode>_(* #,##0.00_);_(* \(#,##0.00\);_(* "-"??_);_(@_)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F2-4F1D-9767-AB7BF4924ADC}"/>
            </c:ext>
          </c:extLst>
        </c:ser>
        <c:ser>
          <c:idx val="5"/>
          <c:order val="5"/>
          <c:tx>
            <c:v>U Rock</c:v>
          </c:tx>
          <c:marker>
            <c:symbol val="none"/>
          </c:marker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[0]!myRockVals</c:f>
              <c:numCache>
                <c:formatCode>_(* #,##0.00_);_(* \(#,##0.00\);_(* "-"??_);_(@_)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F2-4F1D-9767-AB7BF4924ADC}"/>
            </c:ext>
          </c:extLst>
        </c:ser>
        <c:ser>
          <c:idx val="6"/>
          <c:order val="6"/>
          <c:tx>
            <c:v>U Won</c:v>
          </c:tx>
          <c:marker>
            <c:symbol val="none"/>
          </c:marker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[0]!myWonVals</c:f>
              <c:numCache>
                <c:formatCode>_(* #,##0.00_);_(* \(#,##0.00\);_(* "-"??_);_(@_)</c:formatCode>
                <c:ptCount val="1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F2-4F1D-9767-AB7BF4924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824496"/>
        <c:axId val="669825056"/>
      </c:lineChart>
      <c:dateAx>
        <c:axId val="669824496"/>
        <c:scaling>
          <c:orientation val="minMax"/>
        </c:scaling>
        <c:delete val="0"/>
        <c:axPos val="b"/>
        <c:numFmt formatCode="[$-409]d\-mmm\-yyyy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 b="1"/>
            </a:pPr>
            <a:endParaRPr lang="en-US"/>
          </a:p>
        </c:txPr>
        <c:crossAx val="669825056"/>
        <c:crosses val="autoZero"/>
        <c:auto val="1"/>
        <c:lblOffset val="100"/>
        <c:baseTimeUnit val="days"/>
      </c:dateAx>
      <c:valAx>
        <c:axId val="669825056"/>
        <c:scaling>
          <c:orientation val="minMax"/>
          <c:max val="30"/>
          <c:min val="10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 b="1"/>
            </a:pPr>
            <a:endParaRPr lang="en-US"/>
          </a:p>
        </c:txPr>
        <c:crossAx val="669824496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ARPU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Weekends</c:v>
          </c:tx>
          <c:invertIfNegative val="0"/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[0]!myWEndsVals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200</c:v>
                </c:pt>
                <c:pt idx="4">
                  <c:v>200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</c:v>
                </c:pt>
                <c:pt idx="11">
                  <c:v>200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E-42E1-A15C-FE7DA5D39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9287616"/>
        <c:axId val="749288176"/>
      </c:barChart>
      <c:lineChart>
        <c:grouping val="standard"/>
        <c:varyColors val="0"/>
        <c:ser>
          <c:idx val="0"/>
          <c:order val="0"/>
          <c:tx>
            <c:v>ARPU</c:v>
          </c:tx>
          <c:marker>
            <c:symbol val="none"/>
          </c:marker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[0]!myARPUVals</c:f>
              <c:numCache>
                <c:formatCode>_(* #,##0.00_);_(* \(#,##0.00\);_(* "-"??_);_(@_)</c:formatCode>
                <c:ptCount val="17"/>
                <c:pt idx="0">
                  <c:v>16.797193435427783</c:v>
                </c:pt>
                <c:pt idx="1">
                  <c:v>16.758781692055663</c:v>
                </c:pt>
                <c:pt idx="2">
                  <c:v>16.668020878461</c:v>
                </c:pt>
                <c:pt idx="3">
                  <c:v>16.626818921384817</c:v>
                </c:pt>
                <c:pt idx="4">
                  <c:v>16.055659584845355</c:v>
                </c:pt>
                <c:pt idx="5">
                  <c:v>16.790276094388247</c:v>
                </c:pt>
                <c:pt idx="6">
                  <c:v>16.687853630110897</c:v>
                </c:pt>
                <c:pt idx="7">
                  <c:v>16.782676549083085</c:v>
                </c:pt>
                <c:pt idx="8">
                  <c:v>16.750119500676533</c:v>
                </c:pt>
                <c:pt idx="9">
                  <c:v>17.171156675624246</c:v>
                </c:pt>
                <c:pt idx="10">
                  <c:v>16.798113580896775</c:v>
                </c:pt>
                <c:pt idx="11">
                  <c:v>16.358169607063843</c:v>
                </c:pt>
                <c:pt idx="12">
                  <c:v>17.110169548327249</c:v>
                </c:pt>
                <c:pt idx="13">
                  <c:v>17.12062954458845</c:v>
                </c:pt>
                <c:pt idx="14">
                  <c:v>17.036603531210513</c:v>
                </c:pt>
                <c:pt idx="15">
                  <c:v>17.154582466508902</c:v>
                </c:pt>
                <c:pt idx="16">
                  <c:v>16.893043175366181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E-42E1-A15C-FE7DA5D39FDC}"/>
            </c:ext>
          </c:extLst>
        </c:ser>
        <c:ser>
          <c:idx val="1"/>
          <c:order val="1"/>
          <c:tx>
            <c:v>Avg ARPU</c:v>
          </c:tx>
          <c:marker>
            <c:symbol val="none"/>
          </c:marker>
          <c:cat>
            <c:numRef>
              <c:f>[0]!myXVals</c:f>
              <c:numCache>
                <c:formatCode>[$-409]d\-mmm\-yyyy;@</c:formatCode>
                <c:ptCount val="17"/>
                <c:pt idx="0">
                  <c:v>39652</c:v>
                </c:pt>
                <c:pt idx="1">
                  <c:v>39653</c:v>
                </c:pt>
                <c:pt idx="2">
                  <c:v>39654</c:v>
                </c:pt>
                <c:pt idx="3">
                  <c:v>39655</c:v>
                </c:pt>
                <c:pt idx="4">
                  <c:v>39656</c:v>
                </c:pt>
                <c:pt idx="5">
                  <c:v>39657</c:v>
                </c:pt>
                <c:pt idx="6">
                  <c:v>39658</c:v>
                </c:pt>
                <c:pt idx="7">
                  <c:v>39659</c:v>
                </c:pt>
                <c:pt idx="8">
                  <c:v>39660</c:v>
                </c:pt>
                <c:pt idx="9">
                  <c:v>39661</c:v>
                </c:pt>
                <c:pt idx="10">
                  <c:v>39662</c:v>
                </c:pt>
                <c:pt idx="11">
                  <c:v>39663</c:v>
                </c:pt>
                <c:pt idx="12">
                  <c:v>39664</c:v>
                </c:pt>
                <c:pt idx="13">
                  <c:v>39665</c:v>
                </c:pt>
                <c:pt idx="14">
                  <c:v>39666</c:v>
                </c:pt>
                <c:pt idx="15">
                  <c:v>39667</c:v>
                </c:pt>
                <c:pt idx="16">
                  <c:v>39668</c:v>
                </c:pt>
              </c:numCache>
            </c:numRef>
          </c:cat>
          <c:val>
            <c:numRef>
              <c:f>[0]!myAvgARPVals</c:f>
              <c:numCache>
                <c:formatCode>_(* #,##0.00_);_(* \(#,##0.00\);_(* "-"??_);_(@_)</c:formatCode>
                <c:ptCount val="17"/>
                <c:pt idx="0">
                  <c:v>16.797639318589383</c:v>
                </c:pt>
                <c:pt idx="1">
                  <c:v>16.797639318589383</c:v>
                </c:pt>
                <c:pt idx="2">
                  <c:v>16.797639318589383</c:v>
                </c:pt>
                <c:pt idx="3">
                  <c:v>16.797639318589383</c:v>
                </c:pt>
                <c:pt idx="4">
                  <c:v>16.797639318589383</c:v>
                </c:pt>
                <c:pt idx="5">
                  <c:v>16.797639318589383</c:v>
                </c:pt>
                <c:pt idx="6">
                  <c:v>16.797639318589383</c:v>
                </c:pt>
                <c:pt idx="7">
                  <c:v>16.797639318589383</c:v>
                </c:pt>
                <c:pt idx="8">
                  <c:v>16.797639318589383</c:v>
                </c:pt>
                <c:pt idx="9">
                  <c:v>16.797639318589383</c:v>
                </c:pt>
                <c:pt idx="10">
                  <c:v>16.797639318589383</c:v>
                </c:pt>
                <c:pt idx="11">
                  <c:v>16.797639318589383</c:v>
                </c:pt>
                <c:pt idx="12">
                  <c:v>16.797639318589383</c:v>
                </c:pt>
                <c:pt idx="13">
                  <c:v>16.797639318589383</c:v>
                </c:pt>
                <c:pt idx="14">
                  <c:v>16.797639318589383</c:v>
                </c:pt>
                <c:pt idx="15">
                  <c:v>16.797639318589383</c:v>
                </c:pt>
                <c:pt idx="16">
                  <c:v>16.797639318589383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EE-42E1-A15C-FE7DA5D39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287616"/>
        <c:axId val="749288176"/>
      </c:lineChart>
      <c:dateAx>
        <c:axId val="749287616"/>
        <c:scaling>
          <c:orientation val="minMax"/>
        </c:scaling>
        <c:delete val="0"/>
        <c:axPos val="b"/>
        <c:numFmt formatCode="[$-409]d\-mmm\-yyyy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800" b="1"/>
            </a:pPr>
            <a:endParaRPr lang="en-US"/>
          </a:p>
        </c:txPr>
        <c:crossAx val="749288176"/>
        <c:crosses val="autoZero"/>
        <c:auto val="1"/>
        <c:lblOffset val="100"/>
        <c:baseTimeUnit val="days"/>
      </c:dateAx>
      <c:valAx>
        <c:axId val="749288176"/>
        <c:scaling>
          <c:orientation val="minMax"/>
          <c:max val="26"/>
          <c:min val="1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9287616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 sz="800"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Scroll" dx="15" fmlaLink="'Reference Data'!$A$11" horiz="1" max="185" min="2" page="10" val="24"/>
</file>

<file path=xl/ctrlProps/ctrlProp2.xml><?xml version="1.0" encoding="utf-8"?>
<formControlPr xmlns="http://schemas.microsoft.com/office/spreadsheetml/2009/9/main" objectType="Scroll" dx="15" fmlaLink="'Reference Data'!$A$12" horiz="1" max="90" min="1" page="10" val="17"/>
</file>

<file path=xl/ctrlProps/ctrlProp3.xml><?xml version="1.0" encoding="utf-8"?>
<formControlPr xmlns="http://schemas.microsoft.com/office/spreadsheetml/2009/9/main" objectType="CheckBox" checked="Checked" fmlaLink="'Reference Data'!$A$14" lockText="1"/>
</file>

<file path=xl/ctrlProps/ctrlProp4.xml><?xml version="1.0" encoding="utf-8"?>
<formControlPr xmlns="http://schemas.microsoft.com/office/spreadsheetml/2009/9/main" objectType="CheckBox" fmlaLink="'Reference Data'!$A$15" lockText="1"/>
</file>

<file path=xl/ctrlProps/ctrlProp5.xml><?xml version="1.0" encoding="utf-8"?>
<formControlPr xmlns="http://schemas.microsoft.com/office/spreadsheetml/2009/9/main" objectType="CheckBox" fmlaLink="'Reference Data'!$A$16" lockText="1"/>
</file>

<file path=xl/ctrlProps/ctrlProp6.xml><?xml version="1.0" encoding="utf-8"?>
<formControlPr xmlns="http://schemas.microsoft.com/office/spreadsheetml/2009/9/main" objectType="CheckBox" checked="Checked" fmlaLink="'Reference Data'!$A$17" lockText="1"/>
</file>

<file path=xl/ctrlProps/ctrlProp7.xml><?xml version="1.0" encoding="utf-8"?>
<formControlPr xmlns="http://schemas.microsoft.com/office/spreadsheetml/2009/9/main" objectType="CheckBox" fmlaLink="'Reference Data'!$A$18" lockText="1"/>
</file>

<file path=xl/ctrlProps/ctrlProp8.xml><?xml version="1.0" encoding="utf-8"?>
<formControlPr xmlns="http://schemas.microsoft.com/office/spreadsheetml/2009/9/main" objectType="CheckBox" fmlaLink="'Reference Data'!$A$19" lockText="1"/>
</file>

<file path=xl/ctrlProps/ctrlProp9.xml><?xml version="1.0" encoding="utf-8"?>
<formControlPr xmlns="http://schemas.microsoft.com/office/spreadsheetml/2009/9/main" objectType="CheckBox" fmlaLink="'Reference Data'!$A$20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61452</xdr:colOff>
      <xdr:row>0</xdr:row>
      <xdr:rowOff>116794</xdr:rowOff>
    </xdr:from>
    <xdr:to>
      <xdr:col>19</xdr:col>
      <xdr:colOff>553064</xdr:colOff>
      <xdr:row>21</xdr:row>
      <xdr:rowOff>59644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232527</xdr:colOff>
      <xdr:row>21</xdr:row>
      <xdr:rowOff>86815</xdr:rowOff>
    </xdr:from>
    <xdr:to>
      <xdr:col>20</xdr:col>
      <xdr:colOff>366868</xdr:colOff>
      <xdr:row>42</xdr:row>
      <xdr:rowOff>29664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194597</xdr:colOff>
      <xdr:row>21</xdr:row>
      <xdr:rowOff>11363</xdr:rowOff>
    </xdr:from>
    <xdr:to>
      <xdr:col>14</xdr:col>
      <xdr:colOff>327742</xdr:colOff>
      <xdr:row>41</xdr:row>
      <xdr:rowOff>84947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676275</xdr:colOff>
          <xdr:row>16</xdr:row>
          <xdr:rowOff>9525</xdr:rowOff>
        </xdr:from>
        <xdr:to>
          <xdr:col>2</xdr:col>
          <xdr:colOff>676275</xdr:colOff>
          <xdr:row>17</xdr:row>
          <xdr:rowOff>28575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9525</xdr:rowOff>
        </xdr:from>
        <xdr:to>
          <xdr:col>3</xdr:col>
          <xdr:colOff>0</xdr:colOff>
          <xdr:row>19</xdr:row>
          <xdr:rowOff>28575</xdr:rowOff>
        </xdr:to>
        <xdr:sp macro="" textlink="">
          <xdr:nvSpPr>
            <xdr:cNvPr id="3074" name="Scroll Ba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85725</xdr:rowOff>
        </xdr:from>
        <xdr:to>
          <xdr:col>3</xdr:col>
          <xdr:colOff>676275</xdr:colOff>
          <xdr:row>22</xdr:row>
          <xdr:rowOff>38100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85725</xdr:rowOff>
        </xdr:from>
        <xdr:to>
          <xdr:col>4</xdr:col>
          <xdr:colOff>9525</xdr:colOff>
          <xdr:row>23</xdr:row>
          <xdr:rowOff>38100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85725</xdr:rowOff>
        </xdr:from>
        <xdr:to>
          <xdr:col>4</xdr:col>
          <xdr:colOff>9525</xdr:colOff>
          <xdr:row>24</xdr:row>
          <xdr:rowOff>38100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85725</xdr:rowOff>
        </xdr:from>
        <xdr:to>
          <xdr:col>4</xdr:col>
          <xdr:colOff>0</xdr:colOff>
          <xdr:row>25</xdr:row>
          <xdr:rowOff>38100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85725</xdr:rowOff>
        </xdr:from>
        <xdr:to>
          <xdr:col>4</xdr:col>
          <xdr:colOff>19050</xdr:colOff>
          <xdr:row>26</xdr:row>
          <xdr:rowOff>38100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85725</xdr:rowOff>
        </xdr:from>
        <xdr:to>
          <xdr:col>4</xdr:col>
          <xdr:colOff>9525</xdr:colOff>
          <xdr:row>27</xdr:row>
          <xdr:rowOff>38100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85725</xdr:rowOff>
        </xdr:from>
        <xdr:to>
          <xdr:col>4</xdr:col>
          <xdr:colOff>9525</xdr:colOff>
          <xdr:row>28</xdr:row>
          <xdr:rowOff>38100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8"/>
  <sheetViews>
    <sheetView showGridLines="0" showRowColHeaders="0" tabSelected="1" zoomScale="93" zoomScaleNormal="93" workbookViewId="0">
      <selection activeCell="B25" sqref="B25"/>
    </sheetView>
  </sheetViews>
  <sheetFormatPr defaultRowHeight="10.5" x14ac:dyDescent="0.15"/>
  <cols>
    <col min="1" max="16384" width="9" style="5"/>
  </cols>
  <sheetData>
    <row r="1" spans="1:8" x14ac:dyDescent="0.15">
      <c r="A1" s="7" t="s">
        <v>38</v>
      </c>
      <c r="B1" s="8"/>
      <c r="C1" s="8"/>
      <c r="D1" s="8"/>
      <c r="E1" s="8"/>
      <c r="F1" s="8"/>
      <c r="G1" s="8"/>
      <c r="H1" s="8"/>
    </row>
    <row r="2" spans="1:8" x14ac:dyDescent="0.15">
      <c r="A2" s="8"/>
      <c r="B2" s="8" t="s">
        <v>39</v>
      </c>
      <c r="C2" s="8"/>
      <c r="D2" s="8"/>
      <c r="E2" s="8"/>
      <c r="F2" s="8"/>
      <c r="G2" s="8"/>
      <c r="H2" s="8"/>
    </row>
    <row r="3" spans="1:8" x14ac:dyDescent="0.15">
      <c r="A3" s="8"/>
      <c r="B3" s="8">
        <v>1</v>
      </c>
      <c r="C3" s="8" t="s">
        <v>1</v>
      </c>
      <c r="D3" s="8" t="s">
        <v>40</v>
      </c>
      <c r="E3" s="8"/>
      <c r="F3" s="8"/>
      <c r="G3" s="8"/>
      <c r="H3" s="8"/>
    </row>
    <row r="4" spans="1:8" x14ac:dyDescent="0.15">
      <c r="A4" s="8"/>
      <c r="B4" s="8">
        <v>2</v>
      </c>
      <c r="C4" s="8" t="s">
        <v>2</v>
      </c>
      <c r="D4" s="8" t="s">
        <v>41</v>
      </c>
      <c r="E4" s="8"/>
      <c r="F4" s="8"/>
      <c r="G4" s="8"/>
      <c r="H4" s="8"/>
    </row>
    <row r="5" spans="1:8" x14ac:dyDescent="0.15">
      <c r="A5" s="8"/>
      <c r="B5" s="8">
        <v>3</v>
      </c>
      <c r="C5" s="8" t="s">
        <v>3</v>
      </c>
      <c r="D5" s="8" t="s">
        <v>42</v>
      </c>
      <c r="E5" s="8"/>
      <c r="F5" s="8"/>
      <c r="G5" s="8"/>
      <c r="H5" s="8"/>
    </row>
    <row r="6" spans="1:8" x14ac:dyDescent="0.15">
      <c r="A6" s="8"/>
      <c r="B6" s="8"/>
      <c r="C6" s="8"/>
      <c r="D6" s="8"/>
      <c r="E6" s="8"/>
      <c r="F6" s="8"/>
      <c r="G6" s="8"/>
      <c r="H6" s="8"/>
    </row>
    <row r="7" spans="1:8" x14ac:dyDescent="0.15">
      <c r="A7" s="7" t="s">
        <v>43</v>
      </c>
      <c r="B7" s="8"/>
      <c r="C7" s="8"/>
      <c r="D7" s="8"/>
      <c r="E7" s="8"/>
      <c r="F7" s="8"/>
      <c r="G7" s="8"/>
      <c r="H7" s="8"/>
    </row>
    <row r="8" spans="1:8" x14ac:dyDescent="0.15">
      <c r="A8" s="8"/>
      <c r="B8" s="10">
        <v>39818</v>
      </c>
      <c r="C8" s="8"/>
      <c r="D8" s="8"/>
      <c r="E8" s="8"/>
      <c r="F8" s="8"/>
      <c r="G8" s="8"/>
      <c r="H8" s="8"/>
    </row>
    <row r="9" spans="1:8" x14ac:dyDescent="0.15">
      <c r="A9" s="8"/>
      <c r="B9" s="8"/>
      <c r="C9" s="8"/>
      <c r="D9" s="8"/>
      <c r="E9" s="8"/>
      <c r="F9" s="8"/>
      <c r="G9" s="8"/>
      <c r="H9" s="8"/>
    </row>
    <row r="10" spans="1:8" x14ac:dyDescent="0.15">
      <c r="A10" s="8"/>
      <c r="B10" s="8"/>
      <c r="C10" s="8"/>
      <c r="D10" s="8"/>
      <c r="E10" s="8"/>
      <c r="F10" s="8"/>
      <c r="G10" s="8"/>
      <c r="H10" s="8"/>
    </row>
    <row r="11" spans="1:8" x14ac:dyDescent="0.15">
      <c r="A11" s="7" t="s">
        <v>45</v>
      </c>
      <c r="B11" s="8"/>
      <c r="C11" s="8"/>
      <c r="D11" s="8"/>
      <c r="E11" s="8"/>
      <c r="F11" s="8"/>
      <c r="G11" s="8"/>
      <c r="H11" s="8"/>
    </row>
    <row r="12" spans="1:8" x14ac:dyDescent="0.15">
      <c r="A12" s="8"/>
      <c r="B12" s="8" t="s">
        <v>44</v>
      </c>
      <c r="C12" s="8"/>
      <c r="D12" s="8"/>
      <c r="E12" s="8"/>
      <c r="F12" s="8"/>
      <c r="G12" s="8"/>
      <c r="H12" s="8"/>
    </row>
    <row r="13" spans="1:8" x14ac:dyDescent="0.15">
      <c r="A13" s="8"/>
      <c r="B13" s="8" t="s">
        <v>14</v>
      </c>
      <c r="C13" s="9">
        <f>MIN('Modified Data'!$A:$A)</f>
        <v>39630</v>
      </c>
      <c r="D13" s="8" t="s">
        <v>15</v>
      </c>
      <c r="E13" s="9">
        <f>MAX('Modified Data'!$A:$A)</f>
        <v>39826</v>
      </c>
      <c r="F13" s="8"/>
      <c r="G13" s="8"/>
      <c r="H13" s="8"/>
    </row>
    <row r="16" spans="1:8" x14ac:dyDescent="0.15">
      <c r="A16" s="6" t="s">
        <v>47</v>
      </c>
    </row>
    <row r="17" spans="1:18" x14ac:dyDescent="0.15">
      <c r="B17" s="5" t="s">
        <v>14</v>
      </c>
      <c r="D17" s="11">
        <f>INDEX('Modified Data'!$A:$A,'Reference Data'!$A$11)</f>
        <v>39652</v>
      </c>
    </row>
    <row r="19" spans="1:18" x14ac:dyDescent="0.15">
      <c r="B19" s="5" t="s">
        <v>15</v>
      </c>
      <c r="D19" s="11">
        <f>D17+'Reference Data'!$A$12-1</f>
        <v>39668</v>
      </c>
    </row>
    <row r="21" spans="1:18" x14ac:dyDescent="0.15">
      <c r="A21" s="6" t="s">
        <v>48</v>
      </c>
    </row>
    <row r="22" spans="1:18" x14ac:dyDescent="0.15">
      <c r="B22" s="5" t="s">
        <v>18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8" x14ac:dyDescent="0.15">
      <c r="B23" s="5" t="s">
        <v>19</v>
      </c>
    </row>
    <row r="24" spans="1:18" x14ac:dyDescent="0.15">
      <c r="B24" s="5" t="s">
        <v>20</v>
      </c>
      <c r="F24" s="15">
        <f ca="1">OFFSET('Modified Data'!$A$1,'Reference Data'!$A$11-1,0,'Reference Data'!$A$12,1)</f>
        <v>39652</v>
      </c>
    </row>
    <row r="25" spans="1:18" x14ac:dyDescent="0.15">
      <c r="B25" s="5" t="s">
        <v>21</v>
      </c>
    </row>
    <row r="26" spans="1:18" x14ac:dyDescent="0.15">
      <c r="B26" s="5" t="s">
        <v>23</v>
      </c>
    </row>
    <row r="27" spans="1:18" x14ac:dyDescent="0.15">
      <c r="B27" s="5" t="s">
        <v>26</v>
      </c>
    </row>
    <row r="28" spans="1:18" x14ac:dyDescent="0.15">
      <c r="B28" s="5" t="s">
        <v>25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croll Bar 1">
              <controlPr defaultSize="0" autoPict="0">
                <anchor moveWithCells="1">
                  <from>
                    <xdr:col>1</xdr:col>
                    <xdr:colOff>676275</xdr:colOff>
                    <xdr:row>16</xdr:row>
                    <xdr:rowOff>9525</xdr:rowOff>
                  </from>
                  <to>
                    <xdr:col>2</xdr:col>
                    <xdr:colOff>676275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Scroll Bar 2">
              <controlPr defaultSize="0" autoPict="0">
                <anchor moveWithCells="1">
                  <from>
                    <xdr:col>2</xdr:col>
                    <xdr:colOff>0</xdr:colOff>
                    <xdr:row>18</xdr:row>
                    <xdr:rowOff>9525</xdr:rowOff>
                  </from>
                  <to>
                    <xdr:col>3</xdr:col>
                    <xdr:colOff>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85725</xdr:rowOff>
                  </from>
                  <to>
                    <xdr:col>3</xdr:col>
                    <xdr:colOff>676275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7" name="Check Box 8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85725</xdr:rowOff>
                  </from>
                  <to>
                    <xdr:col>4</xdr:col>
                    <xdr:colOff>9525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Check Box 9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85725</xdr:rowOff>
                  </from>
                  <to>
                    <xdr:col>4</xdr:col>
                    <xdr:colOff>9525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9" name="Check Box 10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85725</xdr:rowOff>
                  </from>
                  <to>
                    <xdr:col>4</xdr:col>
                    <xdr:colOff>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0" name="Check Box 11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85725</xdr:rowOff>
                  </from>
                  <to>
                    <xdr:col>4</xdr:col>
                    <xdr:colOff>19050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1" name="Check Box 1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85725</xdr:rowOff>
                  </from>
                  <to>
                    <xdr:col>4</xdr:col>
                    <xdr:colOff>9525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" name="Check Box 13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85725</xdr:rowOff>
                  </from>
                  <to>
                    <xdr:col>4</xdr:col>
                    <xdr:colOff>9525</xdr:colOff>
                    <xdr:row>28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23"/>
  <sheetViews>
    <sheetView workbookViewId="0">
      <selection activeCell="F22" sqref="F22"/>
    </sheetView>
  </sheetViews>
  <sheetFormatPr defaultRowHeight="14.25" x14ac:dyDescent="0.2"/>
  <sheetData>
    <row r="1" spans="1:7" x14ac:dyDescent="0.2">
      <c r="B1" t="s">
        <v>4</v>
      </c>
      <c r="C1" t="s">
        <v>5</v>
      </c>
      <c r="F1">
        <v>1000000</v>
      </c>
    </row>
    <row r="2" spans="1:7" x14ac:dyDescent="0.2">
      <c r="B2">
        <v>1</v>
      </c>
      <c r="C2" t="s">
        <v>6</v>
      </c>
    </row>
    <row r="3" spans="1:7" x14ac:dyDescent="0.2">
      <c r="B3">
        <v>2</v>
      </c>
      <c r="C3" t="s">
        <v>7</v>
      </c>
    </row>
    <row r="4" spans="1:7" x14ac:dyDescent="0.2">
      <c r="B4">
        <v>3</v>
      </c>
      <c r="C4" t="s">
        <v>8</v>
      </c>
    </row>
    <row r="5" spans="1:7" x14ac:dyDescent="0.2">
      <c r="B5">
        <v>4</v>
      </c>
      <c r="C5" t="s">
        <v>9</v>
      </c>
    </row>
    <row r="6" spans="1:7" x14ac:dyDescent="0.2">
      <c r="B6">
        <v>5</v>
      </c>
      <c r="C6" t="s">
        <v>10</v>
      </c>
    </row>
    <row r="7" spans="1:7" x14ac:dyDescent="0.2">
      <c r="B7">
        <v>6</v>
      </c>
      <c r="C7" t="s">
        <v>11</v>
      </c>
    </row>
    <row r="8" spans="1:7" x14ac:dyDescent="0.2">
      <c r="B8">
        <v>7</v>
      </c>
      <c r="C8" t="s">
        <v>12</v>
      </c>
    </row>
    <row r="10" spans="1:7" x14ac:dyDescent="0.2">
      <c r="B10" s="13" t="s">
        <v>46</v>
      </c>
      <c r="F10" t="s">
        <v>49</v>
      </c>
      <c r="G10" t="s">
        <v>16</v>
      </c>
    </row>
    <row r="11" spans="1:7" x14ac:dyDescent="0.2">
      <c r="A11">
        <v>24</v>
      </c>
      <c r="B11" t="s">
        <v>14</v>
      </c>
      <c r="F11">
        <f>DAVERAGE('Modified Data'!$A:$F,'Modified Data'!$D$1,'Reference Data'!$G$10:$G$11)</f>
        <v>16.797639318589383</v>
      </c>
      <c r="G11" t="str">
        <f>"=1"</f>
        <v>=1</v>
      </c>
    </row>
    <row r="12" spans="1:7" x14ac:dyDescent="0.2">
      <c r="A12">
        <v>17</v>
      </c>
      <c r="B12" t="s">
        <v>15</v>
      </c>
    </row>
    <row r="14" spans="1:7" x14ac:dyDescent="0.2">
      <c r="A14" t="b">
        <v>1</v>
      </c>
      <c r="B14" t="s">
        <v>18</v>
      </c>
    </row>
    <row r="15" spans="1:7" x14ac:dyDescent="0.2">
      <c r="A15" t="b">
        <v>0</v>
      </c>
      <c r="B15" t="s">
        <v>19</v>
      </c>
    </row>
    <row r="16" spans="1:7" x14ac:dyDescent="0.2">
      <c r="A16" t="b">
        <v>0</v>
      </c>
      <c r="B16" t="s">
        <v>20</v>
      </c>
    </row>
    <row r="17" spans="1:6" x14ac:dyDescent="0.2">
      <c r="A17" t="b">
        <v>1</v>
      </c>
      <c r="B17" t="s">
        <v>21</v>
      </c>
    </row>
    <row r="18" spans="1:6" x14ac:dyDescent="0.2">
      <c r="A18" t="b">
        <v>0</v>
      </c>
      <c r="B18" t="s">
        <v>23</v>
      </c>
    </row>
    <row r="19" spans="1:6" x14ac:dyDescent="0.2">
      <c r="A19" t="b">
        <v>0</v>
      </c>
      <c r="B19" t="s">
        <v>26</v>
      </c>
    </row>
    <row r="20" spans="1:6" x14ac:dyDescent="0.2">
      <c r="A20" t="b">
        <v>0</v>
      </c>
      <c r="B20" t="s">
        <v>25</v>
      </c>
    </row>
    <row r="21" spans="1:6" x14ac:dyDescent="0.2">
      <c r="E21" t="s">
        <v>2</v>
      </c>
      <c r="F21" t="s">
        <v>1</v>
      </c>
    </row>
    <row r="22" spans="1:6" x14ac:dyDescent="0.2">
      <c r="D22" t="s">
        <v>50</v>
      </c>
      <c r="E22">
        <f>MAX('Modified Data'!$C:$C)</f>
        <v>132.63459472</v>
      </c>
      <c r="F22" t="e">
        <f ca="1">MAX('Modified Data'!$B:$B)</f>
        <v>#VALUE!</v>
      </c>
    </row>
    <row r="23" spans="1:6" x14ac:dyDescent="0.2">
      <c r="D23" t="s">
        <v>51</v>
      </c>
      <c r="E23">
        <f>MIN('Modified Data'!$C:$C)</f>
        <v>64.169162490000005</v>
      </c>
      <c r="F23" t="e">
        <f ca="1">MIN('Modified Data'!$B:$B)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U201"/>
  <sheetViews>
    <sheetView workbookViewId="0">
      <selection activeCell="C2" sqref="C2"/>
    </sheetView>
  </sheetViews>
  <sheetFormatPr defaultRowHeight="14.25" x14ac:dyDescent="0.2"/>
  <cols>
    <col min="1" max="1" width="11.375" bestFit="1" customWidth="1"/>
    <col min="7" max="7" width="12.25" style="1" bestFit="1" customWidth="1"/>
    <col min="8" max="14" width="9" style="1"/>
    <col min="15" max="15" width="11.875" style="14" bestFit="1" customWidth="1"/>
    <col min="16" max="21" width="9" style="14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16</v>
      </c>
      <c r="G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22</v>
      </c>
      <c r="N1" s="1" t="s">
        <v>24</v>
      </c>
      <c r="O1" s="14" t="s">
        <v>27</v>
      </c>
      <c r="P1" s="14" t="s">
        <v>28</v>
      </c>
      <c r="Q1" s="14" t="s">
        <v>29</v>
      </c>
      <c r="R1" s="14" t="s">
        <v>30</v>
      </c>
      <c r="S1" s="14" t="s">
        <v>31</v>
      </c>
      <c r="T1" s="14" t="s">
        <v>32</v>
      </c>
      <c r="U1" s="14" t="s">
        <v>33</v>
      </c>
    </row>
    <row r="2" spans="1:21" x14ac:dyDescent="0.2">
      <c r="A2" s="3">
        <f>'Raw Data'!A2</f>
        <v>39630</v>
      </c>
      <c r="B2" s="1">
        <f>'Raw Data'!B2/'Reference Data'!$F$1</f>
        <v>4.1394960000000003</v>
      </c>
      <c r="C2" s="1">
        <f>'Raw Data'!C2/'Reference Data'!$F$1</f>
        <v>69.54311482</v>
      </c>
      <c r="D2" s="2">
        <f>'Raw Data'!D2</f>
        <v>16.799899026354897</v>
      </c>
      <c r="E2" t="str">
        <f>IF(OR(VLOOKUP(WEEKDAY(A2),'Reference Data'!$B$2:$C$8,2)="Sunday",VLOOKUP(WEEKDAY(A2),'Reference Data'!$B$2:$C$8,2)="Saturday"),CEILING(MAX($C:$C),100),"")</f>
        <v/>
      </c>
      <c r="F2" t="str">
        <f>IF(AND('Modified Data'!A2&gt;=Dashboard!$D$17,'Modified Data'!A2&lt;=Dashboard!$D$19),1,"")</f>
        <v/>
      </c>
      <c r="G2" s="1" t="str">
        <f>IF(F2=1,'Reference Data'!$F$11,"")</f>
        <v/>
      </c>
      <c r="H2" s="1">
        <f>IF(ISBLANK('Raw Data'!J2),NA(),'Raw Data'!J2)</f>
        <v>16.085397556251692</v>
      </c>
      <c r="I2" s="1">
        <f>IF(ISBLANK('Raw Data'!P2),NA(),'Raw Data'!P2)</f>
        <v>20.274765266256285</v>
      </c>
      <c r="J2" s="1">
        <f>IF(ISBLANK('Raw Data'!V2),NA(),'Raw Data'!V2)</f>
        <v>18.185476683087323</v>
      </c>
      <c r="K2" s="1">
        <f>IF(ISBLANK('Raw Data'!AB2),NA(),'Raw Data'!AB2)</f>
        <v>15.284852868888509</v>
      </c>
      <c r="L2" s="1" t="e">
        <f>IF(ISBLANK('Raw Data'!AH2),NA(),'Raw Data'!AH2)</f>
        <v>#N/A</v>
      </c>
      <c r="M2" s="1" t="e">
        <f>IF(ISBLANK('Raw Data'!AN2),NA(),'Raw Data'!AN2)</f>
        <v>#N/A</v>
      </c>
      <c r="N2" s="1" t="e">
        <f>IF(ISBLANK('Raw Data'!AT2),NA(),'Raw Data'!AT2)</f>
        <v>#N/A</v>
      </c>
      <c r="O2" s="14">
        <f>IF('Reference Data'!$A$14,'Modified Data'!H2,NA())</f>
        <v>16.085397556251692</v>
      </c>
      <c r="P2" s="14" t="e">
        <f>IF('Reference Data'!$A$15,'Modified Data'!I2,NA())</f>
        <v>#N/A</v>
      </c>
      <c r="Q2" s="14" t="e">
        <f>IF('Reference Data'!$A$16,'Modified Data'!J2,NA())</f>
        <v>#N/A</v>
      </c>
      <c r="R2" s="14">
        <f>IF('Reference Data'!$A$17,'Modified Data'!K2,NA())</f>
        <v>15.284852868888509</v>
      </c>
      <c r="S2" s="14" t="e">
        <f>IF('Reference Data'!$A$18,'Modified Data'!L2,NA())</f>
        <v>#N/A</v>
      </c>
      <c r="T2" s="14" t="e">
        <f>IF('Reference Data'!$A$19,'Modified Data'!M2,NA())</f>
        <v>#N/A</v>
      </c>
      <c r="U2" s="14" t="e">
        <f>IF('Reference Data'!$A$20,'Modified Data'!N2,NA())</f>
        <v>#N/A</v>
      </c>
    </row>
    <row r="3" spans="1:21" x14ac:dyDescent="0.2">
      <c r="A3" s="3">
        <f>'Raw Data'!A3</f>
        <v>39631</v>
      </c>
      <c r="B3" s="1">
        <f>'Raw Data'!B3/'Reference Data'!$F$1</f>
        <v>4.1295669999999998</v>
      </c>
      <c r="C3" s="1">
        <f>'Raw Data'!C3/'Reference Data'!$F$1</f>
        <v>69.015898219999997</v>
      </c>
      <c r="D3" s="2">
        <f>'Raw Data'!D3</f>
        <v>16.712623434854066</v>
      </c>
      <c r="E3" t="str">
        <f>IF(OR(VLOOKUP(WEEKDAY(A3),'Reference Data'!$B$2:$C$8,2)="Sunday",VLOOKUP(WEEKDAY(A3),'Reference Data'!$B$2:$C$8,2)="Saturday"),CEILING(MAX($C:$C),100),"")</f>
        <v/>
      </c>
      <c r="F3" t="str">
        <f>IF(AND('Modified Data'!A3&gt;=Dashboard!$D$17,'Modified Data'!A3&lt;=Dashboard!$D$19),1,"")</f>
        <v/>
      </c>
      <c r="G3" s="1" t="str">
        <f>IF(F3=1,'Reference Data'!$F$11,"")</f>
        <v/>
      </c>
      <c r="H3" s="1">
        <f>IF(ISBLANK('Raw Data'!J3),NA(),'Raw Data'!J3)</f>
        <v>16.085197338639212</v>
      </c>
      <c r="I3" s="1">
        <f>IF(ISBLANK('Raw Data'!P3),NA(),'Raw Data'!P3)</f>
        <v>20.317933524181782</v>
      </c>
      <c r="J3" s="1">
        <f>IF(ISBLANK('Raw Data'!V3),NA(),'Raw Data'!V3)</f>
        <v>18.083195541351284</v>
      </c>
      <c r="K3" s="1">
        <f>IF(ISBLANK('Raw Data'!AB3),NA(),'Raw Data'!AB3)</f>
        <v>15.158816830484168</v>
      </c>
      <c r="L3" s="1" t="e">
        <f>IF(ISBLANK('Raw Data'!AH3),NA(),'Raw Data'!AH3)</f>
        <v>#N/A</v>
      </c>
      <c r="M3" s="1" t="e">
        <f>IF(ISBLANK('Raw Data'!AN3),NA(),'Raw Data'!AN3)</f>
        <v>#N/A</v>
      </c>
      <c r="N3" s="1" t="e">
        <f>IF(ISBLANK('Raw Data'!AT3),NA(),'Raw Data'!AT3)</f>
        <v>#N/A</v>
      </c>
      <c r="O3" s="14">
        <f>IF('Reference Data'!$A$14,'Modified Data'!H3,NA())</f>
        <v>16.085197338639212</v>
      </c>
      <c r="P3" s="14" t="e">
        <f>IF('Reference Data'!$A$15,'Modified Data'!I3,NA())</f>
        <v>#N/A</v>
      </c>
      <c r="Q3" s="14" t="e">
        <f>IF('Reference Data'!$A$16,'Modified Data'!J3,NA())</f>
        <v>#N/A</v>
      </c>
      <c r="R3" s="14">
        <f>IF('Reference Data'!$A$17,'Modified Data'!K3,NA())</f>
        <v>15.158816830484168</v>
      </c>
      <c r="S3" s="14" t="e">
        <f>IF('Reference Data'!$A$18,'Modified Data'!L3,NA())</f>
        <v>#N/A</v>
      </c>
      <c r="T3" s="14" t="e">
        <f>IF('Reference Data'!$A$19,'Modified Data'!M3,NA())</f>
        <v>#N/A</v>
      </c>
      <c r="U3" s="14" t="e">
        <f>IF('Reference Data'!$A$20,'Modified Data'!N3,NA())</f>
        <v>#N/A</v>
      </c>
    </row>
    <row r="4" spans="1:21" x14ac:dyDescent="0.2">
      <c r="A4" s="3">
        <f>'Raw Data'!A4</f>
        <v>39632</v>
      </c>
      <c r="B4" s="1">
        <f>'Raw Data'!B4/'Reference Data'!$F$1</f>
        <v>4.149305</v>
      </c>
      <c r="C4" s="1">
        <f>'Raw Data'!C4/'Reference Data'!$F$1</f>
        <v>69.824164519999997</v>
      </c>
      <c r="D4" s="2">
        <f>'Raw Data'!D4</f>
        <v>16.827918053746348</v>
      </c>
      <c r="E4" t="str">
        <f>IF(OR(VLOOKUP(WEEKDAY(A4),'Reference Data'!$B$2:$C$8,2)="Sunday",VLOOKUP(WEEKDAY(A4),'Reference Data'!$B$2:$C$8,2)="Saturday"),CEILING(MAX($C:$C),100),"")</f>
        <v/>
      </c>
      <c r="F4" t="str">
        <f>IF(AND('Modified Data'!A4&gt;=Dashboard!$D$17,'Modified Data'!A4&lt;=Dashboard!$D$19),1,"")</f>
        <v/>
      </c>
      <c r="G4" s="1" t="str">
        <f>IF(F4=1,'Reference Data'!$F$11,"")</f>
        <v/>
      </c>
      <c r="H4" s="1">
        <f>IF(ISBLANK('Raw Data'!J4),NA(),'Raw Data'!J4)</f>
        <v>16.226409196829128</v>
      </c>
      <c r="I4" s="1">
        <f>IF(ISBLANK('Raw Data'!P4),NA(),'Raw Data'!P4)</f>
        <v>20.292036638616423</v>
      </c>
      <c r="J4" s="1">
        <f>IF(ISBLANK('Raw Data'!V4),NA(),'Raw Data'!V4)</f>
        <v>18.278807119894569</v>
      </c>
      <c r="K4" s="1">
        <f>IF(ISBLANK('Raw Data'!AB4),NA(),'Raw Data'!AB4)</f>
        <v>15.313605227181865</v>
      </c>
      <c r="L4" s="1" t="e">
        <f>IF(ISBLANK('Raw Data'!AH4),NA(),'Raw Data'!AH4)</f>
        <v>#N/A</v>
      </c>
      <c r="M4" s="1" t="e">
        <f>IF(ISBLANK('Raw Data'!AN4),NA(),'Raw Data'!AN4)</f>
        <v>#N/A</v>
      </c>
      <c r="N4" s="1" t="e">
        <f>IF(ISBLANK('Raw Data'!AT4),NA(),'Raw Data'!AT4)</f>
        <v>#N/A</v>
      </c>
      <c r="O4" s="14">
        <f>IF('Reference Data'!$A$14,'Modified Data'!H4,NA())</f>
        <v>16.226409196829128</v>
      </c>
      <c r="P4" s="14" t="e">
        <f>IF('Reference Data'!$A$15,'Modified Data'!I4,NA())</f>
        <v>#N/A</v>
      </c>
      <c r="Q4" s="14" t="e">
        <f>IF('Reference Data'!$A$16,'Modified Data'!J4,NA())</f>
        <v>#N/A</v>
      </c>
      <c r="R4" s="14">
        <f>IF('Reference Data'!$A$17,'Modified Data'!K4,NA())</f>
        <v>15.313605227181865</v>
      </c>
      <c r="S4" s="14" t="e">
        <f>IF('Reference Data'!$A$18,'Modified Data'!L4,NA())</f>
        <v>#N/A</v>
      </c>
      <c r="T4" s="14" t="e">
        <f>IF('Reference Data'!$A$19,'Modified Data'!M4,NA())</f>
        <v>#N/A</v>
      </c>
      <c r="U4" s="14" t="e">
        <f>IF('Reference Data'!$A$20,'Modified Data'!N4,NA())</f>
        <v>#N/A</v>
      </c>
    </row>
    <row r="5" spans="1:21" x14ac:dyDescent="0.2">
      <c r="A5" s="3">
        <f>'Raw Data'!A5</f>
        <v>39633</v>
      </c>
      <c r="B5" s="1">
        <f>'Raw Data'!B5/'Reference Data'!$F$1</f>
        <v>4.126487</v>
      </c>
      <c r="C5" s="1">
        <f>'Raw Data'!C5/'Reference Data'!$F$1</f>
        <v>69.643005560000006</v>
      </c>
      <c r="D5" s="2">
        <f>'Raw Data'!D5</f>
        <v>16.877068935392259</v>
      </c>
      <c r="E5" t="str">
        <f>IF(OR(VLOOKUP(WEEKDAY(A5),'Reference Data'!$B$2:$C$8,2)="Sunday",VLOOKUP(WEEKDAY(A5),'Reference Data'!$B$2:$C$8,2)="Saturday"),CEILING(MAX($C:$C),100),"")</f>
        <v/>
      </c>
      <c r="F5" t="str">
        <f>IF(AND('Modified Data'!A5&gt;=Dashboard!$D$17,'Modified Data'!A5&lt;=Dashboard!$D$19),1,"")</f>
        <v/>
      </c>
      <c r="G5" s="1" t="str">
        <f>IF(F5=1,'Reference Data'!$F$11,"")</f>
        <v/>
      </c>
      <c r="H5" s="1">
        <f>IF(ISBLANK('Raw Data'!J5),NA(),'Raw Data'!J5)</f>
        <v>16.463960652677507</v>
      </c>
      <c r="I5" s="1">
        <f>IF(ISBLANK('Raw Data'!P5),NA(),'Raw Data'!P5)</f>
        <v>20.123321245874646</v>
      </c>
      <c r="J5" s="1">
        <f>IF(ISBLANK('Raw Data'!V5),NA(),'Raw Data'!V5)</f>
        <v>18.402705391854525</v>
      </c>
      <c r="K5" s="1">
        <f>IF(ISBLANK('Raw Data'!AB5),NA(),'Raw Data'!AB5)</f>
        <v>15.455615695561736</v>
      </c>
      <c r="L5" s="1" t="e">
        <f>IF(ISBLANK('Raw Data'!AH5),NA(),'Raw Data'!AH5)</f>
        <v>#N/A</v>
      </c>
      <c r="M5" s="1" t="e">
        <f>IF(ISBLANK('Raw Data'!AN5),NA(),'Raw Data'!AN5)</f>
        <v>#N/A</v>
      </c>
      <c r="N5" s="1" t="e">
        <f>IF(ISBLANK('Raw Data'!AT5),NA(),'Raw Data'!AT5)</f>
        <v>#N/A</v>
      </c>
      <c r="O5" s="14">
        <f>IF('Reference Data'!$A$14,'Modified Data'!H5,NA())</f>
        <v>16.463960652677507</v>
      </c>
      <c r="P5" s="14" t="e">
        <f>IF('Reference Data'!$A$15,'Modified Data'!I5,NA())</f>
        <v>#N/A</v>
      </c>
      <c r="Q5" s="14" t="e">
        <f>IF('Reference Data'!$A$16,'Modified Data'!J5,NA())</f>
        <v>#N/A</v>
      </c>
      <c r="R5" s="14">
        <f>IF('Reference Data'!$A$17,'Modified Data'!K5,NA())</f>
        <v>15.455615695561736</v>
      </c>
      <c r="S5" s="14" t="e">
        <f>IF('Reference Data'!$A$18,'Modified Data'!L5,NA())</f>
        <v>#N/A</v>
      </c>
      <c r="T5" s="14" t="e">
        <f>IF('Reference Data'!$A$19,'Modified Data'!M5,NA())</f>
        <v>#N/A</v>
      </c>
      <c r="U5" s="14" t="e">
        <f>IF('Reference Data'!$A$20,'Modified Data'!N5,NA())</f>
        <v>#N/A</v>
      </c>
    </row>
    <row r="6" spans="1:21" x14ac:dyDescent="0.2">
      <c r="A6" s="3">
        <f>'Raw Data'!A6</f>
        <v>39634</v>
      </c>
      <c r="B6" s="1">
        <f>'Raw Data'!B6/'Reference Data'!$F$1</f>
        <v>4.1938760000000004</v>
      </c>
      <c r="C6" s="1">
        <f>'Raw Data'!C6/'Reference Data'!$F$1</f>
        <v>70.87828248000001</v>
      </c>
      <c r="D6" s="2">
        <f>'Raw Data'!D6</f>
        <v>16.900423970570422</v>
      </c>
      <c r="E6">
        <f>IF(OR(VLOOKUP(WEEKDAY(A6),'Reference Data'!$B$2:$C$8,2)="Sunday",VLOOKUP(WEEKDAY(A6),'Reference Data'!$B$2:$C$8,2)="Saturday"),CEILING(MAX($C:$C),100),"")</f>
        <v>200</v>
      </c>
      <c r="F6" t="str">
        <f>IF(AND('Modified Data'!A6&gt;=Dashboard!$D$17,'Modified Data'!A6&lt;=Dashboard!$D$19),1,"")</f>
        <v/>
      </c>
      <c r="G6" s="1" t="str">
        <f>IF(F6=1,'Reference Data'!$F$11,"")</f>
        <v/>
      </c>
      <c r="H6" s="1">
        <f>IF(ISBLANK('Raw Data'!J6),NA(),'Raw Data'!J6)</f>
        <v>16.845944437195421</v>
      </c>
      <c r="I6" s="1">
        <f>IF(ISBLANK('Raw Data'!P6),NA(),'Raw Data'!P6)</f>
        <v>20.648935633336453</v>
      </c>
      <c r="J6" s="1">
        <f>IF(ISBLANK('Raw Data'!V6),NA(),'Raw Data'!V6)</f>
        <v>16.915467000632624</v>
      </c>
      <c r="K6" s="1">
        <f>IF(ISBLANK('Raw Data'!AB6),NA(),'Raw Data'!AB6)</f>
        <v>15.651290081756096</v>
      </c>
      <c r="L6" s="1" t="e">
        <f>IF(ISBLANK('Raw Data'!AH6),NA(),'Raw Data'!AH6)</f>
        <v>#N/A</v>
      </c>
      <c r="M6" s="1" t="e">
        <f>IF(ISBLANK('Raw Data'!AN6),NA(),'Raw Data'!AN6)</f>
        <v>#N/A</v>
      </c>
      <c r="N6" s="1">
        <f>IF(ISBLANK('Raw Data'!AT6),NA(),'Raw Data'!AT6)</f>
        <v>14.794024807392514</v>
      </c>
      <c r="O6" s="14">
        <f>IF('Reference Data'!$A$14,'Modified Data'!H6,NA())</f>
        <v>16.845944437195421</v>
      </c>
      <c r="P6" s="14" t="e">
        <f>IF('Reference Data'!$A$15,'Modified Data'!I6,NA())</f>
        <v>#N/A</v>
      </c>
      <c r="Q6" s="14" t="e">
        <f>IF('Reference Data'!$A$16,'Modified Data'!J6,NA())</f>
        <v>#N/A</v>
      </c>
      <c r="R6" s="14">
        <f>IF('Reference Data'!$A$17,'Modified Data'!K6,NA())</f>
        <v>15.651290081756096</v>
      </c>
      <c r="S6" s="14" t="e">
        <f>IF('Reference Data'!$A$18,'Modified Data'!L6,NA())</f>
        <v>#N/A</v>
      </c>
      <c r="T6" s="14" t="e">
        <f>IF('Reference Data'!$A$19,'Modified Data'!M6,NA())</f>
        <v>#N/A</v>
      </c>
      <c r="U6" s="14" t="e">
        <f>IF('Reference Data'!$A$20,'Modified Data'!N6,NA())</f>
        <v>#N/A</v>
      </c>
    </row>
    <row r="7" spans="1:21" x14ac:dyDescent="0.2">
      <c r="A7" s="3">
        <f>'Raw Data'!A7</f>
        <v>39635</v>
      </c>
      <c r="B7" s="1">
        <f>'Raw Data'!B7/'Reference Data'!$F$1</f>
        <v>4.106395</v>
      </c>
      <c r="C7" s="1">
        <f>'Raw Data'!C7/'Reference Data'!$F$1</f>
        <v>66.981337119999992</v>
      </c>
      <c r="D7" s="2">
        <f>'Raw Data'!D7</f>
        <v>16.311469578547605</v>
      </c>
      <c r="E7">
        <f>IF(OR(VLOOKUP(WEEKDAY(A7),'Reference Data'!$B$2:$C$8,2)="Sunday",VLOOKUP(WEEKDAY(A7),'Reference Data'!$B$2:$C$8,2)="Saturday"),CEILING(MAX($C:$C),100),"")</f>
        <v>200</v>
      </c>
      <c r="F7" t="str">
        <f>IF(AND('Modified Data'!A7&gt;=Dashboard!$D$17,'Modified Data'!A7&lt;=Dashboard!$D$19),1,"")</f>
        <v/>
      </c>
      <c r="G7" s="1" t="str">
        <f>IF(F7=1,'Reference Data'!$F$11,"")</f>
        <v/>
      </c>
      <c r="H7" s="1">
        <f>IF(ISBLANK('Raw Data'!J7),NA(),'Raw Data'!J7)</f>
        <v>16.324818151367172</v>
      </c>
      <c r="I7" s="1">
        <f>IF(ISBLANK('Raw Data'!P7),NA(),'Raw Data'!P7)</f>
        <v>19.591139146206238</v>
      </c>
      <c r="J7" s="1">
        <f>IF(ISBLANK('Raw Data'!V7),NA(),'Raw Data'!V7)</f>
        <v>16.805709093326833</v>
      </c>
      <c r="K7" s="1">
        <f>IF(ISBLANK('Raw Data'!AB7),NA(),'Raw Data'!AB7)</f>
        <v>15.132701013075675</v>
      </c>
      <c r="L7" s="1" t="e">
        <f>IF(ISBLANK('Raw Data'!AH7),NA(),'Raw Data'!AH7)</f>
        <v>#N/A</v>
      </c>
      <c r="M7" s="1" t="e">
        <f>IF(ISBLANK('Raw Data'!AN7),NA(),'Raw Data'!AN7)</f>
        <v>#N/A</v>
      </c>
      <c r="N7" s="1">
        <f>IF(ISBLANK('Raw Data'!AT7),NA(),'Raw Data'!AT7)</f>
        <v>14.206318784865136</v>
      </c>
      <c r="O7" s="14">
        <f>IF('Reference Data'!$A$14,'Modified Data'!H7,NA())</f>
        <v>16.324818151367172</v>
      </c>
      <c r="P7" s="14" t="e">
        <f>IF('Reference Data'!$A$15,'Modified Data'!I7,NA())</f>
        <v>#N/A</v>
      </c>
      <c r="Q7" s="14" t="e">
        <f>IF('Reference Data'!$A$16,'Modified Data'!J7,NA())</f>
        <v>#N/A</v>
      </c>
      <c r="R7" s="14">
        <f>IF('Reference Data'!$A$17,'Modified Data'!K7,NA())</f>
        <v>15.132701013075675</v>
      </c>
      <c r="S7" s="14" t="e">
        <f>IF('Reference Data'!$A$18,'Modified Data'!L7,NA())</f>
        <v>#N/A</v>
      </c>
      <c r="T7" s="14" t="e">
        <f>IF('Reference Data'!$A$19,'Modified Data'!M7,NA())</f>
        <v>#N/A</v>
      </c>
      <c r="U7" s="14" t="e">
        <f>IF('Reference Data'!$A$20,'Modified Data'!N7,NA())</f>
        <v>#N/A</v>
      </c>
    </row>
    <row r="8" spans="1:21" x14ac:dyDescent="0.2">
      <c r="A8" s="3">
        <f>'Raw Data'!A8</f>
        <v>39636</v>
      </c>
      <c r="B8" s="1">
        <f>'Raw Data'!B8/'Reference Data'!$F$1</f>
        <v>4.2077499999999999</v>
      </c>
      <c r="C8" s="1">
        <f>'Raw Data'!C8/'Reference Data'!$F$1</f>
        <v>72.230282689999996</v>
      </c>
      <c r="D8" s="2">
        <f>'Raw Data'!D8</f>
        <v>17.166010977363197</v>
      </c>
      <c r="E8" t="str">
        <f>IF(OR(VLOOKUP(WEEKDAY(A8),'Reference Data'!$B$2:$C$8,2)="Sunday",VLOOKUP(WEEKDAY(A8),'Reference Data'!$B$2:$C$8,2)="Saturday"),CEILING(MAX($C:$C),100),"")</f>
        <v/>
      </c>
      <c r="F8" t="str">
        <f>IF(AND('Modified Data'!A8&gt;=Dashboard!$D$17,'Modified Data'!A8&lt;=Dashboard!$D$19),1,"")</f>
        <v/>
      </c>
      <c r="G8" s="1" t="str">
        <f>IF(F8=1,'Reference Data'!$F$11,"")</f>
        <v/>
      </c>
      <c r="H8" s="1">
        <f>IF(ISBLANK('Raw Data'!J8),NA(),'Raw Data'!J8)</f>
        <v>16.980710877250296</v>
      </c>
      <c r="I8" s="1">
        <f>IF(ISBLANK('Raw Data'!P8),NA(),'Raw Data'!P8)</f>
        <v>20.651723886937727</v>
      </c>
      <c r="J8" s="1">
        <f>IF(ISBLANK('Raw Data'!V8),NA(),'Raw Data'!V8)</f>
        <v>18.959725752766957</v>
      </c>
      <c r="K8" s="1">
        <f>IF(ISBLANK('Raw Data'!AB8),NA(),'Raw Data'!AB8)</f>
        <v>15.595835254336388</v>
      </c>
      <c r="L8" s="1" t="e">
        <f>IF(ISBLANK('Raw Data'!AH8),NA(),'Raw Data'!AH8)</f>
        <v>#N/A</v>
      </c>
      <c r="M8" s="1" t="e">
        <f>IF(ISBLANK('Raw Data'!AN8),NA(),'Raw Data'!AN8)</f>
        <v>#N/A</v>
      </c>
      <c r="N8" s="1">
        <f>IF(ISBLANK('Raw Data'!AT8),NA(),'Raw Data'!AT8)</f>
        <v>14.924035595699637</v>
      </c>
      <c r="O8" s="14">
        <f>IF('Reference Data'!$A$14,'Modified Data'!H8,NA())</f>
        <v>16.980710877250296</v>
      </c>
      <c r="P8" s="14" t="e">
        <f>IF('Reference Data'!$A$15,'Modified Data'!I8,NA())</f>
        <v>#N/A</v>
      </c>
      <c r="Q8" s="14" t="e">
        <f>IF('Reference Data'!$A$16,'Modified Data'!J8,NA())</f>
        <v>#N/A</v>
      </c>
      <c r="R8" s="14">
        <f>IF('Reference Data'!$A$17,'Modified Data'!K8,NA())</f>
        <v>15.595835254336388</v>
      </c>
      <c r="S8" s="14" t="e">
        <f>IF('Reference Data'!$A$18,'Modified Data'!L8,NA())</f>
        <v>#N/A</v>
      </c>
      <c r="T8" s="14" t="e">
        <f>IF('Reference Data'!$A$19,'Modified Data'!M8,NA())</f>
        <v>#N/A</v>
      </c>
      <c r="U8" s="14" t="e">
        <f>IF('Reference Data'!$A$20,'Modified Data'!N8,NA())</f>
        <v>#N/A</v>
      </c>
    </row>
    <row r="9" spans="1:21" x14ac:dyDescent="0.2">
      <c r="A9" s="3">
        <f>'Raw Data'!A9</f>
        <v>39637</v>
      </c>
      <c r="B9" s="1">
        <f>'Raw Data'!B9/'Reference Data'!$F$1</f>
        <v>4.179589</v>
      </c>
      <c r="C9" s="1">
        <f>'Raw Data'!C9/'Reference Data'!$F$1</f>
        <v>70.989389469999992</v>
      </c>
      <c r="D9" s="2">
        <f>'Raw Data'!D9</f>
        <v>16.984777563057037</v>
      </c>
      <c r="E9" t="str">
        <f>IF(OR(VLOOKUP(WEEKDAY(A9),'Reference Data'!$B$2:$C$8,2)="Sunday",VLOOKUP(WEEKDAY(A9),'Reference Data'!$B$2:$C$8,2)="Saturday"),CEILING(MAX($C:$C),100),"")</f>
        <v/>
      </c>
      <c r="F9" t="str">
        <f>IF(AND('Modified Data'!A9&gt;=Dashboard!$D$17,'Modified Data'!A9&lt;=Dashboard!$D$19),1,"")</f>
        <v/>
      </c>
      <c r="G9" s="1" t="str">
        <f>IF(F9=1,'Reference Data'!$F$11,"")</f>
        <v/>
      </c>
      <c r="H9" s="1">
        <f>IF(ISBLANK('Raw Data'!J9),NA(),'Raw Data'!J9)</f>
        <v>16.526891899852725</v>
      </c>
      <c r="I9" s="1">
        <f>IF(ISBLANK('Raw Data'!P9),NA(),'Raw Data'!P9)</f>
        <v>20.512396680014028</v>
      </c>
      <c r="J9" s="1">
        <f>IF(ISBLANK('Raw Data'!V9),NA(),'Raw Data'!V9)</f>
        <v>18.439826120807112</v>
      </c>
      <c r="K9" s="1">
        <f>IF(ISBLANK('Raw Data'!AB9),NA(),'Raw Data'!AB9)</f>
        <v>15.53372813918382</v>
      </c>
      <c r="L9" s="1" t="e">
        <f>IF(ISBLANK('Raw Data'!AH9),NA(),'Raw Data'!AH9)</f>
        <v>#N/A</v>
      </c>
      <c r="M9" s="1" t="e">
        <f>IF(ISBLANK('Raw Data'!AN9),NA(),'Raw Data'!AN9)</f>
        <v>#N/A</v>
      </c>
      <c r="N9" s="1">
        <f>IF(ISBLANK('Raw Data'!AT9),NA(),'Raw Data'!AT9)</f>
        <v>14.858436716378513</v>
      </c>
      <c r="O9" s="14">
        <f>IF('Reference Data'!$A$14,'Modified Data'!H9,NA())</f>
        <v>16.526891899852725</v>
      </c>
      <c r="P9" s="14" t="e">
        <f>IF('Reference Data'!$A$15,'Modified Data'!I9,NA())</f>
        <v>#N/A</v>
      </c>
      <c r="Q9" s="14" t="e">
        <f>IF('Reference Data'!$A$16,'Modified Data'!J9,NA())</f>
        <v>#N/A</v>
      </c>
      <c r="R9" s="14">
        <f>IF('Reference Data'!$A$17,'Modified Data'!K9,NA())</f>
        <v>15.53372813918382</v>
      </c>
      <c r="S9" s="14" t="e">
        <f>IF('Reference Data'!$A$18,'Modified Data'!L9,NA())</f>
        <v>#N/A</v>
      </c>
      <c r="T9" s="14" t="e">
        <f>IF('Reference Data'!$A$19,'Modified Data'!M9,NA())</f>
        <v>#N/A</v>
      </c>
      <c r="U9" s="14" t="e">
        <f>IF('Reference Data'!$A$20,'Modified Data'!N9,NA())</f>
        <v>#N/A</v>
      </c>
    </row>
    <row r="10" spans="1:21" x14ac:dyDescent="0.2">
      <c r="A10" s="3">
        <f>'Raw Data'!A10</f>
        <v>39638</v>
      </c>
      <c r="B10" s="1">
        <f>'Raw Data'!B10/'Reference Data'!$F$1</f>
        <v>4.1645060000000003</v>
      </c>
      <c r="C10" s="1">
        <f>'Raw Data'!C10/'Reference Data'!$F$1</f>
        <v>70.810688310000003</v>
      </c>
      <c r="D10" s="2">
        <f>'Raw Data'!D10</f>
        <v>17.00338246841282</v>
      </c>
      <c r="E10" t="str">
        <f>IF(OR(VLOOKUP(WEEKDAY(A10),'Reference Data'!$B$2:$C$8,2)="Sunday",VLOOKUP(WEEKDAY(A10),'Reference Data'!$B$2:$C$8,2)="Saturday"),CEILING(MAX($C:$C),100),"")</f>
        <v/>
      </c>
      <c r="F10" t="str">
        <f>IF(AND('Modified Data'!A10&gt;=Dashboard!$D$17,'Modified Data'!A10&lt;=Dashboard!$D$19),1,"")</f>
        <v/>
      </c>
      <c r="G10" s="1" t="str">
        <f>IF(F10=1,'Reference Data'!$F$11,"")</f>
        <v/>
      </c>
      <c r="H10" s="1">
        <f>IF(ISBLANK('Raw Data'!J10),NA(),'Raw Data'!J10)</f>
        <v>16.732872725088594</v>
      </c>
      <c r="I10" s="1">
        <f>IF(ISBLANK('Raw Data'!P10),NA(),'Raw Data'!P10)</f>
        <v>20.57321253354564</v>
      </c>
      <c r="J10" s="1">
        <f>IF(ISBLANK('Raw Data'!V10),NA(),'Raw Data'!V10)</f>
        <v>18.516877930010985</v>
      </c>
      <c r="K10" s="1">
        <f>IF(ISBLANK('Raw Data'!AB10),NA(),'Raw Data'!AB10)</f>
        <v>15.528937604568355</v>
      </c>
      <c r="L10" s="1" t="e">
        <f>IF(ISBLANK('Raw Data'!AH10),NA(),'Raw Data'!AH10)</f>
        <v>#N/A</v>
      </c>
      <c r="M10" s="1" t="e">
        <f>IF(ISBLANK('Raw Data'!AN10),NA(),'Raw Data'!AN10)</f>
        <v>#N/A</v>
      </c>
      <c r="N10" s="1">
        <f>IF(ISBLANK('Raw Data'!AT10),NA(),'Raw Data'!AT10)</f>
        <v>15.020121591361628</v>
      </c>
      <c r="O10" s="14">
        <f>IF('Reference Data'!$A$14,'Modified Data'!H10,NA())</f>
        <v>16.732872725088594</v>
      </c>
      <c r="P10" s="14" t="e">
        <f>IF('Reference Data'!$A$15,'Modified Data'!I10,NA())</f>
        <v>#N/A</v>
      </c>
      <c r="Q10" s="14" t="e">
        <f>IF('Reference Data'!$A$16,'Modified Data'!J10,NA())</f>
        <v>#N/A</v>
      </c>
      <c r="R10" s="14">
        <f>IF('Reference Data'!$A$17,'Modified Data'!K10,NA())</f>
        <v>15.528937604568355</v>
      </c>
      <c r="S10" s="14" t="e">
        <f>IF('Reference Data'!$A$18,'Modified Data'!L10,NA())</f>
        <v>#N/A</v>
      </c>
      <c r="T10" s="14" t="e">
        <f>IF('Reference Data'!$A$19,'Modified Data'!M10,NA())</f>
        <v>#N/A</v>
      </c>
      <c r="U10" s="14" t="e">
        <f>IF('Reference Data'!$A$20,'Modified Data'!N10,NA())</f>
        <v>#N/A</v>
      </c>
    </row>
    <row r="11" spans="1:21" x14ac:dyDescent="0.2">
      <c r="A11" s="3">
        <f>'Raw Data'!A11</f>
        <v>39639</v>
      </c>
      <c r="B11" s="1">
        <f>'Raw Data'!B11/'Reference Data'!$F$1</f>
        <v>4.185155</v>
      </c>
      <c r="C11" s="1">
        <f>'Raw Data'!C11/'Reference Data'!$F$1</f>
        <v>70.537637260000011</v>
      </c>
      <c r="D11" s="2">
        <f>'Raw Data'!D11</f>
        <v>16.854247276385223</v>
      </c>
      <c r="E11" t="str">
        <f>IF(OR(VLOOKUP(WEEKDAY(A11),'Reference Data'!$B$2:$C$8,2)="Sunday",VLOOKUP(WEEKDAY(A11),'Reference Data'!$B$2:$C$8,2)="Saturday"),CEILING(MAX($C:$C),100),"")</f>
        <v/>
      </c>
      <c r="F11" t="str">
        <f>IF(AND('Modified Data'!A11&gt;=Dashboard!$D$17,'Modified Data'!A11&lt;=Dashboard!$D$19),1,"")</f>
        <v/>
      </c>
      <c r="G11" s="1" t="str">
        <f>IF(F11=1,'Reference Data'!$F$11,"")</f>
        <v/>
      </c>
      <c r="H11" s="1">
        <f>IF(ISBLANK('Raw Data'!J11),NA(),'Raw Data'!J11)</f>
        <v>16.554414475040318</v>
      </c>
      <c r="I11" s="1">
        <f>IF(ISBLANK('Raw Data'!P11),NA(),'Raw Data'!P11)</f>
        <v>20.328863399566771</v>
      </c>
      <c r="J11" s="1">
        <f>IF(ISBLANK('Raw Data'!V11),NA(),'Raw Data'!V11)</f>
        <v>18.324095135955464</v>
      </c>
      <c r="K11" s="1">
        <f>IF(ISBLANK('Raw Data'!AB11),NA(),'Raw Data'!AB11)</f>
        <v>15.431318945452256</v>
      </c>
      <c r="L11" s="1" t="e">
        <f>IF(ISBLANK('Raw Data'!AH11),NA(),'Raw Data'!AH11)</f>
        <v>#N/A</v>
      </c>
      <c r="M11" s="1" t="e">
        <f>IF(ISBLANK('Raw Data'!AN11),NA(),'Raw Data'!AN11)</f>
        <v>#N/A</v>
      </c>
      <c r="N11" s="1">
        <f>IF(ISBLANK('Raw Data'!AT11),NA(),'Raw Data'!AT11)</f>
        <v>15.078429799074545</v>
      </c>
      <c r="O11" s="14">
        <f>IF('Reference Data'!$A$14,'Modified Data'!H11,NA())</f>
        <v>16.554414475040318</v>
      </c>
      <c r="P11" s="14" t="e">
        <f>IF('Reference Data'!$A$15,'Modified Data'!I11,NA())</f>
        <v>#N/A</v>
      </c>
      <c r="Q11" s="14" t="e">
        <f>IF('Reference Data'!$A$16,'Modified Data'!J11,NA())</f>
        <v>#N/A</v>
      </c>
      <c r="R11" s="14">
        <f>IF('Reference Data'!$A$17,'Modified Data'!K11,NA())</f>
        <v>15.431318945452256</v>
      </c>
      <c r="S11" s="14" t="e">
        <f>IF('Reference Data'!$A$18,'Modified Data'!L11,NA())</f>
        <v>#N/A</v>
      </c>
      <c r="T11" s="14" t="e">
        <f>IF('Reference Data'!$A$19,'Modified Data'!M11,NA())</f>
        <v>#N/A</v>
      </c>
      <c r="U11" s="14" t="e">
        <f>IF('Reference Data'!$A$20,'Modified Data'!N11,NA())</f>
        <v>#N/A</v>
      </c>
    </row>
    <row r="12" spans="1:21" x14ac:dyDescent="0.2">
      <c r="A12" s="3">
        <f>'Raw Data'!A12</f>
        <v>39640</v>
      </c>
      <c r="B12" s="1">
        <f>'Raw Data'!B12/'Reference Data'!$F$1</f>
        <v>4.1528369999999999</v>
      </c>
      <c r="C12" s="1">
        <f>'Raw Data'!C12/'Reference Data'!$F$1</f>
        <v>69.781133580000002</v>
      </c>
      <c r="D12" s="2">
        <f>'Raw Data'!D12</f>
        <v>16.803244042566565</v>
      </c>
      <c r="E12" t="str">
        <f>IF(OR(VLOOKUP(WEEKDAY(A12),'Reference Data'!$B$2:$C$8,2)="Sunday",VLOOKUP(WEEKDAY(A12),'Reference Data'!$B$2:$C$8,2)="Saturday"),CEILING(MAX($C:$C),100),"")</f>
        <v/>
      </c>
      <c r="F12" t="str">
        <f>IF(AND('Modified Data'!A12&gt;=Dashboard!$D$17,'Modified Data'!A12&lt;=Dashboard!$D$19),1,"")</f>
        <v/>
      </c>
      <c r="G12" s="1" t="str">
        <f>IF(F12=1,'Reference Data'!$F$11,"")</f>
        <v/>
      </c>
      <c r="H12" s="1">
        <f>IF(ISBLANK('Raw Data'!J12),NA(),'Raw Data'!J12)</f>
        <v>16.597241302752408</v>
      </c>
      <c r="I12" s="1">
        <f>IF(ISBLANK('Raw Data'!P12),NA(),'Raw Data'!P12)</f>
        <v>20.071785648145468</v>
      </c>
      <c r="J12" s="1">
        <f>IF(ISBLANK('Raw Data'!V12),NA(),'Raw Data'!V12)</f>
        <v>18.29285354142559</v>
      </c>
      <c r="K12" s="1">
        <f>IF(ISBLANK('Raw Data'!AB12),NA(),'Raw Data'!AB12)</f>
        <v>15.476903351360418</v>
      </c>
      <c r="L12" s="1" t="e">
        <f>IF(ISBLANK('Raw Data'!AH12),NA(),'Raw Data'!AH12)</f>
        <v>#N/A</v>
      </c>
      <c r="M12" s="1" t="e">
        <f>IF(ISBLANK('Raw Data'!AN12),NA(),'Raw Data'!AN12)</f>
        <v>#N/A</v>
      </c>
      <c r="N12" s="1">
        <f>IF(ISBLANK('Raw Data'!AT12),NA(),'Raw Data'!AT12)</f>
        <v>14.941413493523957</v>
      </c>
      <c r="O12" s="14">
        <f>IF('Reference Data'!$A$14,'Modified Data'!H12,NA())</f>
        <v>16.597241302752408</v>
      </c>
      <c r="P12" s="14" t="e">
        <f>IF('Reference Data'!$A$15,'Modified Data'!I12,NA())</f>
        <v>#N/A</v>
      </c>
      <c r="Q12" s="14" t="e">
        <f>IF('Reference Data'!$A$16,'Modified Data'!J12,NA())</f>
        <v>#N/A</v>
      </c>
      <c r="R12" s="14">
        <f>IF('Reference Data'!$A$17,'Modified Data'!K12,NA())</f>
        <v>15.476903351360418</v>
      </c>
      <c r="S12" s="14" t="e">
        <f>IF('Reference Data'!$A$18,'Modified Data'!L12,NA())</f>
        <v>#N/A</v>
      </c>
      <c r="T12" s="14" t="e">
        <f>IF('Reference Data'!$A$19,'Modified Data'!M12,NA())</f>
        <v>#N/A</v>
      </c>
      <c r="U12" s="14" t="e">
        <f>IF('Reference Data'!$A$20,'Modified Data'!N12,NA())</f>
        <v>#N/A</v>
      </c>
    </row>
    <row r="13" spans="1:21" x14ac:dyDescent="0.2">
      <c r="A13" s="3">
        <f>'Raw Data'!A13</f>
        <v>39641</v>
      </c>
      <c r="B13" s="1">
        <f>'Raw Data'!B13/'Reference Data'!$F$1</f>
        <v>4.2151199999999998</v>
      </c>
      <c r="C13" s="1">
        <f>'Raw Data'!C13/'Reference Data'!$F$1</f>
        <v>70.350972029999994</v>
      </c>
      <c r="D13" s="2">
        <f>'Raw Data'!D13</f>
        <v>16.690146906849627</v>
      </c>
      <c r="E13">
        <f>IF(OR(VLOOKUP(WEEKDAY(A13),'Reference Data'!$B$2:$C$8,2)="Sunday",VLOOKUP(WEEKDAY(A13),'Reference Data'!$B$2:$C$8,2)="Saturday"),CEILING(MAX($C:$C),100),"")</f>
        <v>200</v>
      </c>
      <c r="F13" t="str">
        <f>IF(AND('Modified Data'!A13&gt;=Dashboard!$D$17,'Modified Data'!A13&lt;=Dashboard!$D$19),1,"")</f>
        <v/>
      </c>
      <c r="G13" s="1" t="str">
        <f>IF(F13=1,'Reference Data'!$F$11,"")</f>
        <v/>
      </c>
      <c r="H13" s="1">
        <f>IF(ISBLANK('Raw Data'!J13),NA(),'Raw Data'!J13)</f>
        <v>16.786105757641316</v>
      </c>
      <c r="I13" s="1">
        <f>IF(ISBLANK('Raw Data'!P13),NA(),'Raw Data'!P13)</f>
        <v>20.406055289656667</v>
      </c>
      <c r="J13" s="1">
        <f>IF(ISBLANK('Raw Data'!V13),NA(),'Raw Data'!V13)</f>
        <v>16.721411878913269</v>
      </c>
      <c r="K13" s="1">
        <f>IF(ISBLANK('Raw Data'!AB13),NA(),'Raw Data'!AB13)</f>
        <v>15.518647131145457</v>
      </c>
      <c r="L13" s="1" t="e">
        <f>IF(ISBLANK('Raw Data'!AH13),NA(),'Raw Data'!AH13)</f>
        <v>#N/A</v>
      </c>
      <c r="M13" s="1" t="e">
        <f>IF(ISBLANK('Raw Data'!AN13),NA(),'Raw Data'!AN13)</f>
        <v>#N/A</v>
      </c>
      <c r="N13" s="1">
        <f>IF(ISBLANK('Raw Data'!AT13),NA(),'Raw Data'!AT13)</f>
        <v>15.313281106735671</v>
      </c>
      <c r="O13" s="14">
        <f>IF('Reference Data'!$A$14,'Modified Data'!H13,NA())</f>
        <v>16.786105757641316</v>
      </c>
      <c r="P13" s="14" t="e">
        <f>IF('Reference Data'!$A$15,'Modified Data'!I13,NA())</f>
        <v>#N/A</v>
      </c>
      <c r="Q13" s="14" t="e">
        <f>IF('Reference Data'!$A$16,'Modified Data'!J13,NA())</f>
        <v>#N/A</v>
      </c>
      <c r="R13" s="14">
        <f>IF('Reference Data'!$A$17,'Modified Data'!K13,NA())</f>
        <v>15.518647131145457</v>
      </c>
      <c r="S13" s="14" t="e">
        <f>IF('Reference Data'!$A$18,'Modified Data'!L13,NA())</f>
        <v>#N/A</v>
      </c>
      <c r="T13" s="14" t="e">
        <f>IF('Reference Data'!$A$19,'Modified Data'!M13,NA())</f>
        <v>#N/A</v>
      </c>
      <c r="U13" s="14" t="e">
        <f>IF('Reference Data'!$A$20,'Modified Data'!N13,NA())</f>
        <v>#N/A</v>
      </c>
    </row>
    <row r="14" spans="1:21" x14ac:dyDescent="0.2">
      <c r="A14" s="3">
        <f>'Raw Data'!A14</f>
        <v>39642</v>
      </c>
      <c r="B14" s="1">
        <f>'Raw Data'!B14/'Reference Data'!$F$1</f>
        <v>4.1381509999999997</v>
      </c>
      <c r="C14" s="1">
        <f>'Raw Data'!C14/'Reference Data'!$F$1</f>
        <v>66.950750659999997</v>
      </c>
      <c r="D14" s="2">
        <f>'Raw Data'!D14</f>
        <v>16.178904699224361</v>
      </c>
      <c r="E14">
        <f>IF(OR(VLOOKUP(WEEKDAY(A14),'Reference Data'!$B$2:$C$8,2)="Sunday",VLOOKUP(WEEKDAY(A14),'Reference Data'!$B$2:$C$8,2)="Saturday"),CEILING(MAX($C:$C),100),"")</f>
        <v>200</v>
      </c>
      <c r="F14" t="str">
        <f>IF(AND('Modified Data'!A14&gt;=Dashboard!$D$17,'Modified Data'!A14&lt;=Dashboard!$D$19),1,"")</f>
        <v/>
      </c>
      <c r="G14" s="1" t="str">
        <f>IF(F14=1,'Reference Data'!$F$11,"")</f>
        <v/>
      </c>
      <c r="H14" s="1">
        <f>IF(ISBLANK('Raw Data'!J14),NA(),'Raw Data'!J14)</f>
        <v>16.226227825412664</v>
      </c>
      <c r="I14" s="1">
        <f>IF(ISBLANK('Raw Data'!P14),NA(),'Raw Data'!P14)</f>
        <v>19.443873511489905</v>
      </c>
      <c r="J14" s="1">
        <f>IF(ISBLANK('Raw Data'!V14),NA(),'Raw Data'!V14)</f>
        <v>16.618935461511082</v>
      </c>
      <c r="K14" s="1">
        <f>IF(ISBLANK('Raw Data'!AB14),NA(),'Raw Data'!AB14)</f>
        <v>15.096286977056566</v>
      </c>
      <c r="L14" s="1" t="e">
        <f>IF(ISBLANK('Raw Data'!AH14),NA(),'Raw Data'!AH14)</f>
        <v>#N/A</v>
      </c>
      <c r="M14" s="1" t="e">
        <f>IF(ISBLANK('Raw Data'!AN14),NA(),'Raw Data'!AN14)</f>
        <v>#N/A</v>
      </c>
      <c r="N14" s="1">
        <f>IF(ISBLANK('Raw Data'!AT14),NA(),'Raw Data'!AT14)</f>
        <v>14.80542610512876</v>
      </c>
      <c r="O14" s="14">
        <f>IF('Reference Data'!$A$14,'Modified Data'!H14,NA())</f>
        <v>16.226227825412664</v>
      </c>
      <c r="P14" s="14" t="e">
        <f>IF('Reference Data'!$A$15,'Modified Data'!I14,NA())</f>
        <v>#N/A</v>
      </c>
      <c r="Q14" s="14" t="e">
        <f>IF('Reference Data'!$A$16,'Modified Data'!J14,NA())</f>
        <v>#N/A</v>
      </c>
      <c r="R14" s="14">
        <f>IF('Reference Data'!$A$17,'Modified Data'!K14,NA())</f>
        <v>15.096286977056566</v>
      </c>
      <c r="S14" s="14" t="e">
        <f>IF('Reference Data'!$A$18,'Modified Data'!L14,NA())</f>
        <v>#N/A</v>
      </c>
      <c r="T14" s="14" t="e">
        <f>IF('Reference Data'!$A$19,'Modified Data'!M14,NA())</f>
        <v>#N/A</v>
      </c>
      <c r="U14" s="14" t="e">
        <f>IF('Reference Data'!$A$20,'Modified Data'!N14,NA())</f>
        <v>#N/A</v>
      </c>
    </row>
    <row r="15" spans="1:21" x14ac:dyDescent="0.2">
      <c r="A15" s="3">
        <f>'Raw Data'!A15</f>
        <v>39643</v>
      </c>
      <c r="B15" s="1">
        <f>'Raw Data'!B15/'Reference Data'!$F$1</f>
        <v>4.2162709999999999</v>
      </c>
      <c r="C15" s="1">
        <f>'Raw Data'!C15/'Reference Data'!$F$1</f>
        <v>72.041124699999997</v>
      </c>
      <c r="D15" s="2">
        <f>'Raw Data'!D15</f>
        <v>17.086454997793073</v>
      </c>
      <c r="E15" t="str">
        <f>IF(OR(VLOOKUP(WEEKDAY(A15),'Reference Data'!$B$2:$C$8,2)="Sunday",VLOOKUP(WEEKDAY(A15),'Reference Data'!$B$2:$C$8,2)="Saturday"),CEILING(MAX($C:$C),100),"")</f>
        <v/>
      </c>
      <c r="F15" t="str">
        <f>IF(AND('Modified Data'!A15&gt;=Dashboard!$D$17,'Modified Data'!A15&lt;=Dashboard!$D$19),1,"")</f>
        <v/>
      </c>
      <c r="G15" s="1" t="str">
        <f>IF(F15=1,'Reference Data'!$F$11,"")</f>
        <v/>
      </c>
      <c r="H15" s="1">
        <f>IF(ISBLANK('Raw Data'!J15),NA(),'Raw Data'!J15)</f>
        <v>16.96693138472596</v>
      </c>
      <c r="I15" s="1">
        <f>IF(ISBLANK('Raw Data'!P15),NA(),'Raw Data'!P15)</f>
        <v>20.600208124233099</v>
      </c>
      <c r="J15" s="1">
        <f>IF(ISBLANK('Raw Data'!V15),NA(),'Raw Data'!V15)</f>
        <v>18.738534529814167</v>
      </c>
      <c r="K15" s="1">
        <f>IF(ISBLANK('Raw Data'!AB15),NA(),'Raw Data'!AB15)</f>
        <v>15.619563229513464</v>
      </c>
      <c r="L15" s="1" t="e">
        <f>IF(ISBLANK('Raw Data'!AH15),NA(),'Raw Data'!AH15)</f>
        <v>#N/A</v>
      </c>
      <c r="M15" s="1" t="e">
        <f>IF(ISBLANK('Raw Data'!AN15),NA(),'Raw Data'!AN15)</f>
        <v>#N/A</v>
      </c>
      <c r="N15" s="1">
        <f>IF(ISBLANK('Raw Data'!AT15),NA(),'Raw Data'!AT15)</f>
        <v>15.500879317929812</v>
      </c>
      <c r="O15" s="14">
        <f>IF('Reference Data'!$A$14,'Modified Data'!H15,NA())</f>
        <v>16.96693138472596</v>
      </c>
      <c r="P15" s="14" t="e">
        <f>IF('Reference Data'!$A$15,'Modified Data'!I15,NA())</f>
        <v>#N/A</v>
      </c>
      <c r="Q15" s="14" t="e">
        <f>IF('Reference Data'!$A$16,'Modified Data'!J15,NA())</f>
        <v>#N/A</v>
      </c>
      <c r="R15" s="14">
        <f>IF('Reference Data'!$A$17,'Modified Data'!K15,NA())</f>
        <v>15.619563229513464</v>
      </c>
      <c r="S15" s="14" t="e">
        <f>IF('Reference Data'!$A$18,'Modified Data'!L15,NA())</f>
        <v>#N/A</v>
      </c>
      <c r="T15" s="14" t="e">
        <f>IF('Reference Data'!$A$19,'Modified Data'!M15,NA())</f>
        <v>#N/A</v>
      </c>
      <c r="U15" s="14" t="e">
        <f>IF('Reference Data'!$A$20,'Modified Data'!N15,NA())</f>
        <v>#N/A</v>
      </c>
    </row>
    <row r="16" spans="1:21" x14ac:dyDescent="0.2">
      <c r="A16" s="3">
        <f>'Raw Data'!A16</f>
        <v>39644</v>
      </c>
      <c r="B16" s="1">
        <f>'Raw Data'!B16/'Reference Data'!$F$1</f>
        <v>4.1979139999999999</v>
      </c>
      <c r="C16" s="1">
        <f>'Raw Data'!C16/'Reference Data'!$F$1</f>
        <v>71.835653180000008</v>
      </c>
      <c r="D16" s="2">
        <f>'Raw Data'!D16</f>
        <v>17.112226019875589</v>
      </c>
      <c r="E16" t="str">
        <f>IF(OR(VLOOKUP(WEEKDAY(A16),'Reference Data'!$B$2:$C$8,2)="Sunday",VLOOKUP(WEEKDAY(A16),'Reference Data'!$B$2:$C$8,2)="Saturday"),CEILING(MAX($C:$C),100),"")</f>
        <v/>
      </c>
      <c r="F16" t="str">
        <f>IF(AND('Modified Data'!A16&gt;=Dashboard!$D$17,'Modified Data'!A16&lt;=Dashboard!$D$19),1,"")</f>
        <v/>
      </c>
      <c r="G16" s="1" t="str">
        <f>IF(F16=1,'Reference Data'!$F$11,"")</f>
        <v/>
      </c>
      <c r="H16" s="1">
        <f>IF(ISBLANK('Raw Data'!J16),NA(),'Raw Data'!J16)</f>
        <v>16.957702925923556</v>
      </c>
      <c r="I16" s="1">
        <f>IF(ISBLANK('Raw Data'!P16),NA(),'Raw Data'!P16)</f>
        <v>20.604624722432117</v>
      </c>
      <c r="J16" s="1">
        <f>IF(ISBLANK('Raw Data'!V16),NA(),'Raw Data'!V16)</f>
        <v>18.633533690767258</v>
      </c>
      <c r="K16" s="1">
        <f>IF(ISBLANK('Raw Data'!AB16),NA(),'Raw Data'!AB16)</f>
        <v>15.701131398557896</v>
      </c>
      <c r="L16" s="1" t="e">
        <f>IF(ISBLANK('Raw Data'!AH16),NA(),'Raw Data'!AH16)</f>
        <v>#N/A</v>
      </c>
      <c r="M16" s="1" t="e">
        <f>IF(ISBLANK('Raw Data'!AN16),NA(),'Raw Data'!AN16)</f>
        <v>#N/A</v>
      </c>
      <c r="N16" s="1">
        <f>IF(ISBLANK('Raw Data'!AT16),NA(),'Raw Data'!AT16)</f>
        <v>15.60030232141435</v>
      </c>
      <c r="O16" s="14">
        <f>IF('Reference Data'!$A$14,'Modified Data'!H16,NA())</f>
        <v>16.957702925923556</v>
      </c>
      <c r="P16" s="14" t="e">
        <f>IF('Reference Data'!$A$15,'Modified Data'!I16,NA())</f>
        <v>#N/A</v>
      </c>
      <c r="Q16" s="14" t="e">
        <f>IF('Reference Data'!$A$16,'Modified Data'!J16,NA())</f>
        <v>#N/A</v>
      </c>
      <c r="R16" s="14">
        <f>IF('Reference Data'!$A$17,'Modified Data'!K16,NA())</f>
        <v>15.701131398557896</v>
      </c>
      <c r="S16" s="14" t="e">
        <f>IF('Reference Data'!$A$18,'Modified Data'!L16,NA())</f>
        <v>#N/A</v>
      </c>
      <c r="T16" s="14" t="e">
        <f>IF('Reference Data'!$A$19,'Modified Data'!M16,NA())</f>
        <v>#N/A</v>
      </c>
      <c r="U16" s="14" t="e">
        <f>IF('Reference Data'!$A$20,'Modified Data'!N16,NA())</f>
        <v>#N/A</v>
      </c>
    </row>
    <row r="17" spans="1:21" x14ac:dyDescent="0.2">
      <c r="A17" s="3">
        <f>'Raw Data'!A17</f>
        <v>39645</v>
      </c>
      <c r="B17" s="1">
        <f>'Raw Data'!B17/'Reference Data'!$F$1</f>
        <v>4.1719710000000001</v>
      </c>
      <c r="C17" s="1">
        <f>'Raw Data'!C17/'Reference Data'!$F$1</f>
        <v>70.903003269999999</v>
      </c>
      <c r="D17" s="2">
        <f>'Raw Data'!D17</f>
        <v>16.995085361331608</v>
      </c>
      <c r="E17" t="str">
        <f>IF(OR(VLOOKUP(WEEKDAY(A17),'Reference Data'!$B$2:$C$8,2)="Sunday",VLOOKUP(WEEKDAY(A17),'Reference Data'!$B$2:$C$8,2)="Saturday"),CEILING(MAX($C:$C),100),"")</f>
        <v/>
      </c>
      <c r="F17" t="str">
        <f>IF(AND('Modified Data'!A17&gt;=Dashboard!$D$17,'Modified Data'!A17&lt;=Dashboard!$D$19),1,"")</f>
        <v/>
      </c>
      <c r="G17" s="1" t="str">
        <f>IF(F17=1,'Reference Data'!$F$11,"")</f>
        <v/>
      </c>
      <c r="H17" s="1">
        <f>IF(ISBLANK('Raw Data'!J17),NA(),'Raw Data'!J17)</f>
        <v>16.889931296470667</v>
      </c>
      <c r="I17" s="1">
        <f>IF(ISBLANK('Raw Data'!P17),NA(),'Raw Data'!P17)</f>
        <v>20.536157895352851</v>
      </c>
      <c r="J17" s="1">
        <f>IF(ISBLANK('Raw Data'!V17),NA(),'Raw Data'!V17)</f>
        <v>18.458561211546986</v>
      </c>
      <c r="K17" s="1">
        <f>IF(ISBLANK('Raw Data'!AB17),NA(),'Raw Data'!AB17)</f>
        <v>15.588375699989069</v>
      </c>
      <c r="L17" s="1" t="e">
        <f>IF(ISBLANK('Raw Data'!AH17),NA(),'Raw Data'!AH17)</f>
        <v>#N/A</v>
      </c>
      <c r="M17" s="1" t="e">
        <f>IF(ISBLANK('Raw Data'!AN17),NA(),'Raw Data'!AN17)</f>
        <v>#N/A</v>
      </c>
      <c r="N17" s="1">
        <f>IF(ISBLANK('Raw Data'!AT17),NA(),'Raw Data'!AT17)</f>
        <v>15.53081508828406</v>
      </c>
      <c r="O17" s="14">
        <f>IF('Reference Data'!$A$14,'Modified Data'!H17,NA())</f>
        <v>16.889931296470667</v>
      </c>
      <c r="P17" s="14" t="e">
        <f>IF('Reference Data'!$A$15,'Modified Data'!I17,NA())</f>
        <v>#N/A</v>
      </c>
      <c r="Q17" s="14" t="e">
        <f>IF('Reference Data'!$A$16,'Modified Data'!J17,NA())</f>
        <v>#N/A</v>
      </c>
      <c r="R17" s="14">
        <f>IF('Reference Data'!$A$17,'Modified Data'!K17,NA())</f>
        <v>15.588375699989069</v>
      </c>
      <c r="S17" s="14" t="e">
        <f>IF('Reference Data'!$A$18,'Modified Data'!L17,NA())</f>
        <v>#N/A</v>
      </c>
      <c r="T17" s="14" t="e">
        <f>IF('Reference Data'!$A$19,'Modified Data'!M17,NA())</f>
        <v>#N/A</v>
      </c>
      <c r="U17" s="14" t="e">
        <f>IF('Reference Data'!$A$20,'Modified Data'!N17,NA())</f>
        <v>#N/A</v>
      </c>
    </row>
    <row r="18" spans="1:21" x14ac:dyDescent="0.2">
      <c r="A18" s="3">
        <f>'Raw Data'!A18</f>
        <v>39646</v>
      </c>
      <c r="B18" s="1">
        <f>'Raw Data'!B18/'Reference Data'!$F$1</f>
        <v>4.1779539999999997</v>
      </c>
      <c r="C18" s="1">
        <f>'Raw Data'!C18/'Reference Data'!$F$1</f>
        <v>70.626619560000009</v>
      </c>
      <c r="D18" s="2">
        <f>'Raw Data'!D18</f>
        <v>16.904594823207724</v>
      </c>
      <c r="E18" t="str">
        <f>IF(OR(VLOOKUP(WEEKDAY(A18),'Reference Data'!$B$2:$C$8,2)="Sunday",VLOOKUP(WEEKDAY(A18),'Reference Data'!$B$2:$C$8,2)="Saturday"),CEILING(MAX($C:$C),100),"")</f>
        <v/>
      </c>
      <c r="F18" t="str">
        <f>IF(AND('Modified Data'!A18&gt;=Dashboard!$D$17,'Modified Data'!A18&lt;=Dashboard!$D$19),1,"")</f>
        <v/>
      </c>
      <c r="G18" s="1" t="str">
        <f>IF(F18=1,'Reference Data'!$F$11,"")</f>
        <v/>
      </c>
      <c r="H18" s="1">
        <f>IF(ISBLANK('Raw Data'!J18),NA(),'Raw Data'!J18)</f>
        <v>16.789837076957372</v>
      </c>
      <c r="I18" s="1">
        <f>IF(ISBLANK('Raw Data'!P18),NA(),'Raw Data'!P18)</f>
        <v>20.431969616478483</v>
      </c>
      <c r="J18" s="1">
        <f>IF(ISBLANK('Raw Data'!V18),NA(),'Raw Data'!V18)</f>
        <v>18.358828576950824</v>
      </c>
      <c r="K18" s="1">
        <f>IF(ISBLANK('Raw Data'!AB18),NA(),'Raw Data'!AB18)</f>
        <v>15.52531458647087</v>
      </c>
      <c r="L18" s="1" t="e">
        <f>IF(ISBLANK('Raw Data'!AH18),NA(),'Raw Data'!AH18)</f>
        <v>#N/A</v>
      </c>
      <c r="M18" s="1" t="e">
        <f>IF(ISBLANK('Raw Data'!AN18),NA(),'Raw Data'!AN18)</f>
        <v>#N/A</v>
      </c>
      <c r="N18" s="1">
        <f>IF(ISBLANK('Raw Data'!AT18),NA(),'Raw Data'!AT18)</f>
        <v>15.482053076273321</v>
      </c>
      <c r="O18" s="14">
        <f>IF('Reference Data'!$A$14,'Modified Data'!H18,NA())</f>
        <v>16.789837076957372</v>
      </c>
      <c r="P18" s="14" t="e">
        <f>IF('Reference Data'!$A$15,'Modified Data'!I18,NA())</f>
        <v>#N/A</v>
      </c>
      <c r="Q18" s="14" t="e">
        <f>IF('Reference Data'!$A$16,'Modified Data'!J18,NA())</f>
        <v>#N/A</v>
      </c>
      <c r="R18" s="14">
        <f>IF('Reference Data'!$A$17,'Modified Data'!K18,NA())</f>
        <v>15.52531458647087</v>
      </c>
      <c r="S18" s="14" t="e">
        <f>IF('Reference Data'!$A$18,'Modified Data'!L18,NA())</f>
        <v>#N/A</v>
      </c>
      <c r="T18" s="14" t="e">
        <f>IF('Reference Data'!$A$19,'Modified Data'!M18,NA())</f>
        <v>#N/A</v>
      </c>
      <c r="U18" s="14" t="e">
        <f>IF('Reference Data'!$A$20,'Modified Data'!N18,NA())</f>
        <v>#N/A</v>
      </c>
    </row>
    <row r="19" spans="1:21" x14ac:dyDescent="0.2">
      <c r="A19" s="3">
        <f>'Raw Data'!A19</f>
        <v>39647</v>
      </c>
      <c r="B19" s="1">
        <f>'Raw Data'!B19/'Reference Data'!$F$1</f>
        <v>4.1280830000000002</v>
      </c>
      <c r="C19" s="1">
        <f>'Raw Data'!C19/'Reference Data'!$F$1</f>
        <v>69.592611519999991</v>
      </c>
      <c r="D19" s="2">
        <f>'Raw Data'!D19</f>
        <v>16.858336307675984</v>
      </c>
      <c r="E19" t="str">
        <f>IF(OR(VLOOKUP(WEEKDAY(A19),'Reference Data'!$B$2:$C$8,2)="Sunday",VLOOKUP(WEEKDAY(A19),'Reference Data'!$B$2:$C$8,2)="Saturday"),CEILING(MAX($C:$C),100),"")</f>
        <v/>
      </c>
      <c r="F19" t="str">
        <f>IF(AND('Modified Data'!A19&gt;=Dashboard!$D$17,'Modified Data'!A19&lt;=Dashboard!$D$19),1,"")</f>
        <v/>
      </c>
      <c r="G19" s="1" t="str">
        <f>IF(F19=1,'Reference Data'!$F$11,"")</f>
        <v/>
      </c>
      <c r="H19" s="1">
        <f>IF(ISBLANK('Raw Data'!J19),NA(),'Raw Data'!J19)</f>
        <v>16.863707467076676</v>
      </c>
      <c r="I19" s="1">
        <f>IF(ISBLANK('Raw Data'!P19),NA(),'Raw Data'!P19)</f>
        <v>20.144313019626729</v>
      </c>
      <c r="J19" s="1">
        <f>IF(ISBLANK('Raw Data'!V19),NA(),'Raw Data'!V19)</f>
        <v>18.299050306468249</v>
      </c>
      <c r="K19" s="1">
        <f>IF(ISBLANK('Raw Data'!AB19),NA(),'Raw Data'!AB19)</f>
        <v>15.595643406351078</v>
      </c>
      <c r="L19" s="1" t="e">
        <f>IF(ISBLANK('Raw Data'!AH19),NA(),'Raw Data'!AH19)</f>
        <v>#N/A</v>
      </c>
      <c r="M19" s="1" t="e">
        <f>IF(ISBLANK('Raw Data'!AN19),NA(),'Raw Data'!AN19)</f>
        <v>#N/A</v>
      </c>
      <c r="N19" s="1">
        <f>IF(ISBLANK('Raw Data'!AT19),NA(),'Raw Data'!AT19)</f>
        <v>15.315370386724924</v>
      </c>
      <c r="O19" s="14">
        <f>IF('Reference Data'!$A$14,'Modified Data'!H19,NA())</f>
        <v>16.863707467076676</v>
      </c>
      <c r="P19" s="14" t="e">
        <f>IF('Reference Data'!$A$15,'Modified Data'!I19,NA())</f>
        <v>#N/A</v>
      </c>
      <c r="Q19" s="14" t="e">
        <f>IF('Reference Data'!$A$16,'Modified Data'!J19,NA())</f>
        <v>#N/A</v>
      </c>
      <c r="R19" s="14">
        <f>IF('Reference Data'!$A$17,'Modified Data'!K19,NA())</f>
        <v>15.595643406351078</v>
      </c>
      <c r="S19" s="14" t="e">
        <f>IF('Reference Data'!$A$18,'Modified Data'!L19,NA())</f>
        <v>#N/A</v>
      </c>
      <c r="T19" s="14" t="e">
        <f>IF('Reference Data'!$A$19,'Modified Data'!M19,NA())</f>
        <v>#N/A</v>
      </c>
      <c r="U19" s="14" t="e">
        <f>IF('Reference Data'!$A$20,'Modified Data'!N19,NA())</f>
        <v>#N/A</v>
      </c>
    </row>
    <row r="20" spans="1:21" x14ac:dyDescent="0.2">
      <c r="A20" s="3">
        <f>'Raw Data'!A20</f>
        <v>39648</v>
      </c>
      <c r="B20" s="1">
        <f>'Raw Data'!B20/'Reference Data'!$F$1</f>
        <v>4.2030209999999997</v>
      </c>
      <c r="C20" s="1">
        <f>'Raw Data'!C20/'Reference Data'!$F$1</f>
        <v>70.513771109999993</v>
      </c>
      <c r="D20" s="2">
        <f>'Raw Data'!D20</f>
        <v>16.776925718429673</v>
      </c>
      <c r="E20">
        <f>IF(OR(VLOOKUP(WEEKDAY(A20),'Reference Data'!$B$2:$C$8,2)="Sunday",VLOOKUP(WEEKDAY(A20),'Reference Data'!$B$2:$C$8,2)="Saturday"),CEILING(MAX($C:$C),100),"")</f>
        <v>200</v>
      </c>
      <c r="F20" t="str">
        <f>IF(AND('Modified Data'!A20&gt;=Dashboard!$D$17,'Modified Data'!A20&lt;=Dashboard!$D$19),1,"")</f>
        <v/>
      </c>
      <c r="G20" s="1" t="str">
        <f>IF(F20=1,'Reference Data'!$F$11,"")</f>
        <v/>
      </c>
      <c r="H20" s="1">
        <f>IF(ISBLANK('Raw Data'!J20),NA(),'Raw Data'!J20)</f>
        <v>16.857939726789713</v>
      </c>
      <c r="I20" s="1">
        <f>IF(ISBLANK('Raw Data'!P20),NA(),'Raw Data'!P20)</f>
        <v>20.618162168412642</v>
      </c>
      <c r="J20" s="1">
        <f>IF(ISBLANK('Raw Data'!V20),NA(),'Raw Data'!V20)</f>
        <v>16.79545600721087</v>
      </c>
      <c r="K20" s="1">
        <f>IF(ISBLANK('Raw Data'!AB20),NA(),'Raw Data'!AB20)</f>
        <v>15.637696697345213</v>
      </c>
      <c r="L20" s="1" t="e">
        <f>IF(ISBLANK('Raw Data'!AH20),NA(),'Raw Data'!AH20)</f>
        <v>#N/A</v>
      </c>
      <c r="M20" s="1" t="e">
        <f>IF(ISBLANK('Raw Data'!AN20),NA(),'Raw Data'!AN20)</f>
        <v>#N/A</v>
      </c>
      <c r="N20" s="1">
        <f>IF(ISBLANK('Raw Data'!AT20),NA(),'Raw Data'!AT20)</f>
        <v>15.638766299432888</v>
      </c>
      <c r="O20" s="14">
        <f>IF('Reference Data'!$A$14,'Modified Data'!H20,NA())</f>
        <v>16.857939726789713</v>
      </c>
      <c r="P20" s="14" t="e">
        <f>IF('Reference Data'!$A$15,'Modified Data'!I20,NA())</f>
        <v>#N/A</v>
      </c>
      <c r="Q20" s="14" t="e">
        <f>IF('Reference Data'!$A$16,'Modified Data'!J20,NA())</f>
        <v>#N/A</v>
      </c>
      <c r="R20" s="14">
        <f>IF('Reference Data'!$A$17,'Modified Data'!K20,NA())</f>
        <v>15.637696697345213</v>
      </c>
      <c r="S20" s="14" t="e">
        <f>IF('Reference Data'!$A$18,'Modified Data'!L20,NA())</f>
        <v>#N/A</v>
      </c>
      <c r="T20" s="14" t="e">
        <f>IF('Reference Data'!$A$19,'Modified Data'!M20,NA())</f>
        <v>#N/A</v>
      </c>
      <c r="U20" s="14" t="e">
        <f>IF('Reference Data'!$A$20,'Modified Data'!N20,NA())</f>
        <v>#N/A</v>
      </c>
    </row>
    <row r="21" spans="1:21" x14ac:dyDescent="0.2">
      <c r="A21" s="3">
        <f>'Raw Data'!A21</f>
        <v>39649</v>
      </c>
      <c r="B21" s="1">
        <f>'Raw Data'!B21/'Reference Data'!$F$1</f>
        <v>4.1096409999999999</v>
      </c>
      <c r="C21" s="1">
        <f>'Raw Data'!C21/'Reference Data'!$F$1</f>
        <v>66.408226040000002</v>
      </c>
      <c r="D21" s="2">
        <f>'Raw Data'!D21</f>
        <v>16.159130697790879</v>
      </c>
      <c r="E21">
        <f>IF(OR(VLOOKUP(WEEKDAY(A21),'Reference Data'!$B$2:$C$8,2)="Sunday",VLOOKUP(WEEKDAY(A21),'Reference Data'!$B$2:$C$8,2)="Saturday"),CEILING(MAX($C:$C),100),"")</f>
        <v>200</v>
      </c>
      <c r="F21" t="str">
        <f>IF(AND('Modified Data'!A21&gt;=Dashboard!$D$17,'Modified Data'!A21&lt;=Dashboard!$D$19),1,"")</f>
        <v/>
      </c>
      <c r="G21" s="1" t="str">
        <f>IF(F21=1,'Reference Data'!$F$11,"")</f>
        <v/>
      </c>
      <c r="H21" s="1">
        <f>IF(ISBLANK('Raw Data'!J21),NA(),'Raw Data'!J21)</f>
        <v>16.312789382605022</v>
      </c>
      <c r="I21" s="1">
        <f>IF(ISBLANK('Raw Data'!P21),NA(),'Raw Data'!P21)</f>
        <v>19.484744921605813</v>
      </c>
      <c r="J21" s="1">
        <f>IF(ISBLANK('Raw Data'!V21),NA(),'Raw Data'!V21)</f>
        <v>16.576806702529666</v>
      </c>
      <c r="K21" s="1">
        <f>IF(ISBLANK('Raw Data'!AB21),NA(),'Raw Data'!AB21)</f>
        <v>15.120793181479508</v>
      </c>
      <c r="L21" s="1" t="e">
        <f>IF(ISBLANK('Raw Data'!AH21),NA(),'Raw Data'!AH21)</f>
        <v>#N/A</v>
      </c>
      <c r="M21" s="1" t="e">
        <f>IF(ISBLANK('Raw Data'!AN21),NA(),'Raw Data'!AN21)</f>
        <v>#N/A</v>
      </c>
      <c r="N21" s="1">
        <f>IF(ISBLANK('Raw Data'!AT21),NA(),'Raw Data'!AT21)</f>
        <v>14.934931338443789</v>
      </c>
      <c r="O21" s="14">
        <f>IF('Reference Data'!$A$14,'Modified Data'!H21,NA())</f>
        <v>16.312789382605022</v>
      </c>
      <c r="P21" s="14" t="e">
        <f>IF('Reference Data'!$A$15,'Modified Data'!I21,NA())</f>
        <v>#N/A</v>
      </c>
      <c r="Q21" s="14" t="e">
        <f>IF('Reference Data'!$A$16,'Modified Data'!J21,NA())</f>
        <v>#N/A</v>
      </c>
      <c r="R21" s="14">
        <f>IF('Reference Data'!$A$17,'Modified Data'!K21,NA())</f>
        <v>15.120793181479508</v>
      </c>
      <c r="S21" s="14" t="e">
        <f>IF('Reference Data'!$A$18,'Modified Data'!L21,NA())</f>
        <v>#N/A</v>
      </c>
      <c r="T21" s="14" t="e">
        <f>IF('Reference Data'!$A$19,'Modified Data'!M21,NA())</f>
        <v>#N/A</v>
      </c>
      <c r="U21" s="14" t="e">
        <f>IF('Reference Data'!$A$20,'Modified Data'!N21,NA())</f>
        <v>#N/A</v>
      </c>
    </row>
    <row r="22" spans="1:21" x14ac:dyDescent="0.2">
      <c r="A22" s="3">
        <f>'Raw Data'!A22</f>
        <v>39650</v>
      </c>
      <c r="B22" s="1">
        <f>'Raw Data'!B22/'Reference Data'!$F$1</f>
        <v>4.1614100000000001</v>
      </c>
      <c r="C22" s="1">
        <f>'Raw Data'!C22/'Reference Data'!$F$1</f>
        <v>70.432372220000005</v>
      </c>
      <c r="D22" s="2">
        <f>'Raw Data'!D22</f>
        <v>16.925122066799474</v>
      </c>
      <c r="E22" t="str">
        <f>IF(OR(VLOOKUP(WEEKDAY(A22),'Reference Data'!$B$2:$C$8,2)="Sunday",VLOOKUP(WEEKDAY(A22),'Reference Data'!$B$2:$C$8,2)="Saturday"),CEILING(MAX($C:$C),100),"")</f>
        <v/>
      </c>
      <c r="F22" t="str">
        <f>IF(AND('Modified Data'!A22&gt;=Dashboard!$D$17,'Modified Data'!A22&lt;=Dashboard!$D$19),1,"")</f>
        <v/>
      </c>
      <c r="G22" s="1" t="str">
        <f>IF(F22=1,'Reference Data'!$F$11,"")</f>
        <v/>
      </c>
      <c r="H22" s="1">
        <f>IF(ISBLANK('Raw Data'!J22),NA(),'Raw Data'!J22)</f>
        <v>16.905756042337277</v>
      </c>
      <c r="I22" s="1">
        <f>IF(ISBLANK('Raw Data'!P22),NA(),'Raw Data'!P22)</f>
        <v>20.516982128526312</v>
      </c>
      <c r="J22" s="1">
        <f>IF(ISBLANK('Raw Data'!V22),NA(),'Raw Data'!V22)</f>
        <v>18.611061916405784</v>
      </c>
      <c r="K22" s="1">
        <f>IF(ISBLANK('Raw Data'!AB22),NA(),'Raw Data'!AB22)</f>
        <v>15.496345032245202</v>
      </c>
      <c r="L22" s="1" t="e">
        <f>IF(ISBLANK('Raw Data'!AH22),NA(),'Raw Data'!AH22)</f>
        <v>#N/A</v>
      </c>
      <c r="M22" s="1" t="e">
        <f>IF(ISBLANK('Raw Data'!AN22),NA(),'Raw Data'!AN22)</f>
        <v>#N/A</v>
      </c>
      <c r="N22" s="1">
        <f>IF(ISBLANK('Raw Data'!AT22),NA(),'Raw Data'!AT22)</f>
        <v>15.554966465206711</v>
      </c>
      <c r="O22" s="14">
        <f>IF('Reference Data'!$A$14,'Modified Data'!H22,NA())</f>
        <v>16.905756042337277</v>
      </c>
      <c r="P22" s="14" t="e">
        <f>IF('Reference Data'!$A$15,'Modified Data'!I22,NA())</f>
        <v>#N/A</v>
      </c>
      <c r="Q22" s="14" t="e">
        <f>IF('Reference Data'!$A$16,'Modified Data'!J22,NA())</f>
        <v>#N/A</v>
      </c>
      <c r="R22" s="14">
        <f>IF('Reference Data'!$A$17,'Modified Data'!K22,NA())</f>
        <v>15.496345032245202</v>
      </c>
      <c r="S22" s="14" t="e">
        <f>IF('Reference Data'!$A$18,'Modified Data'!L22,NA())</f>
        <v>#N/A</v>
      </c>
      <c r="T22" s="14" t="e">
        <f>IF('Reference Data'!$A$19,'Modified Data'!M22,NA())</f>
        <v>#N/A</v>
      </c>
      <c r="U22" s="14" t="e">
        <f>IF('Reference Data'!$A$20,'Modified Data'!N22,NA())</f>
        <v>#N/A</v>
      </c>
    </row>
    <row r="23" spans="1:21" x14ac:dyDescent="0.2">
      <c r="A23" s="3">
        <f>'Raw Data'!A23</f>
        <v>39651</v>
      </c>
      <c r="B23" s="1">
        <f>'Raw Data'!B23/'Reference Data'!$F$1</f>
        <v>4.1598519999999999</v>
      </c>
      <c r="C23" s="1">
        <f>'Raw Data'!C23/'Reference Data'!$F$1</f>
        <v>70.509421500000002</v>
      </c>
      <c r="D23" s="2">
        <f>'Raw Data'!D23</f>
        <v>16.949983196517568</v>
      </c>
      <c r="E23" t="str">
        <f>IF(OR(VLOOKUP(WEEKDAY(A23),'Reference Data'!$B$2:$C$8,2)="Sunday",VLOOKUP(WEEKDAY(A23),'Reference Data'!$B$2:$C$8,2)="Saturday"),CEILING(MAX($C:$C),100),"")</f>
        <v/>
      </c>
      <c r="F23" t="str">
        <f>IF(AND('Modified Data'!A23&gt;=Dashboard!$D$17,'Modified Data'!A23&lt;=Dashboard!$D$19),1,"")</f>
        <v/>
      </c>
      <c r="G23" s="1" t="str">
        <f>IF(F23=1,'Reference Data'!$F$11,"")</f>
        <v/>
      </c>
      <c r="H23" s="1">
        <f>IF(ISBLANK('Raw Data'!J23),NA(),'Raw Data'!J23)</f>
        <v>16.994040626008612</v>
      </c>
      <c r="I23" s="1">
        <f>IF(ISBLANK('Raw Data'!P23),NA(),'Raw Data'!P23)</f>
        <v>20.49349975260586</v>
      </c>
      <c r="J23" s="1">
        <f>IF(ISBLANK('Raw Data'!V23),NA(),'Raw Data'!V23)</f>
        <v>18.469865656391352</v>
      </c>
      <c r="K23" s="1">
        <f>IF(ISBLANK('Raw Data'!AB23),NA(),'Raw Data'!AB23)</f>
        <v>15.575226797494665</v>
      </c>
      <c r="L23" s="1" t="e">
        <f>IF(ISBLANK('Raw Data'!AH23),NA(),'Raw Data'!AH23)</f>
        <v>#N/A</v>
      </c>
      <c r="M23" s="1" t="e">
        <f>IF(ISBLANK('Raw Data'!AN23),NA(),'Raw Data'!AN23)</f>
        <v>#N/A</v>
      </c>
      <c r="N23" s="1">
        <f>IF(ISBLANK('Raw Data'!AT23),NA(),'Raw Data'!AT23)</f>
        <v>15.589161454026726</v>
      </c>
      <c r="O23" s="14">
        <f>IF('Reference Data'!$A$14,'Modified Data'!H23,NA())</f>
        <v>16.994040626008612</v>
      </c>
      <c r="P23" s="14" t="e">
        <f>IF('Reference Data'!$A$15,'Modified Data'!I23,NA())</f>
        <v>#N/A</v>
      </c>
      <c r="Q23" s="14" t="e">
        <f>IF('Reference Data'!$A$16,'Modified Data'!J23,NA())</f>
        <v>#N/A</v>
      </c>
      <c r="R23" s="14">
        <f>IF('Reference Data'!$A$17,'Modified Data'!K23,NA())</f>
        <v>15.575226797494665</v>
      </c>
      <c r="S23" s="14" t="e">
        <f>IF('Reference Data'!$A$18,'Modified Data'!L23,NA())</f>
        <v>#N/A</v>
      </c>
      <c r="T23" s="14" t="e">
        <f>IF('Reference Data'!$A$19,'Modified Data'!M23,NA())</f>
        <v>#N/A</v>
      </c>
      <c r="U23" s="14" t="e">
        <f>IF('Reference Data'!$A$20,'Modified Data'!N23,NA())</f>
        <v>#N/A</v>
      </c>
    </row>
    <row r="24" spans="1:21" x14ac:dyDescent="0.2">
      <c r="A24" s="3">
        <f>'Raw Data'!A24</f>
        <v>39652</v>
      </c>
      <c r="B24" s="1">
        <f>'Raw Data'!B24/'Reference Data'!$F$1</f>
        <v>4.1248079999999998</v>
      </c>
      <c r="C24" s="1">
        <f>'Raw Data'!C24/'Reference Data'!$F$1</f>
        <v>69.285197859999997</v>
      </c>
      <c r="D24" s="2">
        <f>'Raw Data'!D24</f>
        <v>16.797193435427783</v>
      </c>
      <c r="E24" t="str">
        <f>IF(OR(VLOOKUP(WEEKDAY(A24),'Reference Data'!$B$2:$C$8,2)="Sunday",VLOOKUP(WEEKDAY(A24),'Reference Data'!$B$2:$C$8,2)="Saturday"),CEILING(MAX($C:$C),100),"")</f>
        <v/>
      </c>
      <c r="F24">
        <f>IF(AND('Modified Data'!A24&gt;=Dashboard!$D$17,'Modified Data'!A24&lt;=Dashboard!$D$19),1,"")</f>
        <v>1</v>
      </c>
      <c r="G24" s="1">
        <f>IF(F24=1,'Reference Data'!$F$11,"")</f>
        <v>16.797639318589383</v>
      </c>
      <c r="H24" s="1">
        <f>IF(ISBLANK('Raw Data'!J24),NA(),'Raw Data'!J24)</f>
        <v>16.85182025417053</v>
      </c>
      <c r="I24" s="1">
        <f>IF(ISBLANK('Raw Data'!P24),NA(),'Raw Data'!P24)</f>
        <v>20.424751706755245</v>
      </c>
      <c r="J24" s="1">
        <f>IF(ISBLANK('Raw Data'!V24),NA(),'Raw Data'!V24)</f>
        <v>18.245186385737437</v>
      </c>
      <c r="K24" s="1">
        <f>IF(ISBLANK('Raw Data'!AB24),NA(),'Raw Data'!AB24)</f>
        <v>15.41852149952706</v>
      </c>
      <c r="L24" s="1" t="e">
        <f>IF(ISBLANK('Raw Data'!AH24),NA(),'Raw Data'!AH24)</f>
        <v>#N/A</v>
      </c>
      <c r="M24" s="1" t="e">
        <f>IF(ISBLANK('Raw Data'!AN24),NA(),'Raw Data'!AN24)</f>
        <v>#N/A</v>
      </c>
      <c r="N24" s="1">
        <f>IF(ISBLANK('Raw Data'!AT24),NA(),'Raw Data'!AT24)</f>
        <v>15.52491727989036</v>
      </c>
      <c r="O24" s="14">
        <f>IF('Reference Data'!$A$14,'Modified Data'!H24,NA())</f>
        <v>16.85182025417053</v>
      </c>
      <c r="P24" s="14" t="e">
        <f>IF('Reference Data'!$A$15,'Modified Data'!I24,NA())</f>
        <v>#N/A</v>
      </c>
      <c r="Q24" s="14" t="e">
        <f>IF('Reference Data'!$A$16,'Modified Data'!J24,NA())</f>
        <v>#N/A</v>
      </c>
      <c r="R24" s="14">
        <f>IF('Reference Data'!$A$17,'Modified Data'!K24,NA())</f>
        <v>15.41852149952706</v>
      </c>
      <c r="S24" s="14" t="e">
        <f>IF('Reference Data'!$A$18,'Modified Data'!L24,NA())</f>
        <v>#N/A</v>
      </c>
      <c r="T24" s="14" t="e">
        <f>IF('Reference Data'!$A$19,'Modified Data'!M24,NA())</f>
        <v>#N/A</v>
      </c>
      <c r="U24" s="14" t="e">
        <f>IF('Reference Data'!$A$20,'Modified Data'!N24,NA())</f>
        <v>#N/A</v>
      </c>
    </row>
    <row r="25" spans="1:21" x14ac:dyDescent="0.2">
      <c r="A25" s="3">
        <f>'Raw Data'!A25</f>
        <v>39653</v>
      </c>
      <c r="B25" s="1">
        <f>'Raw Data'!B25/'Reference Data'!$F$1</f>
        <v>4.1485159999999999</v>
      </c>
      <c r="C25" s="1">
        <f>'Raw Data'!C25/'Reference Data'!$F$1</f>
        <v>69.524073989999991</v>
      </c>
      <c r="D25" s="2">
        <f>'Raw Data'!D25</f>
        <v>16.758781692055663</v>
      </c>
      <c r="E25" t="str">
        <f>IF(OR(VLOOKUP(WEEKDAY(A25),'Reference Data'!$B$2:$C$8,2)="Sunday",VLOOKUP(WEEKDAY(A25),'Reference Data'!$B$2:$C$8,2)="Saturday"),CEILING(MAX($C:$C),100),"")</f>
        <v/>
      </c>
      <c r="F25">
        <f>IF(AND('Modified Data'!A25&gt;=Dashboard!$D$17,'Modified Data'!A25&lt;=Dashboard!$D$19),1,"")</f>
        <v>1</v>
      </c>
      <c r="G25" s="1">
        <f>IF(F25=1,'Reference Data'!$F$11,"")</f>
        <v>16.797639318589383</v>
      </c>
      <c r="H25" s="1">
        <f>IF(ISBLANK('Raw Data'!J25),NA(),'Raw Data'!J25)</f>
        <v>16.749346910697906</v>
      </c>
      <c r="I25" s="1">
        <f>IF(ISBLANK('Raw Data'!P25),NA(),'Raw Data'!P25)</f>
        <v>20.351305823852229</v>
      </c>
      <c r="J25" s="1">
        <f>IF(ISBLANK('Raw Data'!V25),NA(),'Raw Data'!V25)</f>
        <v>18.215264931147285</v>
      </c>
      <c r="K25" s="1">
        <f>IF(ISBLANK('Raw Data'!AB25),NA(),'Raw Data'!AB25)</f>
        <v>15.398208407886727</v>
      </c>
      <c r="L25" s="1" t="e">
        <f>IF(ISBLANK('Raw Data'!AH25),NA(),'Raw Data'!AH25)</f>
        <v>#N/A</v>
      </c>
      <c r="M25" s="1" t="e">
        <f>IF(ISBLANK('Raw Data'!AN25),NA(),'Raw Data'!AN25)</f>
        <v>#N/A</v>
      </c>
      <c r="N25" s="1">
        <f>IF(ISBLANK('Raw Data'!AT25),NA(),'Raw Data'!AT25)</f>
        <v>15.442525116266861</v>
      </c>
      <c r="O25" s="14">
        <f>IF('Reference Data'!$A$14,'Modified Data'!H25,NA())</f>
        <v>16.749346910697906</v>
      </c>
      <c r="P25" s="14" t="e">
        <f>IF('Reference Data'!$A$15,'Modified Data'!I25,NA())</f>
        <v>#N/A</v>
      </c>
      <c r="Q25" s="14" t="e">
        <f>IF('Reference Data'!$A$16,'Modified Data'!J25,NA())</f>
        <v>#N/A</v>
      </c>
      <c r="R25" s="14">
        <f>IF('Reference Data'!$A$17,'Modified Data'!K25,NA())</f>
        <v>15.398208407886727</v>
      </c>
      <c r="S25" s="14" t="e">
        <f>IF('Reference Data'!$A$18,'Modified Data'!L25,NA())</f>
        <v>#N/A</v>
      </c>
      <c r="T25" s="14" t="e">
        <f>IF('Reference Data'!$A$19,'Modified Data'!M25,NA())</f>
        <v>#N/A</v>
      </c>
      <c r="U25" s="14" t="e">
        <f>IF('Reference Data'!$A$20,'Modified Data'!N25,NA())</f>
        <v>#N/A</v>
      </c>
    </row>
    <row r="26" spans="1:21" x14ac:dyDescent="0.2">
      <c r="A26" s="3">
        <f>'Raw Data'!A26</f>
        <v>39654</v>
      </c>
      <c r="B26" s="1">
        <f>'Raw Data'!B26/'Reference Data'!$F$1</f>
        <v>4.1133300000000004</v>
      </c>
      <c r="C26" s="1">
        <f>'Raw Data'!C26/'Reference Data'!$F$1</f>
        <v>68.561070319999999</v>
      </c>
      <c r="D26" s="2">
        <f>'Raw Data'!D26</f>
        <v>16.668020878461</v>
      </c>
      <c r="E26" t="str">
        <f>IF(OR(VLOOKUP(WEEKDAY(A26),'Reference Data'!$B$2:$C$8,2)="Sunday",VLOOKUP(WEEKDAY(A26),'Reference Data'!$B$2:$C$8,2)="Saturday"),CEILING(MAX($C:$C),100),"")</f>
        <v/>
      </c>
      <c r="F26">
        <f>IF(AND('Modified Data'!A26&gt;=Dashboard!$D$17,'Modified Data'!A26&lt;=Dashboard!$D$19),1,"")</f>
        <v>1</v>
      </c>
      <c r="G26" s="1">
        <f>IF(F26=1,'Reference Data'!$F$11,"")</f>
        <v>16.797639318589383</v>
      </c>
      <c r="H26" s="1">
        <f>IF(ISBLANK('Raw Data'!J26),NA(),'Raw Data'!J26)</f>
        <v>16.78021911464694</v>
      </c>
      <c r="I26" s="1">
        <f>IF(ISBLANK('Raw Data'!P26),NA(),'Raw Data'!P26)</f>
        <v>20.006862189758113</v>
      </c>
      <c r="J26" s="1">
        <f>IF(ISBLANK('Raw Data'!V26),NA(),'Raw Data'!V26)</f>
        <v>18.162416533086827</v>
      </c>
      <c r="K26" s="1">
        <f>IF(ISBLANK('Raw Data'!AB26),NA(),'Raw Data'!AB26)</f>
        <v>15.419506006044548</v>
      </c>
      <c r="L26" s="1" t="e">
        <f>IF(ISBLANK('Raw Data'!AH26),NA(),'Raw Data'!AH26)</f>
        <v>#N/A</v>
      </c>
      <c r="M26" s="1" t="e">
        <f>IF(ISBLANK('Raw Data'!AN26),NA(),'Raw Data'!AN26)</f>
        <v>#N/A</v>
      </c>
      <c r="N26" s="1">
        <f>IF(ISBLANK('Raw Data'!AT26),NA(),'Raw Data'!AT26)</f>
        <v>15.250425284917679</v>
      </c>
      <c r="O26" s="14">
        <f>IF('Reference Data'!$A$14,'Modified Data'!H26,NA())</f>
        <v>16.78021911464694</v>
      </c>
      <c r="P26" s="14" t="e">
        <f>IF('Reference Data'!$A$15,'Modified Data'!I26,NA())</f>
        <v>#N/A</v>
      </c>
      <c r="Q26" s="14" t="e">
        <f>IF('Reference Data'!$A$16,'Modified Data'!J26,NA())</f>
        <v>#N/A</v>
      </c>
      <c r="R26" s="14">
        <f>IF('Reference Data'!$A$17,'Modified Data'!K26,NA())</f>
        <v>15.419506006044548</v>
      </c>
      <c r="S26" s="14" t="e">
        <f>IF('Reference Data'!$A$18,'Modified Data'!L26,NA())</f>
        <v>#N/A</v>
      </c>
      <c r="T26" s="14" t="e">
        <f>IF('Reference Data'!$A$19,'Modified Data'!M26,NA())</f>
        <v>#N/A</v>
      </c>
      <c r="U26" s="14" t="e">
        <f>IF('Reference Data'!$A$20,'Modified Data'!N26,NA())</f>
        <v>#N/A</v>
      </c>
    </row>
    <row r="27" spans="1:21" x14ac:dyDescent="0.2">
      <c r="A27" s="3">
        <f>'Raw Data'!A27</f>
        <v>39655</v>
      </c>
      <c r="B27" s="1">
        <f>'Raw Data'!B27/'Reference Data'!$F$1</f>
        <v>4.1725909999999997</v>
      </c>
      <c r="C27" s="1">
        <f>'Raw Data'!C27/'Reference Data'!$F$1</f>
        <v>69.376914989999989</v>
      </c>
      <c r="D27" s="2">
        <f>'Raw Data'!D27</f>
        <v>16.626818921384817</v>
      </c>
      <c r="E27">
        <f>IF(OR(VLOOKUP(WEEKDAY(A27),'Reference Data'!$B$2:$C$8,2)="Sunday",VLOOKUP(WEEKDAY(A27),'Reference Data'!$B$2:$C$8,2)="Saturday"),CEILING(MAX($C:$C),100),"")</f>
        <v>200</v>
      </c>
      <c r="F27">
        <f>IF(AND('Modified Data'!A27&gt;=Dashboard!$D$17,'Modified Data'!A27&lt;=Dashboard!$D$19),1,"")</f>
        <v>1</v>
      </c>
      <c r="G27" s="1">
        <f>IF(F27=1,'Reference Data'!$F$11,"")</f>
        <v>16.797639318589383</v>
      </c>
      <c r="H27" s="1">
        <f>IF(ISBLANK('Raw Data'!J27),NA(),'Raw Data'!J27)</f>
        <v>17.028454525676025</v>
      </c>
      <c r="I27" s="1">
        <f>IF(ISBLANK('Raw Data'!P27),NA(),'Raw Data'!P27)</f>
        <v>20.421240836114844</v>
      </c>
      <c r="J27" s="1">
        <f>IF(ISBLANK('Raw Data'!V27),NA(),'Raw Data'!V27)</f>
        <v>16.646312807703797</v>
      </c>
      <c r="K27" s="1">
        <f>IF(ISBLANK('Raw Data'!AB27),NA(),'Raw Data'!AB27)</f>
        <v>15.49981885167805</v>
      </c>
      <c r="L27" s="1" t="e">
        <f>IF(ISBLANK('Raw Data'!AH27),NA(),'Raw Data'!AH27)</f>
        <v>#N/A</v>
      </c>
      <c r="M27" s="1" t="e">
        <f>IF(ISBLANK('Raw Data'!AN27),NA(),'Raw Data'!AN27)</f>
        <v>#N/A</v>
      </c>
      <c r="N27" s="1">
        <f>IF(ISBLANK('Raw Data'!AT27),NA(),'Raw Data'!AT27)</f>
        <v>15.673288377358784</v>
      </c>
      <c r="O27" s="14">
        <f>IF('Reference Data'!$A$14,'Modified Data'!H27,NA())</f>
        <v>17.028454525676025</v>
      </c>
      <c r="P27" s="14" t="e">
        <f>IF('Reference Data'!$A$15,'Modified Data'!I27,NA())</f>
        <v>#N/A</v>
      </c>
      <c r="Q27" s="14" t="e">
        <f>IF('Reference Data'!$A$16,'Modified Data'!J27,NA())</f>
        <v>#N/A</v>
      </c>
      <c r="R27" s="14">
        <f>IF('Reference Data'!$A$17,'Modified Data'!K27,NA())</f>
        <v>15.49981885167805</v>
      </c>
      <c r="S27" s="14" t="e">
        <f>IF('Reference Data'!$A$18,'Modified Data'!L27,NA())</f>
        <v>#N/A</v>
      </c>
      <c r="T27" s="14" t="e">
        <f>IF('Reference Data'!$A$19,'Modified Data'!M27,NA())</f>
        <v>#N/A</v>
      </c>
      <c r="U27" s="14" t="e">
        <f>IF('Reference Data'!$A$20,'Modified Data'!N27,NA())</f>
        <v>#N/A</v>
      </c>
    </row>
    <row r="28" spans="1:21" x14ac:dyDescent="0.2">
      <c r="A28" s="3">
        <f>'Raw Data'!A28</f>
        <v>39656</v>
      </c>
      <c r="B28" s="1">
        <f>'Raw Data'!B28/'Reference Data'!$F$1</f>
        <v>4.0842130000000001</v>
      </c>
      <c r="C28" s="1">
        <f>'Raw Data'!C28/'Reference Data'!$F$1</f>
        <v>65.574733600000002</v>
      </c>
      <c r="D28" s="2">
        <f>'Raw Data'!D28</f>
        <v>16.055659584845355</v>
      </c>
      <c r="E28">
        <f>IF(OR(VLOOKUP(WEEKDAY(A28),'Reference Data'!$B$2:$C$8,2)="Sunday",VLOOKUP(WEEKDAY(A28),'Reference Data'!$B$2:$C$8,2)="Saturday"),CEILING(MAX($C:$C),100),"")</f>
        <v>200</v>
      </c>
      <c r="F28">
        <f>IF(AND('Modified Data'!A28&gt;=Dashboard!$D$17,'Modified Data'!A28&lt;=Dashboard!$D$19),1,"")</f>
        <v>1</v>
      </c>
      <c r="G28" s="1">
        <f>IF(F28=1,'Reference Data'!$F$11,"")</f>
        <v>16.797639318589383</v>
      </c>
      <c r="H28" s="1">
        <f>IF(ISBLANK('Raw Data'!J28),NA(),'Raw Data'!J28)</f>
        <v>16.257584941169711</v>
      </c>
      <c r="I28" s="1">
        <f>IF(ISBLANK('Raw Data'!P28),NA(),'Raw Data'!P28)</f>
        <v>19.485335763846198</v>
      </c>
      <c r="J28" s="1">
        <f>IF(ISBLANK('Raw Data'!V28),NA(),'Raw Data'!V28)</f>
        <v>16.490388739501377</v>
      </c>
      <c r="K28" s="1">
        <f>IF(ISBLANK('Raw Data'!AB28),NA(),'Raw Data'!AB28)</f>
        <v>15.020317746394968</v>
      </c>
      <c r="L28" s="1" t="e">
        <f>IF(ISBLANK('Raw Data'!AH28),NA(),'Raw Data'!AH28)</f>
        <v>#N/A</v>
      </c>
      <c r="M28" s="1" t="e">
        <f>IF(ISBLANK('Raw Data'!AN28),NA(),'Raw Data'!AN28)</f>
        <v>#N/A</v>
      </c>
      <c r="N28" s="1">
        <f>IF(ISBLANK('Raw Data'!AT28),NA(),'Raw Data'!AT28)</f>
        <v>14.960490325964489</v>
      </c>
      <c r="O28" s="14">
        <f>IF('Reference Data'!$A$14,'Modified Data'!H28,NA())</f>
        <v>16.257584941169711</v>
      </c>
      <c r="P28" s="14" t="e">
        <f>IF('Reference Data'!$A$15,'Modified Data'!I28,NA())</f>
        <v>#N/A</v>
      </c>
      <c r="Q28" s="14" t="e">
        <f>IF('Reference Data'!$A$16,'Modified Data'!J28,NA())</f>
        <v>#N/A</v>
      </c>
      <c r="R28" s="14">
        <f>IF('Reference Data'!$A$17,'Modified Data'!K28,NA())</f>
        <v>15.020317746394968</v>
      </c>
      <c r="S28" s="14" t="e">
        <f>IF('Reference Data'!$A$18,'Modified Data'!L28,NA())</f>
        <v>#N/A</v>
      </c>
      <c r="T28" s="14" t="e">
        <f>IF('Reference Data'!$A$19,'Modified Data'!M28,NA())</f>
        <v>#N/A</v>
      </c>
      <c r="U28" s="14" t="e">
        <f>IF('Reference Data'!$A$20,'Modified Data'!N28,NA())</f>
        <v>#N/A</v>
      </c>
    </row>
    <row r="29" spans="1:21" x14ac:dyDescent="0.2">
      <c r="A29" s="3">
        <f>'Raw Data'!A29</f>
        <v>39657</v>
      </c>
      <c r="B29" s="1">
        <f>'Raw Data'!B29/'Reference Data'!$F$1</f>
        <v>4.1429309999999999</v>
      </c>
      <c r="C29" s="1">
        <f>'Raw Data'!C29/'Reference Data'!$F$1</f>
        <v>69.560955329999999</v>
      </c>
      <c r="D29" s="2">
        <f>'Raw Data'!D29</f>
        <v>16.790276094388247</v>
      </c>
      <c r="E29" t="str">
        <f>IF(OR(VLOOKUP(WEEKDAY(A29),'Reference Data'!$B$2:$C$8,2)="Sunday",VLOOKUP(WEEKDAY(A29),'Reference Data'!$B$2:$C$8,2)="Saturday"),CEILING(MAX($C:$C),100),"")</f>
        <v/>
      </c>
      <c r="F29">
        <f>IF(AND('Modified Data'!A29&gt;=Dashboard!$D$17,'Modified Data'!A29&lt;=Dashboard!$D$19),1,"")</f>
        <v>1</v>
      </c>
      <c r="G29" s="1">
        <f>IF(F29=1,'Reference Data'!$F$11,"")</f>
        <v>16.797639318589383</v>
      </c>
      <c r="H29" s="1">
        <f>IF(ISBLANK('Raw Data'!J29),NA(),'Raw Data'!J29)</f>
        <v>16.760520159851566</v>
      </c>
      <c r="I29" s="1">
        <f>IF(ISBLANK('Raw Data'!P29),NA(),'Raw Data'!P29)</f>
        <v>20.429004411369828</v>
      </c>
      <c r="J29" s="1">
        <f>IF(ISBLANK('Raw Data'!V29),NA(),'Raw Data'!V29)</f>
        <v>18.472304648726691</v>
      </c>
      <c r="K29" s="1">
        <f>IF(ISBLANK('Raw Data'!AB29),NA(),'Raw Data'!AB29)</f>
        <v>15.3987140168368</v>
      </c>
      <c r="L29" s="1" t="e">
        <f>IF(ISBLANK('Raw Data'!AH29),NA(),'Raw Data'!AH29)</f>
        <v>#N/A</v>
      </c>
      <c r="M29" s="1" t="e">
        <f>IF(ISBLANK('Raw Data'!AN29),NA(),'Raw Data'!AN29)</f>
        <v>#N/A</v>
      </c>
      <c r="N29" s="1">
        <f>IF(ISBLANK('Raw Data'!AT29),NA(),'Raw Data'!AT29)</f>
        <v>15.48662695348548</v>
      </c>
      <c r="O29" s="14">
        <f>IF('Reference Data'!$A$14,'Modified Data'!H29,NA())</f>
        <v>16.760520159851566</v>
      </c>
      <c r="P29" s="14" t="e">
        <f>IF('Reference Data'!$A$15,'Modified Data'!I29,NA())</f>
        <v>#N/A</v>
      </c>
      <c r="Q29" s="14" t="e">
        <f>IF('Reference Data'!$A$16,'Modified Data'!J29,NA())</f>
        <v>#N/A</v>
      </c>
      <c r="R29" s="14">
        <f>IF('Reference Data'!$A$17,'Modified Data'!K29,NA())</f>
        <v>15.3987140168368</v>
      </c>
      <c r="S29" s="14" t="e">
        <f>IF('Reference Data'!$A$18,'Modified Data'!L29,NA())</f>
        <v>#N/A</v>
      </c>
      <c r="T29" s="14" t="e">
        <f>IF('Reference Data'!$A$19,'Modified Data'!M29,NA())</f>
        <v>#N/A</v>
      </c>
      <c r="U29" s="14" t="e">
        <f>IF('Reference Data'!$A$20,'Modified Data'!N29,NA())</f>
        <v>#N/A</v>
      </c>
    </row>
    <row r="30" spans="1:21" x14ac:dyDescent="0.2">
      <c r="A30" s="3">
        <f>'Raw Data'!A30</f>
        <v>39658</v>
      </c>
      <c r="B30" s="1">
        <f>'Raw Data'!B30/'Reference Data'!$F$1</f>
        <v>4.1322979999999996</v>
      </c>
      <c r="C30" s="1">
        <f>'Raw Data'!C30/'Reference Data'!$F$1</f>
        <v>68.959184180000008</v>
      </c>
      <c r="D30" s="2">
        <f>'Raw Data'!D30</f>
        <v>16.687853630110897</v>
      </c>
      <c r="E30" t="str">
        <f>IF(OR(VLOOKUP(WEEKDAY(A30),'Reference Data'!$B$2:$C$8,2)="Sunday",VLOOKUP(WEEKDAY(A30),'Reference Data'!$B$2:$C$8,2)="Saturday"),CEILING(MAX($C:$C),100),"")</f>
        <v/>
      </c>
      <c r="F30">
        <f>IF(AND('Modified Data'!A30&gt;=Dashboard!$D$17,'Modified Data'!A30&lt;=Dashboard!$D$19),1,"")</f>
        <v>1</v>
      </c>
      <c r="G30" s="1">
        <f>IF(F30=1,'Reference Data'!$F$11,"")</f>
        <v>16.797639318589383</v>
      </c>
      <c r="H30" s="1">
        <f>IF(ISBLANK('Raw Data'!J30),NA(),'Raw Data'!J30)</f>
        <v>16.622103723824718</v>
      </c>
      <c r="I30" s="1">
        <f>IF(ISBLANK('Raw Data'!P30),NA(),'Raw Data'!P30)</f>
        <v>20.326667538759391</v>
      </c>
      <c r="J30" s="1">
        <f>IF(ISBLANK('Raw Data'!V30),NA(),'Raw Data'!V30)</f>
        <v>18.16513588964774</v>
      </c>
      <c r="K30" s="1">
        <f>IF(ISBLANK('Raw Data'!AB30),NA(),'Raw Data'!AB30)</f>
        <v>15.364271478466705</v>
      </c>
      <c r="L30" s="1" t="e">
        <f>IF(ISBLANK('Raw Data'!AH30),NA(),'Raw Data'!AH30)</f>
        <v>#N/A</v>
      </c>
      <c r="M30" s="1" t="e">
        <f>IF(ISBLANK('Raw Data'!AN30),NA(),'Raw Data'!AN30)</f>
        <v>#N/A</v>
      </c>
      <c r="N30" s="1">
        <f>IF(ISBLANK('Raw Data'!AT30),NA(),'Raw Data'!AT30)</f>
        <v>15.351337658883034</v>
      </c>
      <c r="O30" s="14">
        <f>IF('Reference Data'!$A$14,'Modified Data'!H30,NA())</f>
        <v>16.622103723824718</v>
      </c>
      <c r="P30" s="14" t="e">
        <f>IF('Reference Data'!$A$15,'Modified Data'!I30,NA())</f>
        <v>#N/A</v>
      </c>
      <c r="Q30" s="14" t="e">
        <f>IF('Reference Data'!$A$16,'Modified Data'!J30,NA())</f>
        <v>#N/A</v>
      </c>
      <c r="R30" s="14">
        <f>IF('Reference Data'!$A$17,'Modified Data'!K30,NA())</f>
        <v>15.364271478466705</v>
      </c>
      <c r="S30" s="14" t="e">
        <f>IF('Reference Data'!$A$18,'Modified Data'!L30,NA())</f>
        <v>#N/A</v>
      </c>
      <c r="T30" s="14" t="e">
        <f>IF('Reference Data'!$A$19,'Modified Data'!M30,NA())</f>
        <v>#N/A</v>
      </c>
      <c r="U30" s="14" t="e">
        <f>IF('Reference Data'!$A$20,'Modified Data'!N30,NA())</f>
        <v>#N/A</v>
      </c>
    </row>
    <row r="31" spans="1:21" x14ac:dyDescent="0.2">
      <c r="A31" s="3">
        <f>'Raw Data'!A31</f>
        <v>39659</v>
      </c>
      <c r="B31" s="1">
        <f>'Raw Data'!B31/'Reference Data'!$F$1</f>
        <v>4.0871919999999999</v>
      </c>
      <c r="C31" s="1">
        <f>'Raw Data'!C31/'Reference Data'!$F$1</f>
        <v>68.594021330000004</v>
      </c>
      <c r="D31" s="2">
        <f>'Raw Data'!D31</f>
        <v>16.782676549083085</v>
      </c>
      <c r="E31" t="str">
        <f>IF(OR(VLOOKUP(WEEKDAY(A31),'Reference Data'!$B$2:$C$8,2)="Sunday",VLOOKUP(WEEKDAY(A31),'Reference Data'!$B$2:$C$8,2)="Saturday"),CEILING(MAX($C:$C),100),"")</f>
        <v/>
      </c>
      <c r="F31">
        <f>IF(AND('Modified Data'!A31&gt;=Dashboard!$D$17,'Modified Data'!A31&lt;=Dashboard!$D$19),1,"")</f>
        <v>1</v>
      </c>
      <c r="G31" s="1">
        <f>IF(F31=1,'Reference Data'!$F$11,"")</f>
        <v>16.797639318589383</v>
      </c>
      <c r="H31" s="1">
        <f>IF(ISBLANK('Raw Data'!J31),NA(),'Raw Data'!J31)</f>
        <v>16.71563811879739</v>
      </c>
      <c r="I31" s="1">
        <f>IF(ISBLANK('Raw Data'!P31),NA(),'Raw Data'!P31)</f>
        <v>20.404125700569232</v>
      </c>
      <c r="J31" s="1">
        <f>IF(ISBLANK('Raw Data'!V31),NA(),'Raw Data'!V31)</f>
        <v>18.366578454072091</v>
      </c>
      <c r="K31" s="1">
        <f>IF(ISBLANK('Raw Data'!AB31),NA(),'Raw Data'!AB31)</f>
        <v>15.42232454765271</v>
      </c>
      <c r="L31" s="1" t="e">
        <f>IF(ISBLANK('Raw Data'!AH31),NA(),'Raw Data'!AH31)</f>
        <v>#N/A</v>
      </c>
      <c r="M31" s="1" t="e">
        <f>IF(ISBLANK('Raw Data'!AN31),NA(),'Raw Data'!AN31)</f>
        <v>#N/A</v>
      </c>
      <c r="N31" s="1">
        <f>IF(ISBLANK('Raw Data'!AT31),NA(),'Raw Data'!AT31)</f>
        <v>15.51249887588056</v>
      </c>
      <c r="O31" s="14">
        <f>IF('Reference Data'!$A$14,'Modified Data'!H31,NA())</f>
        <v>16.71563811879739</v>
      </c>
      <c r="P31" s="14" t="e">
        <f>IF('Reference Data'!$A$15,'Modified Data'!I31,NA())</f>
        <v>#N/A</v>
      </c>
      <c r="Q31" s="14" t="e">
        <f>IF('Reference Data'!$A$16,'Modified Data'!J31,NA())</f>
        <v>#N/A</v>
      </c>
      <c r="R31" s="14">
        <f>IF('Reference Data'!$A$17,'Modified Data'!K31,NA())</f>
        <v>15.42232454765271</v>
      </c>
      <c r="S31" s="14" t="e">
        <f>IF('Reference Data'!$A$18,'Modified Data'!L31,NA())</f>
        <v>#N/A</v>
      </c>
      <c r="T31" s="14" t="e">
        <f>IF('Reference Data'!$A$19,'Modified Data'!M31,NA())</f>
        <v>#N/A</v>
      </c>
      <c r="U31" s="14" t="e">
        <f>IF('Reference Data'!$A$20,'Modified Data'!N31,NA())</f>
        <v>#N/A</v>
      </c>
    </row>
    <row r="32" spans="1:21" x14ac:dyDescent="0.2">
      <c r="A32" s="3">
        <f>'Raw Data'!A32</f>
        <v>39660</v>
      </c>
      <c r="B32" s="1">
        <f>'Raw Data'!B32/'Reference Data'!$F$1</f>
        <v>4.1180519999999996</v>
      </c>
      <c r="C32" s="1">
        <f>'Raw Data'!C32/'Reference Data'!$F$1</f>
        <v>68.977863110000001</v>
      </c>
      <c r="D32" s="2">
        <f>'Raw Data'!D32</f>
        <v>16.750119500676533</v>
      </c>
      <c r="E32" t="str">
        <f>IF(OR(VLOOKUP(WEEKDAY(A32),'Reference Data'!$B$2:$C$8,2)="Sunday",VLOOKUP(WEEKDAY(A32),'Reference Data'!$B$2:$C$8,2)="Saturday"),CEILING(MAX($C:$C),100),"")</f>
        <v/>
      </c>
      <c r="F32">
        <f>IF(AND('Modified Data'!A32&gt;=Dashboard!$D$17,'Modified Data'!A32&lt;=Dashboard!$D$19),1,"")</f>
        <v>1</v>
      </c>
      <c r="G32" s="1">
        <f>IF(F32=1,'Reference Data'!$F$11,"")</f>
        <v>16.797639318589383</v>
      </c>
      <c r="H32" s="1">
        <f>IF(ISBLANK('Raw Data'!J32),NA(),'Raw Data'!J32)</f>
        <v>16.686266448920339</v>
      </c>
      <c r="I32" s="1">
        <f>IF(ISBLANK('Raw Data'!P32),NA(),'Raw Data'!P32)</f>
        <v>20.333499593843957</v>
      </c>
      <c r="J32" s="1">
        <f>IF(ISBLANK('Raw Data'!V32),NA(),'Raw Data'!V32)</f>
        <v>18.352534946467753</v>
      </c>
      <c r="K32" s="1">
        <f>IF(ISBLANK('Raw Data'!AB32),NA(),'Raw Data'!AB32)</f>
        <v>15.400516487053903</v>
      </c>
      <c r="L32" s="1" t="e">
        <f>IF(ISBLANK('Raw Data'!AH32),NA(),'Raw Data'!AH32)</f>
        <v>#N/A</v>
      </c>
      <c r="M32" s="1" t="e">
        <f>IF(ISBLANK('Raw Data'!AN32),NA(),'Raw Data'!AN32)</f>
        <v>#N/A</v>
      </c>
      <c r="N32" s="1">
        <f>IF(ISBLANK('Raw Data'!AT32),NA(),'Raw Data'!AT32)</f>
        <v>15.433581469999227</v>
      </c>
      <c r="O32" s="14">
        <f>IF('Reference Data'!$A$14,'Modified Data'!H32,NA())</f>
        <v>16.686266448920339</v>
      </c>
      <c r="P32" s="14" t="e">
        <f>IF('Reference Data'!$A$15,'Modified Data'!I32,NA())</f>
        <v>#N/A</v>
      </c>
      <c r="Q32" s="14" t="e">
        <f>IF('Reference Data'!$A$16,'Modified Data'!J32,NA())</f>
        <v>#N/A</v>
      </c>
      <c r="R32" s="14">
        <f>IF('Reference Data'!$A$17,'Modified Data'!K32,NA())</f>
        <v>15.400516487053903</v>
      </c>
      <c r="S32" s="14" t="e">
        <f>IF('Reference Data'!$A$18,'Modified Data'!L32,NA())</f>
        <v>#N/A</v>
      </c>
      <c r="T32" s="14" t="e">
        <f>IF('Reference Data'!$A$19,'Modified Data'!M32,NA())</f>
        <v>#N/A</v>
      </c>
      <c r="U32" s="14" t="e">
        <f>IF('Reference Data'!$A$20,'Modified Data'!N32,NA())</f>
        <v>#N/A</v>
      </c>
    </row>
    <row r="33" spans="1:21" x14ac:dyDescent="0.2">
      <c r="A33" s="3">
        <f>'Raw Data'!A33</f>
        <v>39661</v>
      </c>
      <c r="B33" s="1">
        <f>'Raw Data'!B33/'Reference Data'!$F$1</f>
        <v>4.1718869999999999</v>
      </c>
      <c r="C33" s="1">
        <f>'Raw Data'!C33/'Reference Data'!$F$1</f>
        <v>71.636125309999997</v>
      </c>
      <c r="D33" s="2">
        <f>'Raw Data'!D33</f>
        <v>17.171156675624246</v>
      </c>
      <c r="E33" t="str">
        <f>IF(OR(VLOOKUP(WEEKDAY(A33),'Reference Data'!$B$2:$C$8,2)="Sunday",VLOOKUP(WEEKDAY(A33),'Reference Data'!$B$2:$C$8,2)="Saturday"),CEILING(MAX($C:$C),100),"")</f>
        <v/>
      </c>
      <c r="F33">
        <f>IF(AND('Modified Data'!A33&gt;=Dashboard!$D$17,'Modified Data'!A33&lt;=Dashboard!$D$19),1,"")</f>
        <v>1</v>
      </c>
      <c r="G33" s="1">
        <f>IF(F33=1,'Reference Data'!$F$11,"")</f>
        <v>16.797639318589383</v>
      </c>
      <c r="H33" s="1">
        <f>IF(ISBLANK('Raw Data'!J33),NA(),'Raw Data'!J33)</f>
        <v>17.417628299304127</v>
      </c>
      <c r="I33" s="1">
        <f>IF(ISBLANK('Raw Data'!P33),NA(),'Raw Data'!P33)</f>
        <v>20.480839787365053</v>
      </c>
      <c r="J33" s="1">
        <f>IF(ISBLANK('Raw Data'!V33),NA(),'Raw Data'!V33)</f>
        <v>18.856399872254105</v>
      </c>
      <c r="K33" s="1">
        <f>IF(ISBLANK('Raw Data'!AB33),NA(),'Raw Data'!AB33)</f>
        <v>15.857657169457525</v>
      </c>
      <c r="L33" s="1" t="e">
        <f>IF(ISBLANK('Raw Data'!AH33),NA(),'Raw Data'!AH33)</f>
        <v>#N/A</v>
      </c>
      <c r="M33" s="1" t="e">
        <f>IF(ISBLANK('Raw Data'!AN33),NA(),'Raw Data'!AN33)</f>
        <v>#N/A</v>
      </c>
      <c r="N33" s="1">
        <f>IF(ISBLANK('Raw Data'!AT33),NA(),'Raw Data'!AT33)</f>
        <v>15.874137705422775</v>
      </c>
      <c r="O33" s="14">
        <f>IF('Reference Data'!$A$14,'Modified Data'!H33,NA())</f>
        <v>17.417628299304127</v>
      </c>
      <c r="P33" s="14" t="e">
        <f>IF('Reference Data'!$A$15,'Modified Data'!I33,NA())</f>
        <v>#N/A</v>
      </c>
      <c r="Q33" s="14" t="e">
        <f>IF('Reference Data'!$A$16,'Modified Data'!J33,NA())</f>
        <v>#N/A</v>
      </c>
      <c r="R33" s="14">
        <f>IF('Reference Data'!$A$17,'Modified Data'!K33,NA())</f>
        <v>15.857657169457525</v>
      </c>
      <c r="S33" s="14" t="e">
        <f>IF('Reference Data'!$A$18,'Modified Data'!L33,NA())</f>
        <v>#N/A</v>
      </c>
      <c r="T33" s="14" t="e">
        <f>IF('Reference Data'!$A$19,'Modified Data'!M33,NA())</f>
        <v>#N/A</v>
      </c>
      <c r="U33" s="14" t="e">
        <f>IF('Reference Data'!$A$20,'Modified Data'!N33,NA())</f>
        <v>#N/A</v>
      </c>
    </row>
    <row r="34" spans="1:21" x14ac:dyDescent="0.2">
      <c r="A34" s="3">
        <f>'Raw Data'!A34</f>
        <v>39662</v>
      </c>
      <c r="B34" s="1">
        <f>'Raw Data'!B34/'Reference Data'!$F$1</f>
        <v>4.1642390000000002</v>
      </c>
      <c r="C34" s="1">
        <f>'Raw Data'!C34/'Reference Data'!$F$1</f>
        <v>69.951359699999998</v>
      </c>
      <c r="D34" s="2">
        <f>'Raw Data'!D34</f>
        <v>16.798113580896775</v>
      </c>
      <c r="E34">
        <f>IF(OR(VLOOKUP(WEEKDAY(A34),'Reference Data'!$B$2:$C$8,2)="Sunday",VLOOKUP(WEEKDAY(A34),'Reference Data'!$B$2:$C$8,2)="Saturday"),CEILING(MAX($C:$C),100),"")</f>
        <v>200</v>
      </c>
      <c r="F34">
        <f>IF(AND('Modified Data'!A34&gt;=Dashboard!$D$17,'Modified Data'!A34&lt;=Dashboard!$D$19),1,"")</f>
        <v>1</v>
      </c>
      <c r="G34" s="1">
        <f>IF(F34=1,'Reference Data'!$F$11,"")</f>
        <v>16.797639318589383</v>
      </c>
      <c r="H34" s="1">
        <f>IF(ISBLANK('Raw Data'!J34),NA(),'Raw Data'!J34)</f>
        <v>17.017329772643158</v>
      </c>
      <c r="I34" s="1">
        <f>IF(ISBLANK('Raw Data'!P34),NA(),'Raw Data'!P34)</f>
        <v>20.628496788008565</v>
      </c>
      <c r="J34" s="1">
        <f>IF(ISBLANK('Raw Data'!V34),NA(),'Raw Data'!V34)</f>
        <v>16.96924410052069</v>
      </c>
      <c r="K34" s="1">
        <f>IF(ISBLANK('Raw Data'!AB34),NA(),'Raw Data'!AB34)</f>
        <v>15.663786244193146</v>
      </c>
      <c r="L34" s="1" t="e">
        <f>IF(ISBLANK('Raw Data'!AH34),NA(),'Raw Data'!AH34)</f>
        <v>#N/A</v>
      </c>
      <c r="M34" s="1" t="e">
        <f>IF(ISBLANK('Raw Data'!AN34),NA(),'Raw Data'!AN34)</f>
        <v>#N/A</v>
      </c>
      <c r="N34" s="1">
        <f>IF(ISBLANK('Raw Data'!AT34),NA(),'Raw Data'!AT34)</f>
        <v>15.775665605869248</v>
      </c>
      <c r="O34" s="14">
        <f>IF('Reference Data'!$A$14,'Modified Data'!H34,NA())</f>
        <v>17.017329772643158</v>
      </c>
      <c r="P34" s="14" t="e">
        <f>IF('Reference Data'!$A$15,'Modified Data'!I34,NA())</f>
        <v>#N/A</v>
      </c>
      <c r="Q34" s="14" t="e">
        <f>IF('Reference Data'!$A$16,'Modified Data'!J34,NA())</f>
        <v>#N/A</v>
      </c>
      <c r="R34" s="14">
        <f>IF('Reference Data'!$A$17,'Modified Data'!K34,NA())</f>
        <v>15.663786244193146</v>
      </c>
      <c r="S34" s="14" t="e">
        <f>IF('Reference Data'!$A$18,'Modified Data'!L34,NA())</f>
        <v>#N/A</v>
      </c>
      <c r="T34" s="14" t="e">
        <f>IF('Reference Data'!$A$19,'Modified Data'!M34,NA())</f>
        <v>#N/A</v>
      </c>
      <c r="U34" s="14" t="e">
        <f>IF('Reference Data'!$A$20,'Modified Data'!N34,NA())</f>
        <v>#N/A</v>
      </c>
    </row>
    <row r="35" spans="1:21" x14ac:dyDescent="0.2">
      <c r="A35" s="3">
        <f>'Raw Data'!A35</f>
        <v>39663</v>
      </c>
      <c r="B35" s="1">
        <f>'Raw Data'!B35/'Reference Data'!$F$1</f>
        <v>4.06351</v>
      </c>
      <c r="C35" s="1">
        <f>'Raw Data'!C35/'Reference Data'!$F$1</f>
        <v>66.471585779999998</v>
      </c>
      <c r="D35" s="2">
        <f>'Raw Data'!D35</f>
        <v>16.358169607063843</v>
      </c>
      <c r="E35">
        <f>IF(OR(VLOOKUP(WEEKDAY(A35),'Reference Data'!$B$2:$C$8,2)="Sunday",VLOOKUP(WEEKDAY(A35),'Reference Data'!$B$2:$C$8,2)="Saturday"),CEILING(MAX($C:$C),100),"")</f>
        <v>200</v>
      </c>
      <c r="F35">
        <f>IF(AND('Modified Data'!A35&gt;=Dashboard!$D$17,'Modified Data'!A35&lt;=Dashboard!$D$19),1,"")</f>
        <v>1</v>
      </c>
      <c r="G35" s="1">
        <f>IF(F35=1,'Reference Data'!$F$11,"")</f>
        <v>16.797639318589383</v>
      </c>
      <c r="H35" s="1">
        <f>IF(ISBLANK('Raw Data'!J35),NA(),'Raw Data'!J35)</f>
        <v>16.736473808541753</v>
      </c>
      <c r="I35" s="1">
        <f>IF(ISBLANK('Raw Data'!P35),NA(),'Raw Data'!P35)</f>
        <v>19.742278696062534</v>
      </c>
      <c r="J35" s="1">
        <f>IF(ISBLANK('Raw Data'!V35),NA(),'Raw Data'!V35)</f>
        <v>16.978761243804232</v>
      </c>
      <c r="K35" s="1">
        <f>IF(ISBLANK('Raw Data'!AB35),NA(),'Raw Data'!AB35)</f>
        <v>15.271954849978332</v>
      </c>
      <c r="L35" s="1" t="e">
        <f>IF(ISBLANK('Raw Data'!AH35),NA(),'Raw Data'!AH35)</f>
        <v>#N/A</v>
      </c>
      <c r="M35" s="1" t="e">
        <f>IF(ISBLANK('Raw Data'!AN35),NA(),'Raw Data'!AN35)</f>
        <v>#N/A</v>
      </c>
      <c r="N35" s="1">
        <f>IF(ISBLANK('Raw Data'!AT35),NA(),'Raw Data'!AT35)</f>
        <v>15.374163598527291</v>
      </c>
      <c r="O35" s="14">
        <f>IF('Reference Data'!$A$14,'Modified Data'!H35,NA())</f>
        <v>16.736473808541753</v>
      </c>
      <c r="P35" s="14" t="e">
        <f>IF('Reference Data'!$A$15,'Modified Data'!I35,NA())</f>
        <v>#N/A</v>
      </c>
      <c r="Q35" s="14" t="e">
        <f>IF('Reference Data'!$A$16,'Modified Data'!J35,NA())</f>
        <v>#N/A</v>
      </c>
      <c r="R35" s="14">
        <f>IF('Reference Data'!$A$17,'Modified Data'!K35,NA())</f>
        <v>15.271954849978332</v>
      </c>
      <c r="S35" s="14" t="e">
        <f>IF('Reference Data'!$A$18,'Modified Data'!L35,NA())</f>
        <v>#N/A</v>
      </c>
      <c r="T35" s="14" t="e">
        <f>IF('Reference Data'!$A$19,'Modified Data'!M35,NA())</f>
        <v>#N/A</v>
      </c>
      <c r="U35" s="14" t="e">
        <f>IF('Reference Data'!$A$20,'Modified Data'!N35,NA())</f>
        <v>#N/A</v>
      </c>
    </row>
    <row r="36" spans="1:21" x14ac:dyDescent="0.2">
      <c r="A36" s="3">
        <f>'Raw Data'!A36</f>
        <v>39664</v>
      </c>
      <c r="B36" s="1">
        <f>'Raw Data'!B36/'Reference Data'!$F$1</f>
        <v>4.1655379999999997</v>
      </c>
      <c r="C36" s="1">
        <f>'Raw Data'!C36/'Reference Data'!$F$1</f>
        <v>71.273061439999992</v>
      </c>
      <c r="D36" s="2">
        <f>'Raw Data'!D36</f>
        <v>17.110169548327249</v>
      </c>
      <c r="E36" t="str">
        <f>IF(OR(VLOOKUP(WEEKDAY(A36),'Reference Data'!$B$2:$C$8,2)="Sunday",VLOOKUP(WEEKDAY(A36),'Reference Data'!$B$2:$C$8,2)="Saturday"),CEILING(MAX($C:$C),100),"")</f>
        <v/>
      </c>
      <c r="F36">
        <f>IF(AND('Modified Data'!A36&gt;=Dashboard!$D$17,'Modified Data'!A36&lt;=Dashboard!$D$19),1,"")</f>
        <v>1</v>
      </c>
      <c r="G36" s="1">
        <f>IF(F36=1,'Reference Data'!$F$11,"")</f>
        <v>16.797639318589383</v>
      </c>
      <c r="H36" s="1">
        <f>IF(ISBLANK('Raw Data'!J36),NA(),'Raw Data'!J36)</f>
        <v>17.034803985733721</v>
      </c>
      <c r="I36" s="1">
        <f>IF(ISBLANK('Raw Data'!P36),NA(),'Raw Data'!P36)</f>
        <v>20.727001058616814</v>
      </c>
      <c r="J36" s="1">
        <f>IF(ISBLANK('Raw Data'!V36),NA(),'Raw Data'!V36)</f>
        <v>18.824810371010656</v>
      </c>
      <c r="K36" s="1">
        <f>IF(ISBLANK('Raw Data'!AB36),NA(),'Raw Data'!AB36)</f>
        <v>15.688854298513048</v>
      </c>
      <c r="L36" s="1" t="e">
        <f>IF(ISBLANK('Raw Data'!AH36),NA(),'Raw Data'!AH36)</f>
        <v>#N/A</v>
      </c>
      <c r="M36" s="1" t="e">
        <f>IF(ISBLANK('Raw Data'!AN36),NA(),'Raw Data'!AN36)</f>
        <v>#N/A</v>
      </c>
      <c r="N36" s="1">
        <f>IF(ISBLANK('Raw Data'!AT36),NA(),'Raw Data'!AT36)</f>
        <v>15.967308882181563</v>
      </c>
      <c r="O36" s="14">
        <f>IF('Reference Data'!$A$14,'Modified Data'!H36,NA())</f>
        <v>17.034803985733721</v>
      </c>
      <c r="P36" s="14" t="e">
        <f>IF('Reference Data'!$A$15,'Modified Data'!I36,NA())</f>
        <v>#N/A</v>
      </c>
      <c r="Q36" s="14" t="e">
        <f>IF('Reference Data'!$A$16,'Modified Data'!J36,NA())</f>
        <v>#N/A</v>
      </c>
      <c r="R36" s="14">
        <f>IF('Reference Data'!$A$17,'Modified Data'!K36,NA())</f>
        <v>15.688854298513048</v>
      </c>
      <c r="S36" s="14" t="e">
        <f>IF('Reference Data'!$A$18,'Modified Data'!L36,NA())</f>
        <v>#N/A</v>
      </c>
      <c r="T36" s="14" t="e">
        <f>IF('Reference Data'!$A$19,'Modified Data'!M36,NA())</f>
        <v>#N/A</v>
      </c>
      <c r="U36" s="14" t="e">
        <f>IF('Reference Data'!$A$20,'Modified Data'!N36,NA())</f>
        <v>#N/A</v>
      </c>
    </row>
    <row r="37" spans="1:21" x14ac:dyDescent="0.2">
      <c r="A37" s="3">
        <f>'Raw Data'!A37</f>
        <v>39665</v>
      </c>
      <c r="B37" s="1">
        <f>'Raw Data'!B37/'Reference Data'!$F$1</f>
        <v>4.1565919999999998</v>
      </c>
      <c r="C37" s="1">
        <f>'Raw Data'!C37/'Reference Data'!$F$1</f>
        <v>71.163471799999996</v>
      </c>
      <c r="D37" s="2">
        <f>'Raw Data'!D37</f>
        <v>17.12062954458845</v>
      </c>
      <c r="E37" t="str">
        <f>IF(OR(VLOOKUP(WEEKDAY(A37),'Reference Data'!$B$2:$C$8,2)="Sunday",VLOOKUP(WEEKDAY(A37),'Reference Data'!$B$2:$C$8,2)="Saturday"),CEILING(MAX($C:$C),100),"")</f>
        <v/>
      </c>
      <c r="F37">
        <f>IF(AND('Modified Data'!A37&gt;=Dashboard!$D$17,'Modified Data'!A37&lt;=Dashboard!$D$19),1,"")</f>
        <v>1</v>
      </c>
      <c r="G37" s="1">
        <f>IF(F37=1,'Reference Data'!$F$11,"")</f>
        <v>16.797639318589383</v>
      </c>
      <c r="H37" s="1">
        <f>IF(ISBLANK('Raw Data'!J37),NA(),'Raw Data'!J37)</f>
        <v>17.224157022463576</v>
      </c>
      <c r="I37" s="1">
        <f>IF(ISBLANK('Raw Data'!P37),NA(),'Raw Data'!P37)</f>
        <v>20.728192958213661</v>
      </c>
      <c r="J37" s="1">
        <f>IF(ISBLANK('Raw Data'!V37),NA(),'Raw Data'!V37)</f>
        <v>18.893307014559873</v>
      </c>
      <c r="K37" s="1">
        <f>IF(ISBLANK('Raw Data'!AB37),NA(),'Raw Data'!AB37)</f>
        <v>15.660802893817355</v>
      </c>
      <c r="L37" s="1" t="e">
        <f>IF(ISBLANK('Raw Data'!AH37),NA(),'Raw Data'!AH37)</f>
        <v>#N/A</v>
      </c>
      <c r="M37" s="1" t="e">
        <f>IF(ISBLANK('Raw Data'!AN37),NA(),'Raw Data'!AN37)</f>
        <v>#N/A</v>
      </c>
      <c r="N37" s="1">
        <f>IF(ISBLANK('Raw Data'!AT37),NA(),'Raw Data'!AT37)</f>
        <v>16.012413896004183</v>
      </c>
      <c r="O37" s="14">
        <f>IF('Reference Data'!$A$14,'Modified Data'!H37,NA())</f>
        <v>17.224157022463576</v>
      </c>
      <c r="P37" s="14" t="e">
        <f>IF('Reference Data'!$A$15,'Modified Data'!I37,NA())</f>
        <v>#N/A</v>
      </c>
      <c r="Q37" s="14" t="e">
        <f>IF('Reference Data'!$A$16,'Modified Data'!J37,NA())</f>
        <v>#N/A</v>
      </c>
      <c r="R37" s="14">
        <f>IF('Reference Data'!$A$17,'Modified Data'!K37,NA())</f>
        <v>15.660802893817355</v>
      </c>
      <c r="S37" s="14" t="e">
        <f>IF('Reference Data'!$A$18,'Modified Data'!L37,NA())</f>
        <v>#N/A</v>
      </c>
      <c r="T37" s="14" t="e">
        <f>IF('Reference Data'!$A$19,'Modified Data'!M37,NA())</f>
        <v>#N/A</v>
      </c>
      <c r="U37" s="14" t="e">
        <f>IF('Reference Data'!$A$20,'Modified Data'!N37,NA())</f>
        <v>#N/A</v>
      </c>
    </row>
    <row r="38" spans="1:21" x14ac:dyDescent="0.2">
      <c r="A38" s="3">
        <f>'Raw Data'!A38</f>
        <v>39666</v>
      </c>
      <c r="B38" s="1">
        <f>'Raw Data'!B38/'Reference Data'!$F$1</f>
        <v>4.1538729999999999</v>
      </c>
      <c r="C38" s="1">
        <f>'Raw Data'!C38/'Reference Data'!$F$1</f>
        <v>70.767887420000008</v>
      </c>
      <c r="D38" s="2">
        <f>'Raw Data'!D38</f>
        <v>17.036603531210513</v>
      </c>
      <c r="E38" t="str">
        <f>IF(OR(VLOOKUP(WEEKDAY(A38),'Reference Data'!$B$2:$C$8,2)="Sunday",VLOOKUP(WEEKDAY(A38),'Reference Data'!$B$2:$C$8,2)="Saturday"),CEILING(MAX($C:$C),100),"")</f>
        <v/>
      </c>
      <c r="F38">
        <f>IF(AND('Modified Data'!A38&gt;=Dashboard!$D$17,'Modified Data'!A38&lt;=Dashboard!$D$19),1,"")</f>
        <v>1</v>
      </c>
      <c r="G38" s="1">
        <f>IF(F38=1,'Reference Data'!$F$11,"")</f>
        <v>16.797639318589383</v>
      </c>
      <c r="H38" s="1">
        <f>IF(ISBLANK('Raw Data'!J38),NA(),'Raw Data'!J38)</f>
        <v>17.204208563051601</v>
      </c>
      <c r="I38" s="1">
        <f>IF(ISBLANK('Raw Data'!P38),NA(),'Raw Data'!P38)</f>
        <v>20.611821873804487</v>
      </c>
      <c r="J38" s="1">
        <f>IF(ISBLANK('Raw Data'!V38),NA(),'Raw Data'!V38)</f>
        <v>18.67624127229638</v>
      </c>
      <c r="K38" s="1">
        <f>IF(ISBLANK('Raw Data'!AB38),NA(),'Raw Data'!AB38)</f>
        <v>15.631814685256488</v>
      </c>
      <c r="L38" s="1" t="e">
        <f>IF(ISBLANK('Raw Data'!AH38),NA(),'Raw Data'!AH38)</f>
        <v>#N/A</v>
      </c>
      <c r="M38" s="1" t="e">
        <f>IF(ISBLANK('Raw Data'!AN38),NA(),'Raw Data'!AN38)</f>
        <v>#N/A</v>
      </c>
      <c r="N38" s="1">
        <f>IF(ISBLANK('Raw Data'!AT38),NA(),'Raw Data'!AT38)</f>
        <v>16.057617049080253</v>
      </c>
      <c r="O38" s="14">
        <f>IF('Reference Data'!$A$14,'Modified Data'!H38,NA())</f>
        <v>17.204208563051601</v>
      </c>
      <c r="P38" s="14" t="e">
        <f>IF('Reference Data'!$A$15,'Modified Data'!I38,NA())</f>
        <v>#N/A</v>
      </c>
      <c r="Q38" s="14" t="e">
        <f>IF('Reference Data'!$A$16,'Modified Data'!J38,NA())</f>
        <v>#N/A</v>
      </c>
      <c r="R38" s="14">
        <f>IF('Reference Data'!$A$17,'Modified Data'!K38,NA())</f>
        <v>15.631814685256488</v>
      </c>
      <c r="S38" s="14" t="e">
        <f>IF('Reference Data'!$A$18,'Modified Data'!L38,NA())</f>
        <v>#N/A</v>
      </c>
      <c r="T38" s="14" t="e">
        <f>IF('Reference Data'!$A$19,'Modified Data'!M38,NA())</f>
        <v>#N/A</v>
      </c>
      <c r="U38" s="14" t="e">
        <f>IF('Reference Data'!$A$20,'Modified Data'!N38,NA())</f>
        <v>#N/A</v>
      </c>
    </row>
    <row r="39" spans="1:21" x14ac:dyDescent="0.2">
      <c r="A39" s="3">
        <f>'Raw Data'!A39</f>
        <v>39667</v>
      </c>
      <c r="B39" s="1">
        <f>'Raw Data'!B39/'Reference Data'!$F$1</f>
        <v>4.2016390000000001</v>
      </c>
      <c r="C39" s="1">
        <f>'Raw Data'!C39/'Reference Data'!$F$1</f>
        <v>72.077362719999996</v>
      </c>
      <c r="D39" s="2">
        <f>'Raw Data'!D39</f>
        <v>17.154582466508902</v>
      </c>
      <c r="E39" t="str">
        <f>IF(OR(VLOOKUP(WEEKDAY(A39),'Reference Data'!$B$2:$C$8,2)="Sunday",VLOOKUP(WEEKDAY(A39),'Reference Data'!$B$2:$C$8,2)="Saturday"),CEILING(MAX($C:$C),100),"")</f>
        <v/>
      </c>
      <c r="F39">
        <f>IF(AND('Modified Data'!A39&gt;=Dashboard!$D$17,'Modified Data'!A39&lt;=Dashboard!$D$19),1,"")</f>
        <v>1</v>
      </c>
      <c r="G39" s="1">
        <f>IF(F39=1,'Reference Data'!$F$11,"")</f>
        <v>16.797639318589383</v>
      </c>
      <c r="H39" s="1">
        <f>IF(ISBLANK('Raw Data'!J39),NA(),'Raw Data'!J39)</f>
        <v>17.310342430255286</v>
      </c>
      <c r="I39" s="1">
        <f>IF(ISBLANK('Raw Data'!P39),NA(),'Raw Data'!P39)</f>
        <v>20.607542092820548</v>
      </c>
      <c r="J39" s="1">
        <f>IF(ISBLANK('Raw Data'!V39),NA(),'Raw Data'!V39)</f>
        <v>18.974826733211231</v>
      </c>
      <c r="K39" s="1">
        <f>IF(ISBLANK('Raw Data'!AB39),NA(),'Raw Data'!AB39)</f>
        <v>15.702952646482169</v>
      </c>
      <c r="L39" s="1" t="e">
        <f>IF(ISBLANK('Raw Data'!AH39),NA(),'Raw Data'!AH39)</f>
        <v>#N/A</v>
      </c>
      <c r="M39" s="1" t="e">
        <f>IF(ISBLANK('Raw Data'!AN39),NA(),'Raw Data'!AN39)</f>
        <v>#N/A</v>
      </c>
      <c r="N39" s="1">
        <f>IF(ISBLANK('Raw Data'!AT39),NA(),'Raw Data'!AT39)</f>
        <v>16.250229644127952</v>
      </c>
      <c r="O39" s="14">
        <f>IF('Reference Data'!$A$14,'Modified Data'!H39,NA())</f>
        <v>17.310342430255286</v>
      </c>
      <c r="P39" s="14" t="e">
        <f>IF('Reference Data'!$A$15,'Modified Data'!I39,NA())</f>
        <v>#N/A</v>
      </c>
      <c r="Q39" s="14" t="e">
        <f>IF('Reference Data'!$A$16,'Modified Data'!J39,NA())</f>
        <v>#N/A</v>
      </c>
      <c r="R39" s="14">
        <f>IF('Reference Data'!$A$17,'Modified Data'!K39,NA())</f>
        <v>15.702952646482169</v>
      </c>
      <c r="S39" s="14" t="e">
        <f>IF('Reference Data'!$A$18,'Modified Data'!L39,NA())</f>
        <v>#N/A</v>
      </c>
      <c r="T39" s="14" t="e">
        <f>IF('Reference Data'!$A$19,'Modified Data'!M39,NA())</f>
        <v>#N/A</v>
      </c>
      <c r="U39" s="14" t="e">
        <f>IF('Reference Data'!$A$20,'Modified Data'!N39,NA())</f>
        <v>#N/A</v>
      </c>
    </row>
    <row r="40" spans="1:21" x14ac:dyDescent="0.2">
      <c r="A40" s="3">
        <f>'Raw Data'!A40</f>
        <v>39668</v>
      </c>
      <c r="B40" s="1">
        <f>'Raw Data'!B40/'Reference Data'!$F$1</f>
        <v>4.1914410000000002</v>
      </c>
      <c r="C40" s="1">
        <f>'Raw Data'!C40/'Reference Data'!$F$1</f>
        <v>70.806193780000001</v>
      </c>
      <c r="D40" s="2">
        <f>'Raw Data'!D40</f>
        <v>16.893043175366181</v>
      </c>
      <c r="E40" t="str">
        <f>IF(OR(VLOOKUP(WEEKDAY(A40),'Reference Data'!$B$2:$C$8,2)="Sunday",VLOOKUP(WEEKDAY(A40),'Reference Data'!$B$2:$C$8,2)="Saturday"),CEILING(MAX($C:$C),100),"")</f>
        <v/>
      </c>
      <c r="F40">
        <f>IF(AND('Modified Data'!A40&gt;=Dashboard!$D$17,'Modified Data'!A40&lt;=Dashboard!$D$19),1,"")</f>
        <v>1</v>
      </c>
      <c r="G40" s="1">
        <f>IF(F40=1,'Reference Data'!$F$11,"")</f>
        <v>16.797639318589383</v>
      </c>
      <c r="H40" s="1">
        <f>IF(ISBLANK('Raw Data'!J40),NA(),'Raw Data'!J40)</f>
        <v>17.120505490610206</v>
      </c>
      <c r="I40" s="1">
        <f>IF(ISBLANK('Raw Data'!P40),NA(),'Raw Data'!P40)</f>
        <v>20.096218322721391</v>
      </c>
      <c r="J40" s="1">
        <f>IF(ISBLANK('Raw Data'!V40),NA(),'Raw Data'!V40)</f>
        <v>18.633264376896349</v>
      </c>
      <c r="K40" s="1">
        <f>IF(ISBLANK('Raw Data'!AB40),NA(),'Raw Data'!AB40)</f>
        <v>15.608001115374815</v>
      </c>
      <c r="L40" s="1" t="e">
        <f>IF(ISBLANK('Raw Data'!AH40),NA(),'Raw Data'!AH40)</f>
        <v>#N/A</v>
      </c>
      <c r="M40" s="1" t="e">
        <f>IF(ISBLANK('Raw Data'!AN40),NA(),'Raw Data'!AN40)</f>
        <v>#N/A</v>
      </c>
      <c r="N40" s="1">
        <f>IF(ISBLANK('Raw Data'!AT40),NA(),'Raw Data'!AT40)</f>
        <v>15.839742394101437</v>
      </c>
      <c r="O40" s="14">
        <f>IF('Reference Data'!$A$14,'Modified Data'!H40,NA())</f>
        <v>17.120505490610206</v>
      </c>
      <c r="P40" s="14" t="e">
        <f>IF('Reference Data'!$A$15,'Modified Data'!I40,NA())</f>
        <v>#N/A</v>
      </c>
      <c r="Q40" s="14" t="e">
        <f>IF('Reference Data'!$A$16,'Modified Data'!J40,NA())</f>
        <v>#N/A</v>
      </c>
      <c r="R40" s="14">
        <f>IF('Reference Data'!$A$17,'Modified Data'!K40,NA())</f>
        <v>15.608001115374815</v>
      </c>
      <c r="S40" s="14" t="e">
        <f>IF('Reference Data'!$A$18,'Modified Data'!L40,NA())</f>
        <v>#N/A</v>
      </c>
      <c r="T40" s="14" t="e">
        <f>IF('Reference Data'!$A$19,'Modified Data'!M40,NA())</f>
        <v>#N/A</v>
      </c>
      <c r="U40" s="14" t="e">
        <f>IF('Reference Data'!$A$20,'Modified Data'!N40,NA())</f>
        <v>#N/A</v>
      </c>
    </row>
    <row r="41" spans="1:21" x14ac:dyDescent="0.2">
      <c r="A41" s="3">
        <f>'Raw Data'!A41</f>
        <v>39669</v>
      </c>
      <c r="B41" s="1">
        <f>'Raw Data'!B41/'Reference Data'!$F$1</f>
        <v>4.2718249999999998</v>
      </c>
      <c r="C41" s="1">
        <f>'Raw Data'!C41/'Reference Data'!$F$1</f>
        <v>71.735025319999991</v>
      </c>
      <c r="D41" s="2">
        <f>'Raw Data'!D41</f>
        <v>16.792594574918212</v>
      </c>
      <c r="E41">
        <f>IF(OR(VLOOKUP(WEEKDAY(A41),'Reference Data'!$B$2:$C$8,2)="Sunday",VLOOKUP(WEEKDAY(A41),'Reference Data'!$B$2:$C$8,2)="Saturday"),CEILING(MAX($C:$C),100),"")</f>
        <v>200</v>
      </c>
      <c r="F41" t="str">
        <f>IF(AND('Modified Data'!A41&gt;=Dashboard!$D$17,'Modified Data'!A41&lt;=Dashboard!$D$19),1,"")</f>
        <v/>
      </c>
      <c r="G41" s="1" t="str">
        <f>IF(F41=1,'Reference Data'!$F$11,"")</f>
        <v/>
      </c>
      <c r="H41" s="1">
        <f>IF(ISBLANK('Raw Data'!J41),NA(),'Raw Data'!J41)</f>
        <v>17.115511797223579</v>
      </c>
      <c r="I41" s="1">
        <f>IF(ISBLANK('Raw Data'!P41),NA(),'Raw Data'!P41)</f>
        <v>20.439254883381359</v>
      </c>
      <c r="J41" s="1">
        <f>IF(ISBLANK('Raw Data'!V41),NA(),'Raw Data'!V41)</f>
        <v>16.978650569894185</v>
      </c>
      <c r="K41" s="1">
        <f>IF(ISBLANK('Raw Data'!AB41),NA(),'Raw Data'!AB41)</f>
        <v>15.661852651498977</v>
      </c>
      <c r="L41" s="1" t="e">
        <f>IF(ISBLANK('Raw Data'!AH41),NA(),'Raw Data'!AH41)</f>
        <v>#N/A</v>
      </c>
      <c r="M41" s="1" t="e">
        <f>IF(ISBLANK('Raw Data'!AN41),NA(),'Raw Data'!AN41)</f>
        <v>#N/A</v>
      </c>
      <c r="N41" s="1">
        <f>IF(ISBLANK('Raw Data'!AT41),NA(),'Raw Data'!AT41)</f>
        <v>16.106734840530059</v>
      </c>
      <c r="O41" s="14">
        <f>IF('Reference Data'!$A$14,'Modified Data'!H41,NA())</f>
        <v>17.115511797223579</v>
      </c>
      <c r="P41" s="14" t="e">
        <f>IF('Reference Data'!$A$15,'Modified Data'!I41,NA())</f>
        <v>#N/A</v>
      </c>
      <c r="Q41" s="14" t="e">
        <f>IF('Reference Data'!$A$16,'Modified Data'!J41,NA())</f>
        <v>#N/A</v>
      </c>
      <c r="R41" s="14">
        <f>IF('Reference Data'!$A$17,'Modified Data'!K41,NA())</f>
        <v>15.661852651498977</v>
      </c>
      <c r="S41" s="14" t="e">
        <f>IF('Reference Data'!$A$18,'Modified Data'!L41,NA())</f>
        <v>#N/A</v>
      </c>
      <c r="T41" s="14" t="e">
        <f>IF('Reference Data'!$A$19,'Modified Data'!M41,NA())</f>
        <v>#N/A</v>
      </c>
      <c r="U41" s="14" t="e">
        <f>IF('Reference Data'!$A$20,'Modified Data'!N41,NA())</f>
        <v>#N/A</v>
      </c>
    </row>
    <row r="42" spans="1:21" x14ac:dyDescent="0.2">
      <c r="A42" s="3">
        <f>'Raw Data'!A42</f>
        <v>39670</v>
      </c>
      <c r="B42" s="1">
        <f>'Raw Data'!B42/'Reference Data'!$F$1</f>
        <v>4.2058299999999997</v>
      </c>
      <c r="C42" s="1">
        <f>'Raw Data'!C42/'Reference Data'!$F$1</f>
        <v>68.773869169999998</v>
      </c>
      <c r="D42" s="2">
        <f>'Raw Data'!D42</f>
        <v>16.352032576209691</v>
      </c>
      <c r="E42">
        <f>IF(OR(VLOOKUP(WEEKDAY(A42),'Reference Data'!$B$2:$C$8,2)="Sunday",VLOOKUP(WEEKDAY(A42),'Reference Data'!$B$2:$C$8,2)="Saturday"),CEILING(MAX($C:$C),100),"")</f>
        <v>200</v>
      </c>
      <c r="F42" t="str">
        <f>IF(AND('Modified Data'!A42&gt;=Dashboard!$D$17,'Modified Data'!A42&lt;=Dashboard!$D$19),1,"")</f>
        <v/>
      </c>
      <c r="G42" s="1" t="str">
        <f>IF(F42=1,'Reference Data'!$F$11,"")</f>
        <v/>
      </c>
      <c r="H42" s="1">
        <f>IF(ISBLANK('Raw Data'!J42),NA(),'Raw Data'!J42)</f>
        <v>16.607476478745134</v>
      </c>
      <c r="I42" s="1">
        <f>IF(ISBLANK('Raw Data'!P42),NA(),'Raw Data'!P42)</f>
        <v>19.595925516587098</v>
      </c>
      <c r="J42" s="1">
        <f>IF(ISBLANK('Raw Data'!V42),NA(),'Raw Data'!V42)</f>
        <v>16.891756170574375</v>
      </c>
      <c r="K42" s="1">
        <f>IF(ISBLANK('Raw Data'!AB42),NA(),'Raw Data'!AB42)</f>
        <v>15.278924242234616</v>
      </c>
      <c r="L42" s="1" t="e">
        <f>IF(ISBLANK('Raw Data'!AH42),NA(),'Raw Data'!AH42)</f>
        <v>#N/A</v>
      </c>
      <c r="M42" s="1" t="e">
        <f>IF(ISBLANK('Raw Data'!AN42),NA(),'Raw Data'!AN42)</f>
        <v>#N/A</v>
      </c>
      <c r="N42" s="1">
        <f>IF(ISBLANK('Raw Data'!AT42),NA(),'Raw Data'!AT42)</f>
        <v>15.684295614073651</v>
      </c>
      <c r="O42" s="14">
        <f>IF('Reference Data'!$A$14,'Modified Data'!H42,NA())</f>
        <v>16.607476478745134</v>
      </c>
      <c r="P42" s="14" t="e">
        <f>IF('Reference Data'!$A$15,'Modified Data'!I42,NA())</f>
        <v>#N/A</v>
      </c>
      <c r="Q42" s="14" t="e">
        <f>IF('Reference Data'!$A$16,'Modified Data'!J42,NA())</f>
        <v>#N/A</v>
      </c>
      <c r="R42" s="14">
        <f>IF('Reference Data'!$A$17,'Modified Data'!K42,NA())</f>
        <v>15.278924242234616</v>
      </c>
      <c r="S42" s="14" t="e">
        <f>IF('Reference Data'!$A$18,'Modified Data'!L42,NA())</f>
        <v>#N/A</v>
      </c>
      <c r="T42" s="14" t="e">
        <f>IF('Reference Data'!$A$19,'Modified Data'!M42,NA())</f>
        <v>#N/A</v>
      </c>
      <c r="U42" s="14" t="e">
        <f>IF('Reference Data'!$A$20,'Modified Data'!N42,NA())</f>
        <v>#N/A</v>
      </c>
    </row>
    <row r="43" spans="1:21" x14ac:dyDescent="0.2">
      <c r="A43" s="3">
        <f>'Raw Data'!A43</f>
        <v>39671</v>
      </c>
      <c r="B43" s="1">
        <f>'Raw Data'!B43/'Reference Data'!$F$1</f>
        <v>4.2630429999999997</v>
      </c>
      <c r="C43" s="1">
        <f>'Raw Data'!C43/'Reference Data'!$F$1</f>
        <v>73.562504689999997</v>
      </c>
      <c r="D43" s="2">
        <f>'Raw Data'!D43</f>
        <v>17.255867390969314</v>
      </c>
      <c r="E43" t="str">
        <f>IF(OR(VLOOKUP(WEEKDAY(A43),'Reference Data'!$B$2:$C$8,2)="Sunday",VLOOKUP(WEEKDAY(A43),'Reference Data'!$B$2:$C$8,2)="Saturday"),CEILING(MAX($C:$C),100),"")</f>
        <v/>
      </c>
      <c r="F43" t="str">
        <f>IF(AND('Modified Data'!A43&gt;=Dashboard!$D$17,'Modified Data'!A43&lt;=Dashboard!$D$19),1,"")</f>
        <v/>
      </c>
      <c r="G43" s="1" t="str">
        <f>IF(F43=1,'Reference Data'!$F$11,"")</f>
        <v/>
      </c>
      <c r="H43" s="1">
        <f>IF(ISBLANK('Raw Data'!J43),NA(),'Raw Data'!J43)</f>
        <v>17.378199851135093</v>
      </c>
      <c r="I43" s="1">
        <f>IF(ISBLANK('Raw Data'!P43),NA(),'Raw Data'!P43)</f>
        <v>20.805383725039068</v>
      </c>
      <c r="J43" s="1">
        <f>IF(ISBLANK('Raw Data'!V43),NA(),'Raw Data'!V43)</f>
        <v>19.08699147174724</v>
      </c>
      <c r="K43" s="1">
        <f>IF(ISBLANK('Raw Data'!AB43),NA(),'Raw Data'!AB43)</f>
        <v>15.80867255401952</v>
      </c>
      <c r="L43" s="1" t="e">
        <f>IF(ISBLANK('Raw Data'!AH43),NA(),'Raw Data'!AH43)</f>
        <v>#N/A</v>
      </c>
      <c r="M43" s="1" t="e">
        <f>IF(ISBLANK('Raw Data'!AN43),NA(),'Raw Data'!AN43)</f>
        <v>#N/A</v>
      </c>
      <c r="N43" s="1">
        <f>IF(ISBLANK('Raw Data'!AT43),NA(),'Raw Data'!AT43)</f>
        <v>16.325419834455634</v>
      </c>
      <c r="O43" s="14">
        <f>IF('Reference Data'!$A$14,'Modified Data'!H43,NA())</f>
        <v>17.378199851135093</v>
      </c>
      <c r="P43" s="14" t="e">
        <f>IF('Reference Data'!$A$15,'Modified Data'!I43,NA())</f>
        <v>#N/A</v>
      </c>
      <c r="Q43" s="14" t="e">
        <f>IF('Reference Data'!$A$16,'Modified Data'!J43,NA())</f>
        <v>#N/A</v>
      </c>
      <c r="R43" s="14">
        <f>IF('Reference Data'!$A$17,'Modified Data'!K43,NA())</f>
        <v>15.80867255401952</v>
      </c>
      <c r="S43" s="14" t="e">
        <f>IF('Reference Data'!$A$18,'Modified Data'!L43,NA())</f>
        <v>#N/A</v>
      </c>
      <c r="T43" s="14" t="e">
        <f>IF('Reference Data'!$A$19,'Modified Data'!M43,NA())</f>
        <v>#N/A</v>
      </c>
      <c r="U43" s="14" t="e">
        <f>IF('Reference Data'!$A$20,'Modified Data'!N43,NA())</f>
        <v>#N/A</v>
      </c>
    </row>
    <row r="44" spans="1:21" x14ac:dyDescent="0.2">
      <c r="A44" s="3">
        <f>'Raw Data'!A44</f>
        <v>39672</v>
      </c>
      <c r="B44" s="1">
        <f>'Raw Data'!B44/'Reference Data'!$F$1</f>
        <v>4.2321400000000002</v>
      </c>
      <c r="C44" s="1">
        <f>'Raw Data'!C44/'Reference Data'!$F$1</f>
        <v>72.115005099999991</v>
      </c>
      <c r="D44" s="2">
        <f>'Raw Data'!D44</f>
        <v>17.039843932384088</v>
      </c>
      <c r="E44" t="str">
        <f>IF(OR(VLOOKUP(WEEKDAY(A44),'Reference Data'!$B$2:$C$8,2)="Sunday",VLOOKUP(WEEKDAY(A44),'Reference Data'!$B$2:$C$8,2)="Saturday"),CEILING(MAX($C:$C),100),"")</f>
        <v/>
      </c>
      <c r="F44" t="str">
        <f>IF(AND('Modified Data'!A44&gt;=Dashboard!$D$17,'Modified Data'!A44&lt;=Dashboard!$D$19),1,"")</f>
        <v/>
      </c>
      <c r="G44" s="1" t="str">
        <f>IF(F44=1,'Reference Data'!$F$11,"")</f>
        <v/>
      </c>
      <c r="H44" s="1">
        <f>IF(ISBLANK('Raw Data'!J44),NA(),'Raw Data'!J44)</f>
        <v>17.147465822994334</v>
      </c>
      <c r="I44" s="1">
        <f>IF(ISBLANK('Raw Data'!P44),NA(),'Raw Data'!P44)</f>
        <v>20.538681716653258</v>
      </c>
      <c r="J44" s="1">
        <f>IF(ISBLANK('Raw Data'!V44),NA(),'Raw Data'!V44)</f>
        <v>18.784853169141329</v>
      </c>
      <c r="K44" s="1">
        <f>IF(ISBLANK('Raw Data'!AB44),NA(),'Raw Data'!AB44)</f>
        <v>15.639183066564947</v>
      </c>
      <c r="L44" s="1" t="e">
        <f>IF(ISBLANK('Raw Data'!AH44),NA(),'Raw Data'!AH44)</f>
        <v>#N/A</v>
      </c>
      <c r="M44" s="1" t="e">
        <f>IF(ISBLANK('Raw Data'!AN44),NA(),'Raw Data'!AN44)</f>
        <v>#N/A</v>
      </c>
      <c r="N44" s="1">
        <f>IF(ISBLANK('Raw Data'!AT44),NA(),'Raw Data'!AT44)</f>
        <v>16.093262607199748</v>
      </c>
      <c r="O44" s="14">
        <f>IF('Reference Data'!$A$14,'Modified Data'!H44,NA())</f>
        <v>17.147465822994334</v>
      </c>
      <c r="P44" s="14" t="e">
        <f>IF('Reference Data'!$A$15,'Modified Data'!I44,NA())</f>
        <v>#N/A</v>
      </c>
      <c r="Q44" s="14" t="e">
        <f>IF('Reference Data'!$A$16,'Modified Data'!J44,NA())</f>
        <v>#N/A</v>
      </c>
      <c r="R44" s="14">
        <f>IF('Reference Data'!$A$17,'Modified Data'!K44,NA())</f>
        <v>15.639183066564947</v>
      </c>
      <c r="S44" s="14" t="e">
        <f>IF('Reference Data'!$A$18,'Modified Data'!L44,NA())</f>
        <v>#N/A</v>
      </c>
      <c r="T44" s="14" t="e">
        <f>IF('Reference Data'!$A$19,'Modified Data'!M44,NA())</f>
        <v>#N/A</v>
      </c>
      <c r="U44" s="14" t="e">
        <f>IF('Reference Data'!$A$20,'Modified Data'!N44,NA())</f>
        <v>#N/A</v>
      </c>
    </row>
    <row r="45" spans="1:21" x14ac:dyDescent="0.2">
      <c r="A45" s="3">
        <f>'Raw Data'!A45</f>
        <v>39673</v>
      </c>
      <c r="B45" s="1">
        <f>'Raw Data'!B45/'Reference Data'!$F$1</f>
        <v>4.2971760000000003</v>
      </c>
      <c r="C45" s="1">
        <f>'Raw Data'!C45/'Reference Data'!$F$1</f>
        <v>73.832178900000002</v>
      </c>
      <c r="D45" s="2">
        <f>'Raw Data'!D45</f>
        <v>17.181558051148013</v>
      </c>
      <c r="E45" t="str">
        <f>IF(OR(VLOOKUP(WEEKDAY(A45),'Reference Data'!$B$2:$C$8,2)="Sunday",VLOOKUP(WEEKDAY(A45),'Reference Data'!$B$2:$C$8,2)="Saturday"),CEILING(MAX($C:$C),100),"")</f>
        <v/>
      </c>
      <c r="F45" t="str">
        <f>IF(AND('Modified Data'!A45&gt;=Dashboard!$D$17,'Modified Data'!A45&lt;=Dashboard!$D$19),1,"")</f>
        <v/>
      </c>
      <c r="G45" s="1" t="str">
        <f>IF(F45=1,'Reference Data'!$F$11,"")</f>
        <v/>
      </c>
      <c r="H45" s="1">
        <f>IF(ISBLANK('Raw Data'!J45),NA(),'Raw Data'!J45)</f>
        <v>17.359045387841451</v>
      </c>
      <c r="I45" s="1">
        <f>IF(ISBLANK('Raw Data'!P45),NA(),'Raw Data'!P45)</f>
        <v>20.737020752577674</v>
      </c>
      <c r="J45" s="1">
        <f>IF(ISBLANK('Raw Data'!V45),NA(),'Raw Data'!V45)</f>
        <v>18.98270111380069</v>
      </c>
      <c r="K45" s="1">
        <f>IF(ISBLANK('Raw Data'!AB45),NA(),'Raw Data'!AB45)</f>
        <v>15.739880170756901</v>
      </c>
      <c r="L45" s="1" t="e">
        <f>IF(ISBLANK('Raw Data'!AH45),NA(),'Raw Data'!AH45)</f>
        <v>#N/A</v>
      </c>
      <c r="M45" s="1" t="e">
        <f>IF(ISBLANK('Raw Data'!AN45),NA(),'Raw Data'!AN45)</f>
        <v>#N/A</v>
      </c>
      <c r="N45" s="1">
        <f>IF(ISBLANK('Raw Data'!AT45),NA(),'Raw Data'!AT45)</f>
        <v>16.297369399886627</v>
      </c>
      <c r="O45" s="14">
        <f>IF('Reference Data'!$A$14,'Modified Data'!H45,NA())</f>
        <v>17.359045387841451</v>
      </c>
      <c r="P45" s="14" t="e">
        <f>IF('Reference Data'!$A$15,'Modified Data'!I45,NA())</f>
        <v>#N/A</v>
      </c>
      <c r="Q45" s="14" t="e">
        <f>IF('Reference Data'!$A$16,'Modified Data'!J45,NA())</f>
        <v>#N/A</v>
      </c>
      <c r="R45" s="14">
        <f>IF('Reference Data'!$A$17,'Modified Data'!K45,NA())</f>
        <v>15.739880170756901</v>
      </c>
      <c r="S45" s="14" t="e">
        <f>IF('Reference Data'!$A$18,'Modified Data'!L45,NA())</f>
        <v>#N/A</v>
      </c>
      <c r="T45" s="14" t="e">
        <f>IF('Reference Data'!$A$19,'Modified Data'!M45,NA())</f>
        <v>#N/A</v>
      </c>
      <c r="U45" s="14" t="e">
        <f>IF('Reference Data'!$A$20,'Modified Data'!N45,NA())</f>
        <v>#N/A</v>
      </c>
    </row>
    <row r="46" spans="1:21" x14ac:dyDescent="0.2">
      <c r="A46" s="3">
        <f>'Raw Data'!A46</f>
        <v>39674</v>
      </c>
      <c r="B46" s="1">
        <f>'Raw Data'!B46/'Reference Data'!$F$1</f>
        <v>4.2318569999999998</v>
      </c>
      <c r="C46" s="1">
        <f>'Raw Data'!C46/'Reference Data'!$F$1</f>
        <v>70.936762189999996</v>
      </c>
      <c r="D46" s="2">
        <f>'Raw Data'!D46</f>
        <v>16.762561256205018</v>
      </c>
      <c r="E46" t="str">
        <f>IF(OR(VLOOKUP(WEEKDAY(A46),'Reference Data'!$B$2:$C$8,2)="Sunday",VLOOKUP(WEEKDAY(A46),'Reference Data'!$B$2:$C$8,2)="Saturday"),CEILING(MAX($C:$C),100),"")</f>
        <v/>
      </c>
      <c r="F46" t="str">
        <f>IF(AND('Modified Data'!A46&gt;=Dashboard!$D$17,'Modified Data'!A46&lt;=Dashboard!$D$19),1,"")</f>
        <v/>
      </c>
      <c r="G46" s="1" t="str">
        <f>IF(F46=1,'Reference Data'!$F$11,"")</f>
        <v/>
      </c>
      <c r="H46" s="1">
        <f>IF(ISBLANK('Raw Data'!J46),NA(),'Raw Data'!J46)</f>
        <v>16.928929052265335</v>
      </c>
      <c r="I46" s="1">
        <f>IF(ISBLANK('Raw Data'!P46),NA(),'Raw Data'!P46)</f>
        <v>19.600652796071351</v>
      </c>
      <c r="J46" s="1">
        <f>IF(ISBLANK('Raw Data'!V46),NA(),'Raw Data'!V46)</f>
        <v>18.999864169067074</v>
      </c>
      <c r="K46" s="1">
        <f>IF(ISBLANK('Raw Data'!AB46),NA(),'Raw Data'!AB46)</f>
        <v>15.427263238654989</v>
      </c>
      <c r="L46" s="1" t="e">
        <f>IF(ISBLANK('Raw Data'!AH46),NA(),'Raw Data'!AH46)</f>
        <v>#N/A</v>
      </c>
      <c r="M46" s="1" t="e">
        <f>IF(ISBLANK('Raw Data'!AN46),NA(),'Raw Data'!AN46)</f>
        <v>#N/A</v>
      </c>
      <c r="N46" s="1">
        <f>IF(ISBLANK('Raw Data'!AT46),NA(),'Raw Data'!AT46)</f>
        <v>15.961442296465105</v>
      </c>
      <c r="O46" s="14">
        <f>IF('Reference Data'!$A$14,'Modified Data'!H46,NA())</f>
        <v>16.928929052265335</v>
      </c>
      <c r="P46" s="14" t="e">
        <f>IF('Reference Data'!$A$15,'Modified Data'!I46,NA())</f>
        <v>#N/A</v>
      </c>
      <c r="Q46" s="14" t="e">
        <f>IF('Reference Data'!$A$16,'Modified Data'!J46,NA())</f>
        <v>#N/A</v>
      </c>
      <c r="R46" s="14">
        <f>IF('Reference Data'!$A$17,'Modified Data'!K46,NA())</f>
        <v>15.427263238654989</v>
      </c>
      <c r="S46" s="14" t="e">
        <f>IF('Reference Data'!$A$18,'Modified Data'!L46,NA())</f>
        <v>#N/A</v>
      </c>
      <c r="T46" s="14" t="e">
        <f>IF('Reference Data'!$A$19,'Modified Data'!M46,NA())</f>
        <v>#N/A</v>
      </c>
      <c r="U46" s="14" t="e">
        <f>IF('Reference Data'!$A$20,'Modified Data'!N46,NA())</f>
        <v>#N/A</v>
      </c>
    </row>
    <row r="47" spans="1:21" x14ac:dyDescent="0.2">
      <c r="A47" s="3">
        <f>'Raw Data'!A47</f>
        <v>39675</v>
      </c>
      <c r="B47" s="1">
        <f>'Raw Data'!B47/'Reference Data'!$F$1</f>
        <v>4.2164979999999996</v>
      </c>
      <c r="C47" s="1">
        <f>'Raw Data'!C47/'Reference Data'!$F$1</f>
        <v>71.044703030000008</v>
      </c>
      <c r="D47" s="2">
        <f>'Raw Data'!D47</f>
        <v>16.849220141928207</v>
      </c>
      <c r="E47" t="str">
        <f>IF(OR(VLOOKUP(WEEKDAY(A47),'Reference Data'!$B$2:$C$8,2)="Sunday",VLOOKUP(WEEKDAY(A47),'Reference Data'!$B$2:$C$8,2)="Saturday"),CEILING(MAX($C:$C),100),"")</f>
        <v/>
      </c>
      <c r="F47" t="str">
        <f>IF(AND('Modified Data'!A47&gt;=Dashboard!$D$17,'Modified Data'!A47&lt;=Dashboard!$D$19),1,"")</f>
        <v/>
      </c>
      <c r="G47" s="1" t="str">
        <f>IF(F47=1,'Reference Data'!$F$11,"")</f>
        <v/>
      </c>
      <c r="H47" s="1">
        <f>IF(ISBLANK('Raw Data'!J47),NA(),'Raw Data'!J47)</f>
        <v>17.130321299831579</v>
      </c>
      <c r="I47" s="1">
        <f>IF(ISBLANK('Raw Data'!P47),NA(),'Raw Data'!P47)</f>
        <v>20.085768022142343</v>
      </c>
      <c r="J47" s="1">
        <f>IF(ISBLANK('Raw Data'!V47),NA(),'Raw Data'!V47)</f>
        <v>18.620114946441085</v>
      </c>
      <c r="K47" s="1">
        <f>IF(ISBLANK('Raw Data'!AB47),NA(),'Raw Data'!AB47)</f>
        <v>15.544216626059912</v>
      </c>
      <c r="L47" s="1" t="e">
        <f>IF(ISBLANK('Raw Data'!AH47),NA(),'Raw Data'!AH47)</f>
        <v>#N/A</v>
      </c>
      <c r="M47" s="1" t="e">
        <f>IF(ISBLANK('Raw Data'!AN47),NA(),'Raw Data'!AN47)</f>
        <v>#N/A</v>
      </c>
      <c r="N47" s="1">
        <f>IF(ISBLANK('Raw Data'!AT47),NA(),'Raw Data'!AT47)</f>
        <v>15.942085809111227</v>
      </c>
      <c r="O47" s="14">
        <f>IF('Reference Data'!$A$14,'Modified Data'!H47,NA())</f>
        <v>17.130321299831579</v>
      </c>
      <c r="P47" s="14" t="e">
        <f>IF('Reference Data'!$A$15,'Modified Data'!I47,NA())</f>
        <v>#N/A</v>
      </c>
      <c r="Q47" s="14" t="e">
        <f>IF('Reference Data'!$A$16,'Modified Data'!J47,NA())</f>
        <v>#N/A</v>
      </c>
      <c r="R47" s="14">
        <f>IF('Reference Data'!$A$17,'Modified Data'!K47,NA())</f>
        <v>15.544216626059912</v>
      </c>
      <c r="S47" s="14" t="e">
        <f>IF('Reference Data'!$A$18,'Modified Data'!L47,NA())</f>
        <v>#N/A</v>
      </c>
      <c r="T47" s="14" t="e">
        <f>IF('Reference Data'!$A$19,'Modified Data'!M47,NA())</f>
        <v>#N/A</v>
      </c>
      <c r="U47" s="14" t="e">
        <f>IF('Reference Data'!$A$20,'Modified Data'!N47,NA())</f>
        <v>#N/A</v>
      </c>
    </row>
    <row r="48" spans="1:21" x14ac:dyDescent="0.2">
      <c r="A48" s="3">
        <f>'Raw Data'!A48</f>
        <v>39676</v>
      </c>
      <c r="B48" s="1">
        <f>'Raw Data'!B48/'Reference Data'!$F$1</f>
        <v>4.2706860000000004</v>
      </c>
      <c r="C48" s="1">
        <f>'Raw Data'!C48/'Reference Data'!$F$1</f>
        <v>72.044010260000007</v>
      </c>
      <c r="D48" s="2">
        <f>'Raw Data'!D48</f>
        <v>16.869423380693409</v>
      </c>
      <c r="E48">
        <f>IF(OR(VLOOKUP(WEEKDAY(A48),'Reference Data'!$B$2:$C$8,2)="Sunday",VLOOKUP(WEEKDAY(A48),'Reference Data'!$B$2:$C$8,2)="Saturday"),CEILING(MAX($C:$C),100),"")</f>
        <v>200</v>
      </c>
      <c r="F48" t="str">
        <f>IF(AND('Modified Data'!A48&gt;=Dashboard!$D$17,'Modified Data'!A48&lt;=Dashboard!$D$19),1,"")</f>
        <v/>
      </c>
      <c r="G48" s="1" t="str">
        <f>IF(F48=1,'Reference Data'!$F$11,"")</f>
        <v/>
      </c>
      <c r="H48" s="1">
        <f>IF(ISBLANK('Raw Data'!J48),NA(),'Raw Data'!J48)</f>
        <v>17.449553204491632</v>
      </c>
      <c r="I48" s="1">
        <f>IF(ISBLANK('Raw Data'!P48),NA(),'Raw Data'!P48)</f>
        <v>20.57304037318362</v>
      </c>
      <c r="J48" s="1">
        <f>IF(ISBLANK('Raw Data'!V48),NA(),'Raw Data'!V48)</f>
        <v>17.005174331690569</v>
      </c>
      <c r="K48" s="1">
        <f>IF(ISBLANK('Raw Data'!AB48),NA(),'Raw Data'!AB48)</f>
        <v>15.742027985575819</v>
      </c>
      <c r="L48" s="1" t="e">
        <f>IF(ISBLANK('Raw Data'!AH48),NA(),'Raw Data'!AH48)</f>
        <v>#N/A</v>
      </c>
      <c r="M48" s="1" t="e">
        <f>IF(ISBLANK('Raw Data'!AN48),NA(),'Raw Data'!AN48)</f>
        <v>#N/A</v>
      </c>
      <c r="N48" s="1">
        <f>IF(ISBLANK('Raw Data'!AT48),NA(),'Raw Data'!AT48)</f>
        <v>16.254634979695535</v>
      </c>
      <c r="O48" s="14">
        <f>IF('Reference Data'!$A$14,'Modified Data'!H48,NA())</f>
        <v>17.449553204491632</v>
      </c>
      <c r="P48" s="14" t="e">
        <f>IF('Reference Data'!$A$15,'Modified Data'!I48,NA())</f>
        <v>#N/A</v>
      </c>
      <c r="Q48" s="14" t="e">
        <f>IF('Reference Data'!$A$16,'Modified Data'!J48,NA())</f>
        <v>#N/A</v>
      </c>
      <c r="R48" s="14">
        <f>IF('Reference Data'!$A$17,'Modified Data'!K48,NA())</f>
        <v>15.742027985575819</v>
      </c>
      <c r="S48" s="14" t="e">
        <f>IF('Reference Data'!$A$18,'Modified Data'!L48,NA())</f>
        <v>#N/A</v>
      </c>
      <c r="T48" s="14" t="e">
        <f>IF('Reference Data'!$A$19,'Modified Data'!M48,NA())</f>
        <v>#N/A</v>
      </c>
      <c r="U48" s="14" t="e">
        <f>IF('Reference Data'!$A$20,'Modified Data'!N48,NA())</f>
        <v>#N/A</v>
      </c>
    </row>
    <row r="49" spans="1:21" x14ac:dyDescent="0.2">
      <c r="A49" s="3">
        <f>'Raw Data'!A49</f>
        <v>39677</v>
      </c>
      <c r="B49" s="1">
        <f>'Raw Data'!B49/'Reference Data'!$F$1</f>
        <v>4.1933550000000004</v>
      </c>
      <c r="C49" s="1">
        <f>'Raw Data'!C49/'Reference Data'!$F$1</f>
        <v>69.177635390000006</v>
      </c>
      <c r="D49" s="2">
        <f>'Raw Data'!D49</f>
        <v>16.496966126168665</v>
      </c>
      <c r="E49">
        <f>IF(OR(VLOOKUP(WEEKDAY(A49),'Reference Data'!$B$2:$C$8,2)="Sunday",VLOOKUP(WEEKDAY(A49),'Reference Data'!$B$2:$C$8,2)="Saturday"),CEILING(MAX($C:$C),100),"")</f>
        <v>200</v>
      </c>
      <c r="F49" t="str">
        <f>IF(AND('Modified Data'!A49&gt;=Dashboard!$D$17,'Modified Data'!A49&lt;=Dashboard!$D$19),1,"")</f>
        <v/>
      </c>
      <c r="G49" s="1" t="str">
        <f>IF(F49=1,'Reference Data'!$F$11,"")</f>
        <v/>
      </c>
      <c r="H49" s="1">
        <f>IF(ISBLANK('Raw Data'!J49),NA(),'Raw Data'!J49)</f>
        <v>16.999227709051841</v>
      </c>
      <c r="I49" s="1">
        <f>IF(ISBLANK('Raw Data'!P49),NA(),'Raw Data'!P49)</f>
        <v>19.717173105153876</v>
      </c>
      <c r="J49" s="1">
        <f>IF(ISBLANK('Raw Data'!V49),NA(),'Raw Data'!V49)</f>
        <v>17.170275010334645</v>
      </c>
      <c r="K49" s="1">
        <f>IF(ISBLANK('Raw Data'!AB49),NA(),'Raw Data'!AB49)</f>
        <v>15.422218193493414</v>
      </c>
      <c r="L49" s="1" t="e">
        <f>IF(ISBLANK('Raw Data'!AH49),NA(),'Raw Data'!AH49)</f>
        <v>#N/A</v>
      </c>
      <c r="M49" s="1" t="e">
        <f>IF(ISBLANK('Raw Data'!AN49),NA(),'Raw Data'!AN49)</f>
        <v>#N/A</v>
      </c>
      <c r="N49" s="1">
        <f>IF(ISBLANK('Raw Data'!AT49),NA(),'Raw Data'!AT49)</f>
        <v>15.853124178354898</v>
      </c>
      <c r="O49" s="14">
        <f>IF('Reference Data'!$A$14,'Modified Data'!H49,NA())</f>
        <v>16.999227709051841</v>
      </c>
      <c r="P49" s="14" t="e">
        <f>IF('Reference Data'!$A$15,'Modified Data'!I49,NA())</f>
        <v>#N/A</v>
      </c>
      <c r="Q49" s="14" t="e">
        <f>IF('Reference Data'!$A$16,'Modified Data'!J49,NA())</f>
        <v>#N/A</v>
      </c>
      <c r="R49" s="14">
        <f>IF('Reference Data'!$A$17,'Modified Data'!K49,NA())</f>
        <v>15.422218193493414</v>
      </c>
      <c r="S49" s="14" t="e">
        <f>IF('Reference Data'!$A$18,'Modified Data'!L49,NA())</f>
        <v>#N/A</v>
      </c>
      <c r="T49" s="14" t="e">
        <f>IF('Reference Data'!$A$19,'Modified Data'!M49,NA())</f>
        <v>#N/A</v>
      </c>
      <c r="U49" s="14" t="e">
        <f>IF('Reference Data'!$A$20,'Modified Data'!N49,NA())</f>
        <v>#N/A</v>
      </c>
    </row>
    <row r="50" spans="1:21" x14ac:dyDescent="0.2">
      <c r="A50" s="3">
        <f>'Raw Data'!A50</f>
        <v>39678</v>
      </c>
      <c r="B50" s="1">
        <f>'Raw Data'!B50/'Reference Data'!$F$1</f>
        <v>4.1736690000000003</v>
      </c>
      <c r="C50" s="1">
        <f>'Raw Data'!C50/'Reference Data'!$F$1</f>
        <v>69.93605998999999</v>
      </c>
      <c r="D50" s="2">
        <f>'Raw Data'!D50</f>
        <v>16.7564941038688</v>
      </c>
      <c r="E50" t="str">
        <f>IF(OR(VLOOKUP(WEEKDAY(A50),'Reference Data'!$B$2:$C$8,2)="Sunday",VLOOKUP(WEEKDAY(A50),'Reference Data'!$B$2:$C$8,2)="Saturday"),CEILING(MAX($C:$C),100),"")</f>
        <v/>
      </c>
      <c r="F50" t="str">
        <f>IF(AND('Modified Data'!A50&gt;=Dashboard!$D$17,'Modified Data'!A50&lt;=Dashboard!$D$19),1,"")</f>
        <v/>
      </c>
      <c r="G50" s="1" t="str">
        <f>IF(F50=1,'Reference Data'!$F$11,"")</f>
        <v/>
      </c>
      <c r="H50" s="1">
        <f>IF(ISBLANK('Raw Data'!J50),NA(),'Raw Data'!J50)</f>
        <v>16.994960181666219</v>
      </c>
      <c r="I50" s="1">
        <f>IF(ISBLANK('Raw Data'!P50),NA(),'Raw Data'!P50)</f>
        <v>20.063164982333436</v>
      </c>
      <c r="J50" s="1">
        <f>IF(ISBLANK('Raw Data'!V50),NA(),'Raw Data'!V50)</f>
        <v>18.679215957860688</v>
      </c>
      <c r="K50" s="1">
        <f>IF(ISBLANK('Raw Data'!AB50),NA(),'Raw Data'!AB50)</f>
        <v>15.365712963798648</v>
      </c>
      <c r="L50" s="1" t="e">
        <f>IF(ISBLANK('Raw Data'!AH50),NA(),'Raw Data'!AH50)</f>
        <v>#N/A</v>
      </c>
      <c r="M50" s="1" t="e">
        <f>IF(ISBLANK('Raw Data'!AN50),NA(),'Raw Data'!AN50)</f>
        <v>#N/A</v>
      </c>
      <c r="N50" s="1">
        <f>IF(ISBLANK('Raw Data'!AT50),NA(),'Raw Data'!AT50)</f>
        <v>15.960834127645658</v>
      </c>
      <c r="O50" s="14">
        <f>IF('Reference Data'!$A$14,'Modified Data'!H50,NA())</f>
        <v>16.994960181666219</v>
      </c>
      <c r="P50" s="14" t="e">
        <f>IF('Reference Data'!$A$15,'Modified Data'!I50,NA())</f>
        <v>#N/A</v>
      </c>
      <c r="Q50" s="14" t="e">
        <f>IF('Reference Data'!$A$16,'Modified Data'!J50,NA())</f>
        <v>#N/A</v>
      </c>
      <c r="R50" s="14">
        <f>IF('Reference Data'!$A$17,'Modified Data'!K50,NA())</f>
        <v>15.365712963798648</v>
      </c>
      <c r="S50" s="14" t="e">
        <f>IF('Reference Data'!$A$18,'Modified Data'!L50,NA())</f>
        <v>#N/A</v>
      </c>
      <c r="T50" s="14" t="e">
        <f>IF('Reference Data'!$A$19,'Modified Data'!M50,NA())</f>
        <v>#N/A</v>
      </c>
      <c r="U50" s="14" t="e">
        <f>IF('Reference Data'!$A$20,'Modified Data'!N50,NA())</f>
        <v>#N/A</v>
      </c>
    </row>
    <row r="51" spans="1:21" x14ac:dyDescent="0.2">
      <c r="A51" s="3">
        <f>'Raw Data'!A51</f>
        <v>39679</v>
      </c>
      <c r="B51" s="1">
        <f>'Raw Data'!B51/'Reference Data'!$F$1</f>
        <v>4.1934199999999997</v>
      </c>
      <c r="C51" s="1">
        <f>'Raw Data'!C51/'Reference Data'!$F$1</f>
        <v>71.088052129999994</v>
      </c>
      <c r="D51" s="2">
        <f>'Raw Data'!D51</f>
        <v>16.952285277887736</v>
      </c>
      <c r="E51" t="str">
        <f>IF(OR(VLOOKUP(WEEKDAY(A51),'Reference Data'!$B$2:$C$8,2)="Sunday",VLOOKUP(WEEKDAY(A51),'Reference Data'!$B$2:$C$8,2)="Saturday"),CEILING(MAX($C:$C),100),"")</f>
        <v/>
      </c>
      <c r="F51" t="str">
        <f>IF(AND('Modified Data'!A51&gt;=Dashboard!$D$17,'Modified Data'!A51&lt;=Dashboard!$D$19),1,"")</f>
        <v/>
      </c>
      <c r="G51" s="1" t="str">
        <f>IF(F51=1,'Reference Data'!$F$11,"")</f>
        <v/>
      </c>
      <c r="H51" s="1">
        <f>IF(ISBLANK('Raw Data'!J51),NA(),'Raw Data'!J51)</f>
        <v>17.174634284992422</v>
      </c>
      <c r="I51" s="1">
        <f>IF(ISBLANK('Raw Data'!P51),NA(),'Raw Data'!P51)</f>
        <v>20.485902745172719</v>
      </c>
      <c r="J51" s="1">
        <f>IF(ISBLANK('Raw Data'!V51),NA(),'Raw Data'!V51)</f>
        <v>18.700269763964108</v>
      </c>
      <c r="K51" s="1">
        <f>IF(ISBLANK('Raw Data'!AB51),NA(),'Raw Data'!AB51)</f>
        <v>15.568930455660519</v>
      </c>
      <c r="L51" s="1" t="e">
        <f>IF(ISBLANK('Raw Data'!AH51),NA(),'Raw Data'!AH51)</f>
        <v>#N/A</v>
      </c>
      <c r="M51" s="1" t="e">
        <f>IF(ISBLANK('Raw Data'!AN51),NA(),'Raw Data'!AN51)</f>
        <v>#N/A</v>
      </c>
      <c r="N51" s="1">
        <f>IF(ISBLANK('Raw Data'!AT51),NA(),'Raw Data'!AT51)</f>
        <v>16.072809510773819</v>
      </c>
      <c r="O51" s="14">
        <f>IF('Reference Data'!$A$14,'Modified Data'!H51,NA())</f>
        <v>17.174634284992422</v>
      </c>
      <c r="P51" s="14" t="e">
        <f>IF('Reference Data'!$A$15,'Modified Data'!I51,NA())</f>
        <v>#N/A</v>
      </c>
      <c r="Q51" s="14" t="e">
        <f>IF('Reference Data'!$A$16,'Modified Data'!J51,NA())</f>
        <v>#N/A</v>
      </c>
      <c r="R51" s="14">
        <f>IF('Reference Data'!$A$17,'Modified Data'!K51,NA())</f>
        <v>15.568930455660519</v>
      </c>
      <c r="S51" s="14" t="e">
        <f>IF('Reference Data'!$A$18,'Modified Data'!L51,NA())</f>
        <v>#N/A</v>
      </c>
      <c r="T51" s="14" t="e">
        <f>IF('Reference Data'!$A$19,'Modified Data'!M51,NA())</f>
        <v>#N/A</v>
      </c>
      <c r="U51" s="14" t="e">
        <f>IF('Reference Data'!$A$20,'Modified Data'!N51,NA())</f>
        <v>#N/A</v>
      </c>
    </row>
    <row r="52" spans="1:21" x14ac:dyDescent="0.2">
      <c r="A52" s="3">
        <f>'Raw Data'!A52</f>
        <v>39680</v>
      </c>
      <c r="B52" s="1">
        <f>'Raw Data'!B52/'Reference Data'!$F$1</f>
        <v>4.2007399999999997</v>
      </c>
      <c r="C52" s="1">
        <f>'Raw Data'!C52/'Reference Data'!$F$1</f>
        <v>71.736458599999992</v>
      </c>
      <c r="D52" s="2">
        <f>'Raw Data'!D52</f>
        <v>17.077100368030393</v>
      </c>
      <c r="E52" t="str">
        <f>IF(OR(VLOOKUP(WEEKDAY(A52),'Reference Data'!$B$2:$C$8,2)="Sunday",VLOOKUP(WEEKDAY(A52),'Reference Data'!$B$2:$C$8,2)="Saturday"),CEILING(MAX($C:$C),100),"")</f>
        <v/>
      </c>
      <c r="F52" t="str">
        <f>IF(AND('Modified Data'!A52&gt;=Dashboard!$D$17,'Modified Data'!A52&lt;=Dashboard!$D$19),1,"")</f>
        <v/>
      </c>
      <c r="G52" s="1" t="str">
        <f>IF(F52=1,'Reference Data'!$F$11,"")</f>
        <v/>
      </c>
      <c r="H52" s="1">
        <f>IF(ISBLANK('Raw Data'!J52),NA(),'Raw Data'!J52)</f>
        <v>17.316363421251893</v>
      </c>
      <c r="I52" s="1">
        <f>IF(ISBLANK('Raw Data'!P52),NA(),'Raw Data'!P52)</f>
        <v>20.729231309756941</v>
      </c>
      <c r="J52" s="1">
        <f>IF(ISBLANK('Raw Data'!V52),NA(),'Raw Data'!V52)</f>
        <v>18.75059193637183</v>
      </c>
      <c r="K52" s="1">
        <f>IF(ISBLANK('Raw Data'!AB52),NA(),'Raw Data'!AB52)</f>
        <v>15.666823112311853</v>
      </c>
      <c r="L52" s="1" t="e">
        <f>IF(ISBLANK('Raw Data'!AH52),NA(),'Raw Data'!AH52)</f>
        <v>#N/A</v>
      </c>
      <c r="M52" s="1" t="e">
        <f>IF(ISBLANK('Raw Data'!AN52),NA(),'Raw Data'!AN52)</f>
        <v>#N/A</v>
      </c>
      <c r="N52" s="1">
        <f>IF(ISBLANK('Raw Data'!AT52),NA(),'Raw Data'!AT52)</f>
        <v>16.152832419537908</v>
      </c>
      <c r="O52" s="14">
        <f>IF('Reference Data'!$A$14,'Modified Data'!H52,NA())</f>
        <v>17.316363421251893</v>
      </c>
      <c r="P52" s="14" t="e">
        <f>IF('Reference Data'!$A$15,'Modified Data'!I52,NA())</f>
        <v>#N/A</v>
      </c>
      <c r="Q52" s="14" t="e">
        <f>IF('Reference Data'!$A$16,'Modified Data'!J52,NA())</f>
        <v>#N/A</v>
      </c>
      <c r="R52" s="14">
        <f>IF('Reference Data'!$A$17,'Modified Data'!K52,NA())</f>
        <v>15.666823112311853</v>
      </c>
      <c r="S52" s="14" t="e">
        <f>IF('Reference Data'!$A$18,'Modified Data'!L52,NA())</f>
        <v>#N/A</v>
      </c>
      <c r="T52" s="14" t="e">
        <f>IF('Reference Data'!$A$19,'Modified Data'!M52,NA())</f>
        <v>#N/A</v>
      </c>
      <c r="U52" s="14" t="e">
        <f>IF('Reference Data'!$A$20,'Modified Data'!N52,NA())</f>
        <v>#N/A</v>
      </c>
    </row>
    <row r="53" spans="1:21" x14ac:dyDescent="0.2">
      <c r="A53" s="3">
        <f>'Raw Data'!A53</f>
        <v>39681</v>
      </c>
      <c r="B53" s="1">
        <f>'Raw Data'!B53/'Reference Data'!$F$1</f>
        <v>4.2474400000000001</v>
      </c>
      <c r="C53" s="1">
        <f>'Raw Data'!C53/'Reference Data'!$F$1</f>
        <v>72.15576904000001</v>
      </c>
      <c r="D53" s="2">
        <f>'Raw Data'!D53</f>
        <v>16.988060817810258</v>
      </c>
      <c r="E53" t="str">
        <f>IF(OR(VLOOKUP(WEEKDAY(A53),'Reference Data'!$B$2:$C$8,2)="Sunday",VLOOKUP(WEEKDAY(A53),'Reference Data'!$B$2:$C$8,2)="Saturday"),CEILING(MAX($C:$C),100),"")</f>
        <v/>
      </c>
      <c r="F53" t="str">
        <f>IF(AND('Modified Data'!A53&gt;=Dashboard!$D$17,'Modified Data'!A53&lt;=Dashboard!$D$19),1,"")</f>
        <v/>
      </c>
      <c r="G53" s="1" t="str">
        <f>IF(F53=1,'Reference Data'!$F$11,"")</f>
        <v/>
      </c>
      <c r="H53" s="1">
        <f>IF(ISBLANK('Raw Data'!J53),NA(),'Raw Data'!J53)</f>
        <v>17.181816315378612</v>
      </c>
      <c r="I53" s="1">
        <f>IF(ISBLANK('Raw Data'!P53),NA(),'Raw Data'!P53)</f>
        <v>20.509692292385033</v>
      </c>
      <c r="J53" s="1">
        <f>IF(ISBLANK('Raw Data'!V53),NA(),'Raw Data'!V53)</f>
        <v>18.660562329131757</v>
      </c>
      <c r="K53" s="1">
        <f>IF(ISBLANK('Raw Data'!AB53),NA(),'Raw Data'!AB53)</f>
        <v>15.617132453534493</v>
      </c>
      <c r="L53" s="1" t="e">
        <f>IF(ISBLANK('Raw Data'!AH53),NA(),'Raw Data'!AH53)</f>
        <v>#N/A</v>
      </c>
      <c r="M53" s="1" t="e">
        <f>IF(ISBLANK('Raw Data'!AN53),NA(),'Raw Data'!AN53)</f>
        <v>#N/A</v>
      </c>
      <c r="N53" s="1">
        <f>IF(ISBLANK('Raw Data'!AT53),NA(),'Raw Data'!AT53)</f>
        <v>16.118635804232962</v>
      </c>
      <c r="O53" s="14">
        <f>IF('Reference Data'!$A$14,'Modified Data'!H53,NA())</f>
        <v>17.181816315378612</v>
      </c>
      <c r="P53" s="14" t="e">
        <f>IF('Reference Data'!$A$15,'Modified Data'!I53,NA())</f>
        <v>#N/A</v>
      </c>
      <c r="Q53" s="14" t="e">
        <f>IF('Reference Data'!$A$16,'Modified Data'!J53,NA())</f>
        <v>#N/A</v>
      </c>
      <c r="R53" s="14">
        <f>IF('Reference Data'!$A$17,'Modified Data'!K53,NA())</f>
        <v>15.617132453534493</v>
      </c>
      <c r="S53" s="14" t="e">
        <f>IF('Reference Data'!$A$18,'Modified Data'!L53,NA())</f>
        <v>#N/A</v>
      </c>
      <c r="T53" s="14" t="e">
        <f>IF('Reference Data'!$A$19,'Modified Data'!M53,NA())</f>
        <v>#N/A</v>
      </c>
      <c r="U53" s="14" t="e">
        <f>IF('Reference Data'!$A$20,'Modified Data'!N53,NA())</f>
        <v>#N/A</v>
      </c>
    </row>
    <row r="54" spans="1:21" x14ac:dyDescent="0.2">
      <c r="A54" s="3">
        <f>'Raw Data'!A54</f>
        <v>39682</v>
      </c>
      <c r="B54" s="1">
        <f>'Raw Data'!B54/'Reference Data'!$F$1</f>
        <v>4.198283</v>
      </c>
      <c r="C54" s="1">
        <f>'Raw Data'!C54/'Reference Data'!$F$1</f>
        <v>71.399281479999999</v>
      </c>
      <c r="D54" s="2">
        <f>'Raw Data'!D54</f>
        <v>17.006781458038919</v>
      </c>
      <c r="E54" t="str">
        <f>IF(OR(VLOOKUP(WEEKDAY(A54),'Reference Data'!$B$2:$C$8,2)="Sunday",VLOOKUP(WEEKDAY(A54),'Reference Data'!$B$2:$C$8,2)="Saturday"),CEILING(MAX($C:$C),100),"")</f>
        <v/>
      </c>
      <c r="F54" t="str">
        <f>IF(AND('Modified Data'!A54&gt;=Dashboard!$D$17,'Modified Data'!A54&lt;=Dashboard!$D$19),1,"")</f>
        <v/>
      </c>
      <c r="G54" s="1" t="str">
        <f>IF(F54=1,'Reference Data'!$F$11,"")</f>
        <v/>
      </c>
      <c r="H54" s="1">
        <f>IF(ISBLANK('Raw Data'!J54),NA(),'Raw Data'!J54)</f>
        <v>17.391817519981007</v>
      </c>
      <c r="I54" s="1">
        <f>IF(ISBLANK('Raw Data'!P54),NA(),'Raw Data'!P54)</f>
        <v>20.276403010733322</v>
      </c>
      <c r="J54" s="1">
        <f>IF(ISBLANK('Raw Data'!V54),NA(),'Raw Data'!V54)</f>
        <v>18.762888761231284</v>
      </c>
      <c r="K54" s="1">
        <f>IF(ISBLANK('Raw Data'!AB54),NA(),'Raw Data'!AB54)</f>
        <v>15.746178484671949</v>
      </c>
      <c r="L54" s="1" t="e">
        <f>IF(ISBLANK('Raw Data'!AH54),NA(),'Raw Data'!AH54)</f>
        <v>#N/A</v>
      </c>
      <c r="M54" s="1" t="e">
        <f>IF(ISBLANK('Raw Data'!AN54),NA(),'Raw Data'!AN54)</f>
        <v>#N/A</v>
      </c>
      <c r="N54" s="1">
        <f>IF(ISBLANK('Raw Data'!AT54),NA(),'Raw Data'!AT54)</f>
        <v>16.05300995196685</v>
      </c>
      <c r="O54" s="14">
        <f>IF('Reference Data'!$A$14,'Modified Data'!H54,NA())</f>
        <v>17.391817519981007</v>
      </c>
      <c r="P54" s="14" t="e">
        <f>IF('Reference Data'!$A$15,'Modified Data'!I54,NA())</f>
        <v>#N/A</v>
      </c>
      <c r="Q54" s="14" t="e">
        <f>IF('Reference Data'!$A$16,'Modified Data'!J54,NA())</f>
        <v>#N/A</v>
      </c>
      <c r="R54" s="14">
        <f>IF('Reference Data'!$A$17,'Modified Data'!K54,NA())</f>
        <v>15.746178484671949</v>
      </c>
      <c r="S54" s="14" t="e">
        <f>IF('Reference Data'!$A$18,'Modified Data'!L54,NA())</f>
        <v>#N/A</v>
      </c>
      <c r="T54" s="14" t="e">
        <f>IF('Reference Data'!$A$19,'Modified Data'!M54,NA())</f>
        <v>#N/A</v>
      </c>
      <c r="U54" s="14" t="e">
        <f>IF('Reference Data'!$A$20,'Modified Data'!N54,NA())</f>
        <v>#N/A</v>
      </c>
    </row>
    <row r="55" spans="1:21" x14ac:dyDescent="0.2">
      <c r="A55" s="3">
        <f>'Raw Data'!A55</f>
        <v>39683</v>
      </c>
      <c r="B55" s="1">
        <f>'Raw Data'!B55/'Reference Data'!$F$1</f>
        <v>4.276205</v>
      </c>
      <c r="C55" s="1">
        <f>'Raw Data'!C55/'Reference Data'!$F$1</f>
        <v>71.870038469999997</v>
      </c>
      <c r="D55" s="2">
        <f>'Raw Data'!D55</f>
        <v>16.8069675027273</v>
      </c>
      <c r="E55">
        <f>IF(OR(VLOOKUP(WEEKDAY(A55),'Reference Data'!$B$2:$C$8,2)="Sunday",VLOOKUP(WEEKDAY(A55),'Reference Data'!$B$2:$C$8,2)="Saturday"),CEILING(MAX($C:$C),100),"")</f>
        <v>200</v>
      </c>
      <c r="F55" t="str">
        <f>IF(AND('Modified Data'!A55&gt;=Dashboard!$D$17,'Modified Data'!A55&lt;=Dashboard!$D$19),1,"")</f>
        <v/>
      </c>
      <c r="G55" s="1" t="str">
        <f>IF(F55=1,'Reference Data'!$F$11,"")</f>
        <v/>
      </c>
      <c r="H55" s="1">
        <f>IF(ISBLANK('Raw Data'!J55),NA(),'Raw Data'!J55)</f>
        <v>17.396591867339808</v>
      </c>
      <c r="I55" s="1">
        <f>IF(ISBLANK('Raw Data'!P55),NA(),'Raw Data'!P55)</f>
        <v>20.517432488710693</v>
      </c>
      <c r="J55" s="1">
        <f>IF(ISBLANK('Raw Data'!V55),NA(),'Raw Data'!V55)</f>
        <v>16.980749519869558</v>
      </c>
      <c r="K55" s="1">
        <f>IF(ISBLANK('Raw Data'!AB55),NA(),'Raw Data'!AB55)</f>
        <v>15.658381254186269</v>
      </c>
      <c r="L55" s="1" t="e">
        <f>IF(ISBLANK('Raw Data'!AH55),NA(),'Raw Data'!AH55)</f>
        <v>#N/A</v>
      </c>
      <c r="M55" s="1" t="e">
        <f>IF(ISBLANK('Raw Data'!AN55),NA(),'Raw Data'!AN55)</f>
        <v>#N/A</v>
      </c>
      <c r="N55" s="1">
        <f>IF(ISBLANK('Raw Data'!AT55),NA(),'Raw Data'!AT55)</f>
        <v>16.259035489344182</v>
      </c>
      <c r="O55" s="14">
        <f>IF('Reference Data'!$A$14,'Modified Data'!H55,NA())</f>
        <v>17.396591867339808</v>
      </c>
      <c r="P55" s="14" t="e">
        <f>IF('Reference Data'!$A$15,'Modified Data'!I55,NA())</f>
        <v>#N/A</v>
      </c>
      <c r="Q55" s="14" t="e">
        <f>IF('Reference Data'!$A$16,'Modified Data'!J55,NA())</f>
        <v>#N/A</v>
      </c>
      <c r="R55" s="14">
        <f>IF('Reference Data'!$A$17,'Modified Data'!K55,NA())</f>
        <v>15.658381254186269</v>
      </c>
      <c r="S55" s="14" t="e">
        <f>IF('Reference Data'!$A$18,'Modified Data'!L55,NA())</f>
        <v>#N/A</v>
      </c>
      <c r="T55" s="14" t="e">
        <f>IF('Reference Data'!$A$19,'Modified Data'!M55,NA())</f>
        <v>#N/A</v>
      </c>
      <c r="U55" s="14" t="e">
        <f>IF('Reference Data'!$A$20,'Modified Data'!N55,NA())</f>
        <v>#N/A</v>
      </c>
    </row>
    <row r="56" spans="1:21" x14ac:dyDescent="0.2">
      <c r="A56" s="3">
        <f>'Raw Data'!A56</f>
        <v>39684</v>
      </c>
      <c r="B56" s="1">
        <f>'Raw Data'!B56/'Reference Data'!$F$1</f>
        <v>4.1799480000000004</v>
      </c>
      <c r="C56" s="1">
        <f>'Raw Data'!C56/'Reference Data'!$F$1</f>
        <v>68.282854319999998</v>
      </c>
      <c r="D56" s="2">
        <f>'Raw Data'!D56</f>
        <v>16.335814301996098</v>
      </c>
      <c r="E56">
        <f>IF(OR(VLOOKUP(WEEKDAY(A56),'Reference Data'!$B$2:$C$8,2)="Sunday",VLOOKUP(WEEKDAY(A56),'Reference Data'!$B$2:$C$8,2)="Saturday"),CEILING(MAX($C:$C),100),"")</f>
        <v>200</v>
      </c>
      <c r="F56" t="str">
        <f>IF(AND('Modified Data'!A56&gt;=Dashboard!$D$17,'Modified Data'!A56&lt;=Dashboard!$D$19),1,"")</f>
        <v/>
      </c>
      <c r="G56" s="1" t="str">
        <f>IF(F56=1,'Reference Data'!$F$11,"")</f>
        <v/>
      </c>
      <c r="H56" s="1">
        <f>IF(ISBLANK('Raw Data'!J56),NA(),'Raw Data'!J56)</f>
        <v>16.819848014289391</v>
      </c>
      <c r="I56" s="1">
        <f>IF(ISBLANK('Raw Data'!P56),NA(),'Raw Data'!P56)</f>
        <v>19.63644299407477</v>
      </c>
      <c r="J56" s="1">
        <f>IF(ISBLANK('Raw Data'!V56),NA(),'Raw Data'!V56)</f>
        <v>16.932442570364238</v>
      </c>
      <c r="K56" s="1">
        <f>IF(ISBLANK('Raw Data'!AB56),NA(),'Raw Data'!AB56)</f>
        <v>15.258705478400257</v>
      </c>
      <c r="L56" s="1" t="e">
        <f>IF(ISBLANK('Raw Data'!AH56),NA(),'Raw Data'!AH56)</f>
        <v>#N/A</v>
      </c>
      <c r="M56" s="1" t="e">
        <f>IF(ISBLANK('Raw Data'!AN56),NA(),'Raw Data'!AN56)</f>
        <v>#N/A</v>
      </c>
      <c r="N56" s="1">
        <f>IF(ISBLANK('Raw Data'!AT56),NA(),'Raw Data'!AT56)</f>
        <v>15.721837036364619</v>
      </c>
      <c r="O56" s="14">
        <f>IF('Reference Data'!$A$14,'Modified Data'!H56,NA())</f>
        <v>16.819848014289391</v>
      </c>
      <c r="P56" s="14" t="e">
        <f>IF('Reference Data'!$A$15,'Modified Data'!I56,NA())</f>
        <v>#N/A</v>
      </c>
      <c r="Q56" s="14" t="e">
        <f>IF('Reference Data'!$A$16,'Modified Data'!J56,NA())</f>
        <v>#N/A</v>
      </c>
      <c r="R56" s="14">
        <f>IF('Reference Data'!$A$17,'Modified Data'!K56,NA())</f>
        <v>15.258705478400257</v>
      </c>
      <c r="S56" s="14" t="e">
        <f>IF('Reference Data'!$A$18,'Modified Data'!L56,NA())</f>
        <v>#N/A</v>
      </c>
      <c r="T56" s="14" t="e">
        <f>IF('Reference Data'!$A$19,'Modified Data'!M56,NA())</f>
        <v>#N/A</v>
      </c>
      <c r="U56" s="14" t="e">
        <f>IF('Reference Data'!$A$20,'Modified Data'!N56,NA())</f>
        <v>#N/A</v>
      </c>
    </row>
    <row r="57" spans="1:21" x14ac:dyDescent="0.2">
      <c r="A57" s="3">
        <f>'Raw Data'!A57</f>
        <v>39685</v>
      </c>
      <c r="B57" s="1">
        <f>'Raw Data'!B57/'Reference Data'!$F$1</f>
        <v>4.2580030000000004</v>
      </c>
      <c r="C57" s="1">
        <f>'Raw Data'!C57/'Reference Data'!$F$1</f>
        <v>73.058058369999998</v>
      </c>
      <c r="D57" s="2">
        <f>'Raw Data'!D57</f>
        <v>17.15782219270395</v>
      </c>
      <c r="E57" t="str">
        <f>IF(OR(VLOOKUP(WEEKDAY(A57),'Reference Data'!$B$2:$C$8,2)="Sunday",VLOOKUP(WEEKDAY(A57),'Reference Data'!$B$2:$C$8,2)="Saturday"),CEILING(MAX($C:$C),100),"")</f>
        <v/>
      </c>
      <c r="F57" t="str">
        <f>IF(AND('Modified Data'!A57&gt;=Dashboard!$D$17,'Modified Data'!A57&lt;=Dashboard!$D$19),1,"")</f>
        <v/>
      </c>
      <c r="G57" s="1" t="str">
        <f>IF(F57=1,'Reference Data'!$F$11,"")</f>
        <v/>
      </c>
      <c r="H57" s="1">
        <f>IF(ISBLANK('Raw Data'!J57),NA(),'Raw Data'!J57)</f>
        <v>17.386157666926845</v>
      </c>
      <c r="I57" s="1">
        <f>IF(ISBLANK('Raw Data'!P57),NA(),'Raw Data'!P57)</f>
        <v>20.690928747762555</v>
      </c>
      <c r="J57" s="1">
        <f>IF(ISBLANK('Raw Data'!V57),NA(),'Raw Data'!V57)</f>
        <v>19.111337272265892</v>
      </c>
      <c r="K57" s="1">
        <f>IF(ISBLANK('Raw Data'!AB57),NA(),'Raw Data'!AB57)</f>
        <v>15.710275968884442</v>
      </c>
      <c r="L57" s="1" t="e">
        <f>IF(ISBLANK('Raw Data'!AH57),NA(),'Raw Data'!AH57)</f>
        <v>#N/A</v>
      </c>
      <c r="M57" s="1" t="e">
        <f>IF(ISBLANK('Raw Data'!AN57),NA(),'Raw Data'!AN57)</f>
        <v>#N/A</v>
      </c>
      <c r="N57" s="1">
        <f>IF(ISBLANK('Raw Data'!AT57),NA(),'Raw Data'!AT57)</f>
        <v>16.330037106701113</v>
      </c>
      <c r="O57" s="14">
        <f>IF('Reference Data'!$A$14,'Modified Data'!H57,NA())</f>
        <v>17.386157666926845</v>
      </c>
      <c r="P57" s="14" t="e">
        <f>IF('Reference Data'!$A$15,'Modified Data'!I57,NA())</f>
        <v>#N/A</v>
      </c>
      <c r="Q57" s="14" t="e">
        <f>IF('Reference Data'!$A$16,'Modified Data'!J57,NA())</f>
        <v>#N/A</v>
      </c>
      <c r="R57" s="14">
        <f>IF('Reference Data'!$A$17,'Modified Data'!K57,NA())</f>
        <v>15.710275968884442</v>
      </c>
      <c r="S57" s="14" t="e">
        <f>IF('Reference Data'!$A$18,'Modified Data'!L57,NA())</f>
        <v>#N/A</v>
      </c>
      <c r="T57" s="14" t="e">
        <f>IF('Reference Data'!$A$19,'Modified Data'!M57,NA())</f>
        <v>#N/A</v>
      </c>
      <c r="U57" s="14" t="e">
        <f>IF('Reference Data'!$A$20,'Modified Data'!N57,NA())</f>
        <v>#N/A</v>
      </c>
    </row>
    <row r="58" spans="1:21" x14ac:dyDescent="0.2">
      <c r="A58" s="3">
        <f>'Raw Data'!A58</f>
        <v>39686</v>
      </c>
      <c r="B58" s="1">
        <f>'Raw Data'!B58/'Reference Data'!$F$1</f>
        <v>4.1810070000000001</v>
      </c>
      <c r="C58" s="1">
        <f>'Raw Data'!C58/'Reference Data'!$F$1</f>
        <v>70.916951370000007</v>
      </c>
      <c r="D58" s="2">
        <f>'Raw Data'!D58</f>
        <v>16.961691614005908</v>
      </c>
      <c r="E58" t="str">
        <f>IF(OR(VLOOKUP(WEEKDAY(A58),'Reference Data'!$B$2:$C$8,2)="Sunday",VLOOKUP(WEEKDAY(A58),'Reference Data'!$B$2:$C$8,2)="Saturday"),CEILING(MAX($C:$C),100),"")</f>
        <v/>
      </c>
      <c r="F58" t="str">
        <f>IF(AND('Modified Data'!A58&gt;=Dashboard!$D$17,'Modified Data'!A58&lt;=Dashboard!$D$19),1,"")</f>
        <v/>
      </c>
      <c r="G58" s="1" t="str">
        <f>IF(F58=1,'Reference Data'!$F$11,"")</f>
        <v/>
      </c>
      <c r="H58" s="1">
        <f>IF(ISBLANK('Raw Data'!J58),NA(),'Raw Data'!J58)</f>
        <v>17.184853793594765</v>
      </c>
      <c r="I58" s="1">
        <f>IF(ISBLANK('Raw Data'!P58),NA(),'Raw Data'!P58)</f>
        <v>20.540732449349562</v>
      </c>
      <c r="J58" s="1">
        <f>IF(ISBLANK('Raw Data'!V58),NA(),'Raw Data'!V58)</f>
        <v>18.882326687816143</v>
      </c>
      <c r="K58" s="1">
        <f>IF(ISBLANK('Raw Data'!AB58),NA(),'Raw Data'!AB58)</f>
        <v>15.514002869712986</v>
      </c>
      <c r="L58" s="1" t="e">
        <f>IF(ISBLANK('Raw Data'!AH58),NA(),'Raw Data'!AH58)</f>
        <v>#N/A</v>
      </c>
      <c r="M58" s="1" t="e">
        <f>IF(ISBLANK('Raw Data'!AN58),NA(),'Raw Data'!AN58)</f>
        <v>#N/A</v>
      </c>
      <c r="N58" s="1">
        <f>IF(ISBLANK('Raw Data'!AT58),NA(),'Raw Data'!AT58)</f>
        <v>16.072102719148674</v>
      </c>
      <c r="O58" s="14">
        <f>IF('Reference Data'!$A$14,'Modified Data'!H58,NA())</f>
        <v>17.184853793594765</v>
      </c>
      <c r="P58" s="14" t="e">
        <f>IF('Reference Data'!$A$15,'Modified Data'!I58,NA())</f>
        <v>#N/A</v>
      </c>
      <c r="Q58" s="14" t="e">
        <f>IF('Reference Data'!$A$16,'Modified Data'!J58,NA())</f>
        <v>#N/A</v>
      </c>
      <c r="R58" s="14">
        <f>IF('Reference Data'!$A$17,'Modified Data'!K58,NA())</f>
        <v>15.514002869712986</v>
      </c>
      <c r="S58" s="14" t="e">
        <f>IF('Reference Data'!$A$18,'Modified Data'!L58,NA())</f>
        <v>#N/A</v>
      </c>
      <c r="T58" s="14" t="e">
        <f>IF('Reference Data'!$A$19,'Modified Data'!M58,NA())</f>
        <v>#N/A</v>
      </c>
      <c r="U58" s="14" t="e">
        <f>IF('Reference Data'!$A$20,'Modified Data'!N58,NA())</f>
        <v>#N/A</v>
      </c>
    </row>
    <row r="59" spans="1:21" x14ac:dyDescent="0.2">
      <c r="A59" s="3">
        <f>'Raw Data'!A59</f>
        <v>39687</v>
      </c>
      <c r="B59" s="1">
        <f>'Raw Data'!B59/'Reference Data'!$F$1</f>
        <v>4.1982419999999996</v>
      </c>
      <c r="C59" s="1">
        <f>'Raw Data'!C59/'Reference Data'!$F$1</f>
        <v>72.348213189999996</v>
      </c>
      <c r="D59" s="2">
        <f>'Raw Data'!D59</f>
        <v>17.232978277574279</v>
      </c>
      <c r="E59" t="str">
        <f>IF(OR(VLOOKUP(WEEKDAY(A59),'Reference Data'!$B$2:$C$8,2)="Sunday",VLOOKUP(WEEKDAY(A59),'Reference Data'!$B$2:$C$8,2)="Saturday"),CEILING(MAX($C:$C),100),"")</f>
        <v/>
      </c>
      <c r="F59" t="str">
        <f>IF(AND('Modified Data'!A59&gt;=Dashboard!$D$17,'Modified Data'!A59&lt;=Dashboard!$D$19),1,"")</f>
        <v/>
      </c>
      <c r="G59" s="1" t="str">
        <f>IF(F59=1,'Reference Data'!$F$11,"")</f>
        <v/>
      </c>
      <c r="H59" s="1">
        <f>IF(ISBLANK('Raw Data'!J59),NA(),'Raw Data'!J59)</f>
        <v>17.446963969812547</v>
      </c>
      <c r="I59" s="1">
        <f>IF(ISBLANK('Raw Data'!P59),NA(),'Raw Data'!P59)</f>
        <v>20.929937240266565</v>
      </c>
      <c r="J59" s="1">
        <f>IF(ISBLANK('Raw Data'!V59),NA(),'Raw Data'!V59)</f>
        <v>19.086079935058144</v>
      </c>
      <c r="K59" s="1">
        <f>IF(ISBLANK('Raw Data'!AB59),NA(),'Raw Data'!AB59)</f>
        <v>15.781533910571042</v>
      </c>
      <c r="L59" s="1" t="e">
        <f>IF(ISBLANK('Raw Data'!AH59),NA(),'Raw Data'!AH59)</f>
        <v>#N/A</v>
      </c>
      <c r="M59" s="1" t="e">
        <f>IF(ISBLANK('Raw Data'!AN59),NA(),'Raw Data'!AN59)</f>
        <v>#N/A</v>
      </c>
      <c r="N59" s="1">
        <f>IF(ISBLANK('Raw Data'!AT59),NA(),'Raw Data'!AT59)</f>
        <v>16.367352159003019</v>
      </c>
      <c r="O59" s="14">
        <f>IF('Reference Data'!$A$14,'Modified Data'!H59,NA())</f>
        <v>17.446963969812547</v>
      </c>
      <c r="P59" s="14" t="e">
        <f>IF('Reference Data'!$A$15,'Modified Data'!I59,NA())</f>
        <v>#N/A</v>
      </c>
      <c r="Q59" s="14" t="e">
        <f>IF('Reference Data'!$A$16,'Modified Data'!J59,NA())</f>
        <v>#N/A</v>
      </c>
      <c r="R59" s="14">
        <f>IF('Reference Data'!$A$17,'Modified Data'!K59,NA())</f>
        <v>15.781533910571042</v>
      </c>
      <c r="S59" s="14" t="e">
        <f>IF('Reference Data'!$A$18,'Modified Data'!L59,NA())</f>
        <v>#N/A</v>
      </c>
      <c r="T59" s="14" t="e">
        <f>IF('Reference Data'!$A$19,'Modified Data'!M59,NA())</f>
        <v>#N/A</v>
      </c>
      <c r="U59" s="14" t="e">
        <f>IF('Reference Data'!$A$20,'Modified Data'!N59,NA())</f>
        <v>#N/A</v>
      </c>
    </row>
    <row r="60" spans="1:21" x14ac:dyDescent="0.2">
      <c r="A60" s="3">
        <f>'Raw Data'!A60</f>
        <v>39688</v>
      </c>
      <c r="B60" s="1">
        <f>'Raw Data'!B60/'Reference Data'!$F$1</f>
        <v>4.2286330000000003</v>
      </c>
      <c r="C60" s="1">
        <f>'Raw Data'!C60/'Reference Data'!$F$1</f>
        <v>72.622340280000003</v>
      </c>
      <c r="D60" s="2">
        <f>'Raw Data'!D60</f>
        <v>17.173952026576909</v>
      </c>
      <c r="E60" t="str">
        <f>IF(OR(VLOOKUP(WEEKDAY(A60),'Reference Data'!$B$2:$C$8,2)="Sunday",VLOOKUP(WEEKDAY(A60),'Reference Data'!$B$2:$C$8,2)="Saturday"),CEILING(MAX($C:$C),100),"")</f>
        <v/>
      </c>
      <c r="F60" t="str">
        <f>IF(AND('Modified Data'!A60&gt;=Dashboard!$D$17,'Modified Data'!A60&lt;=Dashboard!$D$19),1,"")</f>
        <v/>
      </c>
      <c r="G60" s="1" t="str">
        <f>IF(F60=1,'Reference Data'!$F$11,"")</f>
        <v/>
      </c>
      <c r="H60" s="1">
        <f>IF(ISBLANK('Raw Data'!J60),NA(),'Raw Data'!J60)</f>
        <v>17.391572629733634</v>
      </c>
      <c r="I60" s="1">
        <f>IF(ISBLANK('Raw Data'!P60),NA(),'Raw Data'!P60)</f>
        <v>20.81237866563896</v>
      </c>
      <c r="J60" s="1">
        <f>IF(ISBLANK('Raw Data'!V60),NA(),'Raw Data'!V60)</f>
        <v>19.01072508287654</v>
      </c>
      <c r="K60" s="1">
        <f>IF(ISBLANK('Raw Data'!AB60),NA(),'Raw Data'!AB60)</f>
        <v>15.757679959236015</v>
      </c>
      <c r="L60" s="1" t="e">
        <f>IF(ISBLANK('Raw Data'!AH60),NA(),'Raw Data'!AH60)</f>
        <v>#N/A</v>
      </c>
      <c r="M60" s="1" t="e">
        <f>IF(ISBLANK('Raw Data'!AN60),NA(),'Raw Data'!AN60)</f>
        <v>#N/A</v>
      </c>
      <c r="N60" s="1">
        <f>IF(ISBLANK('Raw Data'!AT60),NA(),'Raw Data'!AT60)</f>
        <v>16.319046125506031</v>
      </c>
      <c r="O60" s="14">
        <f>IF('Reference Data'!$A$14,'Modified Data'!H60,NA())</f>
        <v>17.391572629733634</v>
      </c>
      <c r="P60" s="14" t="e">
        <f>IF('Reference Data'!$A$15,'Modified Data'!I60,NA())</f>
        <v>#N/A</v>
      </c>
      <c r="Q60" s="14" t="e">
        <f>IF('Reference Data'!$A$16,'Modified Data'!J60,NA())</f>
        <v>#N/A</v>
      </c>
      <c r="R60" s="14">
        <f>IF('Reference Data'!$A$17,'Modified Data'!K60,NA())</f>
        <v>15.757679959236015</v>
      </c>
      <c r="S60" s="14" t="e">
        <f>IF('Reference Data'!$A$18,'Modified Data'!L60,NA())</f>
        <v>#N/A</v>
      </c>
      <c r="T60" s="14" t="e">
        <f>IF('Reference Data'!$A$19,'Modified Data'!M60,NA())</f>
        <v>#N/A</v>
      </c>
      <c r="U60" s="14" t="e">
        <f>IF('Reference Data'!$A$20,'Modified Data'!N60,NA())</f>
        <v>#N/A</v>
      </c>
    </row>
    <row r="61" spans="1:21" x14ac:dyDescent="0.2">
      <c r="A61" s="3">
        <f>'Raw Data'!A61</f>
        <v>39689</v>
      </c>
      <c r="B61" s="1">
        <f>'Raw Data'!B61/'Reference Data'!$F$1</f>
        <v>4.2288110000000003</v>
      </c>
      <c r="C61" s="1">
        <f>'Raw Data'!C61/'Reference Data'!$F$1</f>
        <v>72.485734800000003</v>
      </c>
      <c r="D61" s="2">
        <f>'Raw Data'!D61</f>
        <v>17.140925617153378</v>
      </c>
      <c r="E61" t="str">
        <f>IF(OR(VLOOKUP(WEEKDAY(A61),'Reference Data'!$B$2:$C$8,2)="Sunday",VLOOKUP(WEEKDAY(A61),'Reference Data'!$B$2:$C$8,2)="Saturday"),CEILING(MAX($C:$C),100),"")</f>
        <v/>
      </c>
      <c r="F61" t="str">
        <f>IF(AND('Modified Data'!A61&gt;=Dashboard!$D$17,'Modified Data'!A61&lt;=Dashboard!$D$19),1,"")</f>
        <v/>
      </c>
      <c r="G61" s="1" t="str">
        <f>IF(F61=1,'Reference Data'!$F$11,"")</f>
        <v/>
      </c>
      <c r="H61" s="1">
        <f>IF(ISBLANK('Raw Data'!J61),NA(),'Raw Data'!J61)</f>
        <v>17.479286797566996</v>
      </c>
      <c r="I61" s="1">
        <f>IF(ISBLANK('Raw Data'!P61),NA(),'Raw Data'!P61)</f>
        <v>20.574460287634974</v>
      </c>
      <c r="J61" s="1">
        <f>IF(ISBLANK('Raw Data'!V61),NA(),'Raw Data'!V61)</f>
        <v>18.963343499608104</v>
      </c>
      <c r="K61" s="1">
        <f>IF(ISBLANK('Raw Data'!AB61),NA(),'Raw Data'!AB61)</f>
        <v>15.824384352848517</v>
      </c>
      <c r="L61" s="1" t="e">
        <f>IF(ISBLANK('Raw Data'!AH61),NA(),'Raw Data'!AH61)</f>
        <v>#N/A</v>
      </c>
      <c r="M61" s="1" t="e">
        <f>IF(ISBLANK('Raw Data'!AN61),NA(),'Raw Data'!AN61)</f>
        <v>#N/A</v>
      </c>
      <c r="N61" s="1">
        <f>IF(ISBLANK('Raw Data'!AT61),NA(),'Raw Data'!AT61)</f>
        <v>16.241041120150662</v>
      </c>
      <c r="O61" s="14">
        <f>IF('Reference Data'!$A$14,'Modified Data'!H61,NA())</f>
        <v>17.479286797566996</v>
      </c>
      <c r="P61" s="14" t="e">
        <f>IF('Reference Data'!$A$15,'Modified Data'!I61,NA())</f>
        <v>#N/A</v>
      </c>
      <c r="Q61" s="14" t="e">
        <f>IF('Reference Data'!$A$16,'Modified Data'!J61,NA())</f>
        <v>#N/A</v>
      </c>
      <c r="R61" s="14">
        <f>IF('Reference Data'!$A$17,'Modified Data'!K61,NA())</f>
        <v>15.824384352848517</v>
      </c>
      <c r="S61" s="14" t="e">
        <f>IF('Reference Data'!$A$18,'Modified Data'!L61,NA())</f>
        <v>#N/A</v>
      </c>
      <c r="T61" s="14" t="e">
        <f>IF('Reference Data'!$A$19,'Modified Data'!M61,NA())</f>
        <v>#N/A</v>
      </c>
      <c r="U61" s="14" t="e">
        <f>IF('Reference Data'!$A$20,'Modified Data'!N61,NA())</f>
        <v>#N/A</v>
      </c>
    </row>
    <row r="62" spans="1:21" x14ac:dyDescent="0.2">
      <c r="A62" s="3">
        <f>'Raw Data'!A62</f>
        <v>39690</v>
      </c>
      <c r="B62" s="1">
        <f>'Raw Data'!B62/'Reference Data'!$F$1</f>
        <v>4.2932180000000004</v>
      </c>
      <c r="C62" s="1">
        <f>'Raw Data'!C62/'Reference Data'!$F$1</f>
        <v>73.082107950000008</v>
      </c>
      <c r="D62" s="2">
        <f>'Raw Data'!D62</f>
        <v>17.022687399055908</v>
      </c>
      <c r="E62">
        <f>IF(OR(VLOOKUP(WEEKDAY(A62),'Reference Data'!$B$2:$C$8,2)="Sunday",VLOOKUP(WEEKDAY(A62),'Reference Data'!$B$2:$C$8,2)="Saturday"),CEILING(MAX($C:$C),100),"")</f>
        <v>200</v>
      </c>
      <c r="F62" t="str">
        <f>IF(AND('Modified Data'!A62&gt;=Dashboard!$D$17,'Modified Data'!A62&lt;=Dashboard!$D$19),1,"")</f>
        <v/>
      </c>
      <c r="G62" s="1" t="str">
        <f>IF(F62=1,'Reference Data'!$F$11,"")</f>
        <v/>
      </c>
      <c r="H62" s="1">
        <f>IF(ISBLANK('Raw Data'!J62),NA(),'Raw Data'!J62)</f>
        <v>17.534203670668401</v>
      </c>
      <c r="I62" s="1">
        <f>IF(ISBLANK('Raw Data'!P62),NA(),'Raw Data'!P62)</f>
        <v>20.885840465416504</v>
      </c>
      <c r="J62" s="1">
        <f>IF(ISBLANK('Raw Data'!V62),NA(),'Raw Data'!V62)</f>
        <v>17.256711741205532</v>
      </c>
      <c r="K62" s="1">
        <f>IF(ISBLANK('Raw Data'!AB62),NA(),'Raw Data'!AB62)</f>
        <v>15.865276174063316</v>
      </c>
      <c r="L62" s="1" t="e">
        <f>IF(ISBLANK('Raw Data'!AH62),NA(),'Raw Data'!AH62)</f>
        <v>#N/A</v>
      </c>
      <c r="M62" s="1" t="e">
        <f>IF(ISBLANK('Raw Data'!AN62),NA(),'Raw Data'!AN62)</f>
        <v>#N/A</v>
      </c>
      <c r="N62" s="1">
        <f>IF(ISBLANK('Raw Data'!AT62),NA(),'Raw Data'!AT62)</f>
        <v>16.391156489722487</v>
      </c>
      <c r="O62" s="14">
        <f>IF('Reference Data'!$A$14,'Modified Data'!H62,NA())</f>
        <v>17.534203670668401</v>
      </c>
      <c r="P62" s="14" t="e">
        <f>IF('Reference Data'!$A$15,'Modified Data'!I62,NA())</f>
        <v>#N/A</v>
      </c>
      <c r="Q62" s="14" t="e">
        <f>IF('Reference Data'!$A$16,'Modified Data'!J62,NA())</f>
        <v>#N/A</v>
      </c>
      <c r="R62" s="14">
        <f>IF('Reference Data'!$A$17,'Modified Data'!K62,NA())</f>
        <v>15.865276174063316</v>
      </c>
      <c r="S62" s="14" t="e">
        <f>IF('Reference Data'!$A$18,'Modified Data'!L62,NA())</f>
        <v>#N/A</v>
      </c>
      <c r="T62" s="14" t="e">
        <f>IF('Reference Data'!$A$19,'Modified Data'!M62,NA())</f>
        <v>#N/A</v>
      </c>
      <c r="U62" s="14" t="e">
        <f>IF('Reference Data'!$A$20,'Modified Data'!N62,NA())</f>
        <v>#N/A</v>
      </c>
    </row>
    <row r="63" spans="1:21" x14ac:dyDescent="0.2">
      <c r="A63" s="3">
        <f>'Raw Data'!A63</f>
        <v>39691</v>
      </c>
      <c r="B63" s="1">
        <f>'Raw Data'!B63/'Reference Data'!$F$1</f>
        <v>4.2423780000000004</v>
      </c>
      <c r="C63" s="1">
        <f>'Raw Data'!C63/'Reference Data'!$F$1</f>
        <v>70.475822980000004</v>
      </c>
      <c r="D63" s="2">
        <f>'Raw Data'!D63</f>
        <v>16.612339348356041</v>
      </c>
      <c r="E63">
        <f>IF(OR(VLOOKUP(WEEKDAY(A63),'Reference Data'!$B$2:$C$8,2)="Sunday",VLOOKUP(WEEKDAY(A63),'Reference Data'!$B$2:$C$8,2)="Saturday"),CEILING(MAX($C:$C),100),"")</f>
        <v>200</v>
      </c>
      <c r="F63" t="str">
        <f>IF(AND('Modified Data'!A63&gt;=Dashboard!$D$17,'Modified Data'!A63&lt;=Dashboard!$D$19),1,"")</f>
        <v/>
      </c>
      <c r="G63" s="1" t="str">
        <f>IF(F63=1,'Reference Data'!$F$11,"")</f>
        <v/>
      </c>
      <c r="H63" s="1">
        <f>IF(ISBLANK('Raw Data'!J63),NA(),'Raw Data'!J63)</f>
        <v>17.047463468184592</v>
      </c>
      <c r="I63" s="1">
        <f>IF(ISBLANK('Raw Data'!P63),NA(),'Raw Data'!P63)</f>
        <v>20.048474469149827</v>
      </c>
      <c r="J63" s="1">
        <f>IF(ISBLANK('Raw Data'!V63),NA(),'Raw Data'!V63)</f>
        <v>17.241495077617195</v>
      </c>
      <c r="K63" s="1">
        <f>IF(ISBLANK('Raw Data'!AB63),NA(),'Raw Data'!AB63)</f>
        <v>15.501974790406294</v>
      </c>
      <c r="L63" s="1" t="e">
        <f>IF(ISBLANK('Raw Data'!AH63),NA(),'Raw Data'!AH63)</f>
        <v>#N/A</v>
      </c>
      <c r="M63" s="1" t="e">
        <f>IF(ISBLANK('Raw Data'!AN63),NA(),'Raw Data'!AN63)</f>
        <v>#N/A</v>
      </c>
      <c r="N63" s="1">
        <f>IF(ISBLANK('Raw Data'!AT63),NA(),'Raw Data'!AT63)</f>
        <v>16.004993740374641</v>
      </c>
      <c r="O63" s="14">
        <f>IF('Reference Data'!$A$14,'Modified Data'!H63,NA())</f>
        <v>17.047463468184592</v>
      </c>
      <c r="P63" s="14" t="e">
        <f>IF('Reference Data'!$A$15,'Modified Data'!I63,NA())</f>
        <v>#N/A</v>
      </c>
      <c r="Q63" s="14" t="e">
        <f>IF('Reference Data'!$A$16,'Modified Data'!J63,NA())</f>
        <v>#N/A</v>
      </c>
      <c r="R63" s="14">
        <f>IF('Reference Data'!$A$17,'Modified Data'!K63,NA())</f>
        <v>15.501974790406294</v>
      </c>
      <c r="S63" s="14" t="e">
        <f>IF('Reference Data'!$A$18,'Modified Data'!L63,NA())</f>
        <v>#N/A</v>
      </c>
      <c r="T63" s="14" t="e">
        <f>IF('Reference Data'!$A$19,'Modified Data'!M63,NA())</f>
        <v>#N/A</v>
      </c>
      <c r="U63" s="14" t="e">
        <f>IF('Reference Data'!$A$20,'Modified Data'!N63,NA())</f>
        <v>#N/A</v>
      </c>
    </row>
    <row r="64" spans="1:21" x14ac:dyDescent="0.2">
      <c r="A64" s="3">
        <f>'Raw Data'!A64</f>
        <v>39692</v>
      </c>
      <c r="B64" s="1">
        <f>'Raw Data'!B64/'Reference Data'!$F$1</f>
        <v>4.3610470000000001</v>
      </c>
      <c r="C64" s="1">
        <f>'Raw Data'!C64/'Reference Data'!$F$1</f>
        <v>75.646448480000004</v>
      </c>
      <c r="D64" s="2">
        <f>'Raw Data'!D64</f>
        <v>17.345937450341626</v>
      </c>
      <c r="E64" t="str">
        <f>IF(OR(VLOOKUP(WEEKDAY(A64),'Reference Data'!$B$2:$C$8,2)="Sunday",VLOOKUP(WEEKDAY(A64),'Reference Data'!$B$2:$C$8,2)="Saturday"),CEILING(MAX($C:$C),100),"")</f>
        <v/>
      </c>
      <c r="F64" t="str">
        <f>IF(AND('Modified Data'!A64&gt;=Dashboard!$D$17,'Modified Data'!A64&lt;=Dashboard!$D$19),1,"")</f>
        <v/>
      </c>
      <c r="G64" s="1" t="str">
        <f>IF(F64=1,'Reference Data'!$F$11,"")</f>
        <v/>
      </c>
      <c r="H64" s="1">
        <f>IF(ISBLANK('Raw Data'!J64),NA(),'Raw Data'!J64)</f>
        <v>17.68238690750664</v>
      </c>
      <c r="I64" s="1">
        <f>IF(ISBLANK('Raw Data'!P64),NA(),'Raw Data'!P64)</f>
        <v>20.789488103342354</v>
      </c>
      <c r="J64" s="1">
        <f>IF(ISBLANK('Raw Data'!V64),NA(),'Raw Data'!V64)</f>
        <v>19.716106294857614</v>
      </c>
      <c r="K64" s="1">
        <f>IF(ISBLANK('Raw Data'!AB64),NA(),'Raw Data'!AB64)</f>
        <v>15.869533042351433</v>
      </c>
      <c r="L64" s="1" t="e">
        <f>IF(ISBLANK('Raw Data'!AH64),NA(),'Raw Data'!AH64)</f>
        <v>#N/A</v>
      </c>
      <c r="M64" s="1" t="e">
        <f>IF(ISBLANK('Raw Data'!AN64),NA(),'Raw Data'!AN64)</f>
        <v>#N/A</v>
      </c>
      <c r="N64" s="1">
        <f>IF(ISBLANK('Raw Data'!AT64),NA(),'Raw Data'!AT64)</f>
        <v>16.435972094558728</v>
      </c>
      <c r="O64" s="14">
        <f>IF('Reference Data'!$A$14,'Modified Data'!H64,NA())</f>
        <v>17.68238690750664</v>
      </c>
      <c r="P64" s="14" t="e">
        <f>IF('Reference Data'!$A$15,'Modified Data'!I64,NA())</f>
        <v>#N/A</v>
      </c>
      <c r="Q64" s="14" t="e">
        <f>IF('Reference Data'!$A$16,'Modified Data'!J64,NA())</f>
        <v>#N/A</v>
      </c>
      <c r="R64" s="14">
        <f>IF('Reference Data'!$A$17,'Modified Data'!K64,NA())</f>
        <v>15.869533042351433</v>
      </c>
      <c r="S64" s="14" t="e">
        <f>IF('Reference Data'!$A$18,'Modified Data'!L64,NA())</f>
        <v>#N/A</v>
      </c>
      <c r="T64" s="14" t="e">
        <f>IF('Reference Data'!$A$19,'Modified Data'!M64,NA())</f>
        <v>#N/A</v>
      </c>
      <c r="U64" s="14" t="e">
        <f>IF('Reference Data'!$A$20,'Modified Data'!N64,NA())</f>
        <v>#N/A</v>
      </c>
    </row>
    <row r="65" spans="1:21" x14ac:dyDescent="0.2">
      <c r="A65" s="3">
        <f>'Raw Data'!A65</f>
        <v>39693</v>
      </c>
      <c r="B65" s="1">
        <f>'Raw Data'!B65/'Reference Data'!$F$1</f>
        <v>4.1016890000000004</v>
      </c>
      <c r="C65" s="1">
        <f>'Raw Data'!C65/'Reference Data'!$F$1</f>
        <v>64.621434289999996</v>
      </c>
      <c r="D65" s="2">
        <f>'Raw Data'!D65</f>
        <v>15.754835213006155</v>
      </c>
      <c r="E65" t="str">
        <f>IF(OR(VLOOKUP(WEEKDAY(A65),'Reference Data'!$B$2:$C$8,2)="Sunday",VLOOKUP(WEEKDAY(A65),'Reference Data'!$B$2:$C$8,2)="Saturday"),CEILING(MAX($C:$C),100),"")</f>
        <v/>
      </c>
      <c r="F65" t="str">
        <f>IF(AND('Modified Data'!A65&gt;=Dashboard!$D$17,'Modified Data'!A65&lt;=Dashboard!$D$19),1,"")</f>
        <v/>
      </c>
      <c r="G65" s="1" t="str">
        <f>IF(F65=1,'Reference Data'!$F$11,"")</f>
        <v/>
      </c>
      <c r="H65" s="1">
        <f>IF(ISBLANK('Raw Data'!J65),NA(),'Raw Data'!J65)</f>
        <v>15.784539676376497</v>
      </c>
      <c r="I65" s="1">
        <f>IF(ISBLANK('Raw Data'!P65),NA(),'Raw Data'!P65)</f>
        <v>18.458853933200491</v>
      </c>
      <c r="J65" s="1">
        <f>IF(ISBLANK('Raw Data'!V65),NA(),'Raw Data'!V65)</f>
        <v>17.977172238931601</v>
      </c>
      <c r="K65" s="1">
        <f>IF(ISBLANK('Raw Data'!AB65),NA(),'Raw Data'!AB65)</f>
        <v>14.482900942832849</v>
      </c>
      <c r="L65" s="1" t="e">
        <f>IF(ISBLANK('Raw Data'!AH65),NA(),'Raw Data'!AH65)</f>
        <v>#N/A</v>
      </c>
      <c r="M65" s="1" t="e">
        <f>IF(ISBLANK('Raw Data'!AN65),NA(),'Raw Data'!AN65)</f>
        <v>#N/A</v>
      </c>
      <c r="N65" s="1">
        <f>IF(ISBLANK('Raw Data'!AT65),NA(),'Raw Data'!AT65)</f>
        <v>15.06155578962246</v>
      </c>
      <c r="O65" s="14">
        <f>IF('Reference Data'!$A$14,'Modified Data'!H65,NA())</f>
        <v>15.784539676376497</v>
      </c>
      <c r="P65" s="14" t="e">
        <f>IF('Reference Data'!$A$15,'Modified Data'!I65,NA())</f>
        <v>#N/A</v>
      </c>
      <c r="Q65" s="14" t="e">
        <f>IF('Reference Data'!$A$16,'Modified Data'!J65,NA())</f>
        <v>#N/A</v>
      </c>
      <c r="R65" s="14">
        <f>IF('Reference Data'!$A$17,'Modified Data'!K65,NA())</f>
        <v>14.482900942832849</v>
      </c>
      <c r="S65" s="14" t="e">
        <f>IF('Reference Data'!$A$18,'Modified Data'!L65,NA())</f>
        <v>#N/A</v>
      </c>
      <c r="T65" s="14" t="e">
        <f>IF('Reference Data'!$A$19,'Modified Data'!M65,NA())</f>
        <v>#N/A</v>
      </c>
      <c r="U65" s="14" t="e">
        <f>IF('Reference Data'!$A$20,'Modified Data'!N65,NA())</f>
        <v>#N/A</v>
      </c>
    </row>
    <row r="66" spans="1:21" x14ac:dyDescent="0.2">
      <c r="A66" s="3">
        <f>'Raw Data'!A66</f>
        <v>39694</v>
      </c>
      <c r="B66" s="1">
        <f>'Raw Data'!B66/'Reference Data'!$F$1</f>
        <v>4.0617020000000004</v>
      </c>
      <c r="C66" s="1">
        <f>'Raw Data'!C66/'Reference Data'!$F$1</f>
        <v>64.618669850000003</v>
      </c>
      <c r="D66" s="2">
        <f>'Raw Data'!D66</f>
        <v>15.909259184942668</v>
      </c>
      <c r="E66" t="str">
        <f>IF(OR(VLOOKUP(WEEKDAY(A66),'Reference Data'!$B$2:$C$8,2)="Sunday",VLOOKUP(WEEKDAY(A66),'Reference Data'!$B$2:$C$8,2)="Saturday"),CEILING(MAX($C:$C),100),"")</f>
        <v/>
      </c>
      <c r="F66" t="str">
        <f>IF(AND('Modified Data'!A66&gt;=Dashboard!$D$17,'Modified Data'!A66&lt;=Dashboard!$D$19),1,"")</f>
        <v/>
      </c>
      <c r="G66" s="1" t="str">
        <f>IF(F66=1,'Reference Data'!$F$11,"")</f>
        <v/>
      </c>
      <c r="H66" s="1">
        <f>IF(ISBLANK('Raw Data'!J66),NA(),'Raw Data'!J66)</f>
        <v>15.812657788469799</v>
      </c>
      <c r="I66" s="1">
        <f>IF(ISBLANK('Raw Data'!P66),NA(),'Raw Data'!P66)</f>
        <v>18.724268345660413</v>
      </c>
      <c r="J66" s="1">
        <f>IF(ISBLANK('Raw Data'!V66),NA(),'Raw Data'!V66)</f>
        <v>17.996051413540723</v>
      </c>
      <c r="K66" s="1">
        <f>IF(ISBLANK('Raw Data'!AB66),NA(),'Raw Data'!AB66)</f>
        <v>14.654999392790467</v>
      </c>
      <c r="L66" s="1" t="e">
        <f>IF(ISBLANK('Raw Data'!AH66),NA(),'Raw Data'!AH66)</f>
        <v>#N/A</v>
      </c>
      <c r="M66" s="1" t="e">
        <f>IF(ISBLANK('Raw Data'!AN66),NA(),'Raw Data'!AN66)</f>
        <v>#N/A</v>
      </c>
      <c r="N66" s="1">
        <f>IF(ISBLANK('Raw Data'!AT66),NA(),'Raw Data'!AT66)</f>
        <v>15.180541553133514</v>
      </c>
      <c r="O66" s="14">
        <f>IF('Reference Data'!$A$14,'Modified Data'!H66,NA())</f>
        <v>15.812657788469799</v>
      </c>
      <c r="P66" s="14" t="e">
        <f>IF('Reference Data'!$A$15,'Modified Data'!I66,NA())</f>
        <v>#N/A</v>
      </c>
      <c r="Q66" s="14" t="e">
        <f>IF('Reference Data'!$A$16,'Modified Data'!J66,NA())</f>
        <v>#N/A</v>
      </c>
      <c r="R66" s="14">
        <f>IF('Reference Data'!$A$17,'Modified Data'!K66,NA())</f>
        <v>14.654999392790467</v>
      </c>
      <c r="S66" s="14" t="e">
        <f>IF('Reference Data'!$A$18,'Modified Data'!L66,NA())</f>
        <v>#N/A</v>
      </c>
      <c r="T66" s="14" t="e">
        <f>IF('Reference Data'!$A$19,'Modified Data'!M66,NA())</f>
        <v>#N/A</v>
      </c>
      <c r="U66" s="14" t="e">
        <f>IF('Reference Data'!$A$20,'Modified Data'!N66,NA())</f>
        <v>#N/A</v>
      </c>
    </row>
    <row r="67" spans="1:21" x14ac:dyDescent="0.2">
      <c r="A67" s="3">
        <f>'Raw Data'!A67</f>
        <v>39695</v>
      </c>
      <c r="B67" s="1">
        <f>'Raw Data'!B67/'Reference Data'!$F$1</f>
        <v>4.1316280000000001</v>
      </c>
      <c r="C67" s="1">
        <f>'Raw Data'!C67/'Reference Data'!$F$1</f>
        <v>66.402978610000005</v>
      </c>
      <c r="D67" s="2">
        <f>'Raw Data'!D67</f>
        <v>16.071867702029319</v>
      </c>
      <c r="E67" t="str">
        <f>IF(OR(VLOOKUP(WEEKDAY(A67),'Reference Data'!$B$2:$C$8,2)="Sunday",VLOOKUP(WEEKDAY(A67),'Reference Data'!$B$2:$C$8,2)="Saturday"),CEILING(MAX($C:$C),100),"")</f>
        <v/>
      </c>
      <c r="F67" t="str">
        <f>IF(AND('Modified Data'!A67&gt;=Dashboard!$D$17,'Modified Data'!A67&lt;=Dashboard!$D$19),1,"")</f>
        <v/>
      </c>
      <c r="G67" s="1" t="str">
        <f>IF(F67=1,'Reference Data'!$F$11,"")</f>
        <v/>
      </c>
      <c r="H67" s="1">
        <f>IF(ISBLANK('Raw Data'!J67),NA(),'Raw Data'!J67)</f>
        <v>15.8032902135322</v>
      </c>
      <c r="I67" s="1">
        <f>IF(ISBLANK('Raw Data'!P67),NA(),'Raw Data'!P67)</f>
        <v>18.821346562094586</v>
      </c>
      <c r="J67" s="1">
        <f>IF(ISBLANK('Raw Data'!V67),NA(),'Raw Data'!V67)</f>
        <v>18.117609278771276</v>
      </c>
      <c r="K67" s="1">
        <f>IF(ISBLANK('Raw Data'!AB67),NA(),'Raw Data'!AB67)</f>
        <v>14.857377247172076</v>
      </c>
      <c r="L67" s="1" t="e">
        <f>IF(ISBLANK('Raw Data'!AH67),NA(),'Raw Data'!AH67)</f>
        <v>#N/A</v>
      </c>
      <c r="M67" s="1" t="e">
        <f>IF(ISBLANK('Raw Data'!AN67),NA(),'Raw Data'!AN67)</f>
        <v>#N/A</v>
      </c>
      <c r="N67" s="1">
        <f>IF(ISBLANK('Raw Data'!AT67),NA(),'Raw Data'!AT67)</f>
        <v>15.36132763800164</v>
      </c>
      <c r="O67" s="14">
        <f>IF('Reference Data'!$A$14,'Modified Data'!H67,NA())</f>
        <v>15.8032902135322</v>
      </c>
      <c r="P67" s="14" t="e">
        <f>IF('Reference Data'!$A$15,'Modified Data'!I67,NA())</f>
        <v>#N/A</v>
      </c>
      <c r="Q67" s="14" t="e">
        <f>IF('Reference Data'!$A$16,'Modified Data'!J67,NA())</f>
        <v>#N/A</v>
      </c>
      <c r="R67" s="14">
        <f>IF('Reference Data'!$A$17,'Modified Data'!K67,NA())</f>
        <v>14.857377247172076</v>
      </c>
      <c r="S67" s="14" t="e">
        <f>IF('Reference Data'!$A$18,'Modified Data'!L67,NA())</f>
        <v>#N/A</v>
      </c>
      <c r="T67" s="14" t="e">
        <f>IF('Reference Data'!$A$19,'Modified Data'!M67,NA())</f>
        <v>#N/A</v>
      </c>
      <c r="U67" s="14" t="e">
        <f>IF('Reference Data'!$A$20,'Modified Data'!N67,NA())</f>
        <v>#N/A</v>
      </c>
    </row>
    <row r="68" spans="1:21" x14ac:dyDescent="0.2">
      <c r="A68" s="3">
        <f>'Raw Data'!A68</f>
        <v>39696</v>
      </c>
      <c r="B68" s="1">
        <f>'Raw Data'!B68/'Reference Data'!$F$1</f>
        <v>4.1026319999999998</v>
      </c>
      <c r="C68" s="1">
        <f>'Raw Data'!C68/'Reference Data'!$F$1</f>
        <v>65.022221759999994</v>
      </c>
      <c r="D68" s="2">
        <f>'Raw Data'!D68</f>
        <v>15.848904254634585</v>
      </c>
      <c r="E68" t="str">
        <f>IF(OR(VLOOKUP(WEEKDAY(A68),'Reference Data'!$B$2:$C$8,2)="Sunday",VLOOKUP(WEEKDAY(A68),'Reference Data'!$B$2:$C$8,2)="Saturday"),CEILING(MAX($C:$C),100),"")</f>
        <v/>
      </c>
      <c r="F68" t="str">
        <f>IF(AND('Modified Data'!A68&gt;=Dashboard!$D$17,'Modified Data'!A68&lt;=Dashboard!$D$19),1,"")</f>
        <v/>
      </c>
      <c r="G68" s="1" t="str">
        <f>IF(F68=1,'Reference Data'!$F$11,"")</f>
        <v/>
      </c>
      <c r="H68" s="1">
        <f>IF(ISBLANK('Raw Data'!J68),NA(),'Raw Data'!J68)</f>
        <v>15.677819930100029</v>
      </c>
      <c r="I68" s="1">
        <f>IF(ISBLANK('Raw Data'!P68),NA(),'Raw Data'!P68)</f>
        <v>18.385408779973176</v>
      </c>
      <c r="J68" s="1">
        <f>IF(ISBLANK('Raw Data'!V68),NA(),'Raw Data'!V68)</f>
        <v>17.87556006836191</v>
      </c>
      <c r="K68" s="1">
        <f>IF(ISBLANK('Raw Data'!AB68),NA(),'Raw Data'!AB68)</f>
        <v>14.707684209125478</v>
      </c>
      <c r="L68" s="1" t="e">
        <f>IF(ISBLANK('Raw Data'!AH68),NA(),'Raw Data'!AH68)</f>
        <v>#N/A</v>
      </c>
      <c r="M68" s="1" t="e">
        <f>IF(ISBLANK('Raw Data'!AN68),NA(),'Raw Data'!AN68)</f>
        <v>#N/A</v>
      </c>
      <c r="N68" s="1">
        <f>IF(ISBLANK('Raw Data'!AT68),NA(),'Raw Data'!AT68)</f>
        <v>15.132298393463653</v>
      </c>
      <c r="O68" s="14">
        <f>IF('Reference Data'!$A$14,'Modified Data'!H68,NA())</f>
        <v>15.677819930100029</v>
      </c>
      <c r="P68" s="14" t="e">
        <f>IF('Reference Data'!$A$15,'Modified Data'!I68,NA())</f>
        <v>#N/A</v>
      </c>
      <c r="Q68" s="14" t="e">
        <f>IF('Reference Data'!$A$16,'Modified Data'!J68,NA())</f>
        <v>#N/A</v>
      </c>
      <c r="R68" s="14">
        <f>IF('Reference Data'!$A$17,'Modified Data'!K68,NA())</f>
        <v>14.707684209125478</v>
      </c>
      <c r="S68" s="14" t="e">
        <f>IF('Reference Data'!$A$18,'Modified Data'!L68,NA())</f>
        <v>#N/A</v>
      </c>
      <c r="T68" s="14" t="e">
        <f>IF('Reference Data'!$A$19,'Modified Data'!M68,NA())</f>
        <v>#N/A</v>
      </c>
      <c r="U68" s="14" t="e">
        <f>IF('Reference Data'!$A$20,'Modified Data'!N68,NA())</f>
        <v>#N/A</v>
      </c>
    </row>
    <row r="69" spans="1:21" x14ac:dyDescent="0.2">
      <c r="A69" s="3">
        <f>'Raw Data'!A69</f>
        <v>39697</v>
      </c>
      <c r="B69" s="1">
        <f>'Raw Data'!B69/'Reference Data'!$F$1</f>
        <v>4.1770870000000002</v>
      </c>
      <c r="C69" s="1">
        <f>'Raw Data'!C69/'Reference Data'!$F$1</f>
        <v>66.571146850000005</v>
      </c>
      <c r="D69" s="2">
        <f>'Raw Data'!D69</f>
        <v>15.937218173813473</v>
      </c>
      <c r="E69">
        <f>IF(OR(VLOOKUP(WEEKDAY(A69),'Reference Data'!$B$2:$C$8,2)="Sunday",VLOOKUP(WEEKDAY(A69),'Reference Data'!$B$2:$C$8,2)="Saturday"),CEILING(MAX($C:$C),100),"")</f>
        <v>200</v>
      </c>
      <c r="F69" t="str">
        <f>IF(AND('Modified Data'!A69&gt;=Dashboard!$D$17,'Modified Data'!A69&lt;=Dashboard!$D$19),1,"")</f>
        <v/>
      </c>
      <c r="G69" s="1" t="str">
        <f>IF(F69=1,'Reference Data'!$F$11,"")</f>
        <v/>
      </c>
      <c r="H69" s="1">
        <f>IF(ISBLANK('Raw Data'!J69),NA(),'Raw Data'!J69)</f>
        <v>15.857835902612624</v>
      </c>
      <c r="I69" s="1">
        <f>IF(ISBLANK('Raw Data'!P69),NA(),'Raw Data'!P69)</f>
        <v>18.948705187723199</v>
      </c>
      <c r="J69" s="1">
        <f>IF(ISBLANK('Raw Data'!V69),NA(),'Raw Data'!V69)</f>
        <v>16.571294124016458</v>
      </c>
      <c r="K69" s="1">
        <f>IF(ISBLANK('Raw Data'!AB69),NA(),'Raw Data'!AB69)</f>
        <v>14.930110730752583</v>
      </c>
      <c r="L69" s="1" t="e">
        <f>IF(ISBLANK('Raw Data'!AH69),NA(),'Raw Data'!AH69)</f>
        <v>#N/A</v>
      </c>
      <c r="M69" s="1" t="e">
        <f>IF(ISBLANK('Raw Data'!AN69),NA(),'Raw Data'!AN69)</f>
        <v>#N/A</v>
      </c>
      <c r="N69" s="1">
        <f>IF(ISBLANK('Raw Data'!AT69),NA(),'Raw Data'!AT69)</f>
        <v>15.46461395328078</v>
      </c>
      <c r="O69" s="14">
        <f>IF('Reference Data'!$A$14,'Modified Data'!H69,NA())</f>
        <v>15.857835902612624</v>
      </c>
      <c r="P69" s="14" t="e">
        <f>IF('Reference Data'!$A$15,'Modified Data'!I69,NA())</f>
        <v>#N/A</v>
      </c>
      <c r="Q69" s="14" t="e">
        <f>IF('Reference Data'!$A$16,'Modified Data'!J69,NA())</f>
        <v>#N/A</v>
      </c>
      <c r="R69" s="14">
        <f>IF('Reference Data'!$A$17,'Modified Data'!K69,NA())</f>
        <v>14.930110730752583</v>
      </c>
      <c r="S69" s="14" t="e">
        <f>IF('Reference Data'!$A$18,'Modified Data'!L69,NA())</f>
        <v>#N/A</v>
      </c>
      <c r="T69" s="14" t="e">
        <f>IF('Reference Data'!$A$19,'Modified Data'!M69,NA())</f>
        <v>#N/A</v>
      </c>
      <c r="U69" s="14" t="e">
        <f>IF('Reference Data'!$A$20,'Modified Data'!N69,NA())</f>
        <v>#N/A</v>
      </c>
    </row>
    <row r="70" spans="1:21" x14ac:dyDescent="0.2">
      <c r="A70" s="3">
        <f>'Raw Data'!A70</f>
        <v>39698</v>
      </c>
      <c r="B70" s="1">
        <f>'Raw Data'!B70/'Reference Data'!$F$1</f>
        <v>4.1356529999999996</v>
      </c>
      <c r="C70" s="1">
        <f>'Raw Data'!C70/'Reference Data'!$F$1</f>
        <v>64.880899569999997</v>
      </c>
      <c r="D70" s="2">
        <f>'Raw Data'!D70</f>
        <v>15.688187468822941</v>
      </c>
      <c r="E70">
        <f>IF(OR(VLOOKUP(WEEKDAY(A70),'Reference Data'!$B$2:$C$8,2)="Sunday",VLOOKUP(WEEKDAY(A70),'Reference Data'!$B$2:$C$8,2)="Saturday"),CEILING(MAX($C:$C),100),"")</f>
        <v>200</v>
      </c>
      <c r="F70" t="str">
        <f>IF(AND('Modified Data'!A70&gt;=Dashboard!$D$17,'Modified Data'!A70&lt;=Dashboard!$D$19),1,"")</f>
        <v/>
      </c>
      <c r="G70" s="1" t="str">
        <f>IF(F70=1,'Reference Data'!$F$11,"")</f>
        <v/>
      </c>
      <c r="H70" s="1">
        <f>IF(ISBLANK('Raw Data'!J70),NA(),'Raw Data'!J70)</f>
        <v>15.450960902124695</v>
      </c>
      <c r="I70" s="1">
        <f>IF(ISBLANK('Raw Data'!P70),NA(),'Raw Data'!P70)</f>
        <v>18.211608167002034</v>
      </c>
      <c r="J70" s="1">
        <f>IF(ISBLANK('Raw Data'!V70),NA(),'Raw Data'!V70)</f>
        <v>16.636805215056949</v>
      </c>
      <c r="K70" s="1">
        <f>IF(ISBLANK('Raw Data'!AB70),NA(),'Raw Data'!AB70)</f>
        <v>14.751406411909173</v>
      </c>
      <c r="L70" s="1" t="e">
        <f>IF(ISBLANK('Raw Data'!AH70),NA(),'Raw Data'!AH70)</f>
        <v>#N/A</v>
      </c>
      <c r="M70" s="1" t="e">
        <f>IF(ISBLANK('Raw Data'!AN70),NA(),'Raw Data'!AN70)</f>
        <v>#N/A</v>
      </c>
      <c r="N70" s="1">
        <f>IF(ISBLANK('Raw Data'!AT70),NA(),'Raw Data'!AT70)</f>
        <v>15.230742315610213</v>
      </c>
      <c r="O70" s="14">
        <f>IF('Reference Data'!$A$14,'Modified Data'!H70,NA())</f>
        <v>15.450960902124695</v>
      </c>
      <c r="P70" s="14" t="e">
        <f>IF('Reference Data'!$A$15,'Modified Data'!I70,NA())</f>
        <v>#N/A</v>
      </c>
      <c r="Q70" s="14" t="e">
        <f>IF('Reference Data'!$A$16,'Modified Data'!J70,NA())</f>
        <v>#N/A</v>
      </c>
      <c r="R70" s="14">
        <f>IF('Reference Data'!$A$17,'Modified Data'!K70,NA())</f>
        <v>14.751406411909173</v>
      </c>
      <c r="S70" s="14" t="e">
        <f>IF('Reference Data'!$A$18,'Modified Data'!L70,NA())</f>
        <v>#N/A</v>
      </c>
      <c r="T70" s="14" t="e">
        <f>IF('Reference Data'!$A$19,'Modified Data'!M70,NA())</f>
        <v>#N/A</v>
      </c>
      <c r="U70" s="14" t="e">
        <f>IF('Reference Data'!$A$20,'Modified Data'!N70,NA())</f>
        <v>#N/A</v>
      </c>
    </row>
    <row r="71" spans="1:21" x14ac:dyDescent="0.2">
      <c r="A71" s="3">
        <f>'Raw Data'!A71</f>
        <v>39699</v>
      </c>
      <c r="B71" s="1">
        <f>'Raw Data'!B71/'Reference Data'!$F$1</f>
        <v>4.2573109999999996</v>
      </c>
      <c r="C71" s="1">
        <f>'Raw Data'!C71/'Reference Data'!$F$1</f>
        <v>70.434923380000001</v>
      </c>
      <c r="D71" s="2">
        <f>'Raw Data'!D71</f>
        <v>16.544462779439886</v>
      </c>
      <c r="E71" t="str">
        <f>IF(OR(VLOOKUP(WEEKDAY(A71),'Reference Data'!$B$2:$C$8,2)="Sunday",VLOOKUP(WEEKDAY(A71),'Reference Data'!$B$2:$C$8,2)="Saturday"),CEILING(MAX($C:$C),100),"")</f>
        <v/>
      </c>
      <c r="F71" t="str">
        <f>IF(AND('Modified Data'!A71&gt;=Dashboard!$D$17,'Modified Data'!A71&lt;=Dashboard!$D$19),1,"")</f>
        <v/>
      </c>
      <c r="G71" s="1" t="str">
        <f>IF(F71=1,'Reference Data'!$F$11,"")</f>
        <v/>
      </c>
      <c r="H71" s="1">
        <f>IF(ISBLANK('Raw Data'!J71),NA(),'Raw Data'!J71)</f>
        <v>16.25383278421976</v>
      </c>
      <c r="I71" s="1">
        <f>IF(ISBLANK('Raw Data'!P71),NA(),'Raw Data'!P71)</f>
        <v>19.447833759403988</v>
      </c>
      <c r="J71" s="1">
        <f>IF(ISBLANK('Raw Data'!V71),NA(),'Raw Data'!V71)</f>
        <v>18.592665739779306</v>
      </c>
      <c r="K71" s="1">
        <f>IF(ISBLANK('Raw Data'!AB71),NA(),'Raw Data'!AB71)</f>
        <v>15.297451243598395</v>
      </c>
      <c r="L71" s="1" t="e">
        <f>IF(ISBLANK('Raw Data'!AH71),NA(),'Raw Data'!AH71)</f>
        <v>#N/A</v>
      </c>
      <c r="M71" s="1" t="e">
        <f>IF(ISBLANK('Raw Data'!AN71),NA(),'Raw Data'!AN71)</f>
        <v>#N/A</v>
      </c>
      <c r="N71" s="1">
        <f>IF(ISBLANK('Raw Data'!AT71),NA(),'Raw Data'!AT71)</f>
        <v>15.854639130443678</v>
      </c>
      <c r="O71" s="14">
        <f>IF('Reference Data'!$A$14,'Modified Data'!H71,NA())</f>
        <v>16.25383278421976</v>
      </c>
      <c r="P71" s="14" t="e">
        <f>IF('Reference Data'!$A$15,'Modified Data'!I71,NA())</f>
        <v>#N/A</v>
      </c>
      <c r="Q71" s="14" t="e">
        <f>IF('Reference Data'!$A$16,'Modified Data'!J71,NA())</f>
        <v>#N/A</v>
      </c>
      <c r="R71" s="14">
        <f>IF('Reference Data'!$A$17,'Modified Data'!K71,NA())</f>
        <v>15.297451243598395</v>
      </c>
      <c r="S71" s="14" t="e">
        <f>IF('Reference Data'!$A$18,'Modified Data'!L71,NA())</f>
        <v>#N/A</v>
      </c>
      <c r="T71" s="14" t="e">
        <f>IF('Reference Data'!$A$19,'Modified Data'!M71,NA())</f>
        <v>#N/A</v>
      </c>
      <c r="U71" s="14" t="e">
        <f>IF('Reference Data'!$A$20,'Modified Data'!N71,NA())</f>
        <v>#N/A</v>
      </c>
    </row>
    <row r="72" spans="1:21" x14ac:dyDescent="0.2">
      <c r="A72" s="3">
        <f>'Raw Data'!A72</f>
        <v>39700</v>
      </c>
      <c r="B72" s="1">
        <f>'Raw Data'!B72/'Reference Data'!$F$1</f>
        <v>4.238054</v>
      </c>
      <c r="C72" s="1">
        <f>'Raw Data'!C72/'Reference Data'!$F$1</f>
        <v>69.879096489999995</v>
      </c>
      <c r="D72" s="2">
        <f>'Raw Data'!D72</f>
        <v>16.488486576622194</v>
      </c>
      <c r="E72" t="str">
        <f>IF(OR(VLOOKUP(WEEKDAY(A72),'Reference Data'!$B$2:$C$8,2)="Sunday",VLOOKUP(WEEKDAY(A72),'Reference Data'!$B$2:$C$8,2)="Saturday"),CEILING(MAX($C:$C),100),"")</f>
        <v/>
      </c>
      <c r="F72" t="str">
        <f>IF(AND('Modified Data'!A72&gt;=Dashboard!$D$17,'Modified Data'!A72&lt;=Dashboard!$D$19),1,"")</f>
        <v/>
      </c>
      <c r="G72" s="1" t="str">
        <f>IF(F72=1,'Reference Data'!$F$11,"")</f>
        <v/>
      </c>
      <c r="H72" s="1">
        <f>IF(ISBLANK('Raw Data'!J72),NA(),'Raw Data'!J72)</f>
        <v>16.395053008446592</v>
      </c>
      <c r="I72" s="1">
        <f>IF(ISBLANK('Raw Data'!P72),NA(),'Raw Data'!P72)</f>
        <v>19.353774561489356</v>
      </c>
      <c r="J72" s="1">
        <f>IF(ISBLANK('Raw Data'!V72),NA(),'Raw Data'!V72)</f>
        <v>18.377181274704917</v>
      </c>
      <c r="K72" s="1">
        <f>IF(ISBLANK('Raw Data'!AB72),NA(),'Raw Data'!AB72)</f>
        <v>15.279412019573861</v>
      </c>
      <c r="L72" s="1" t="e">
        <f>IF(ISBLANK('Raw Data'!AH72),NA(),'Raw Data'!AH72)</f>
        <v>#N/A</v>
      </c>
      <c r="M72" s="1" t="e">
        <f>IF(ISBLANK('Raw Data'!AN72),NA(),'Raw Data'!AN72)</f>
        <v>#N/A</v>
      </c>
      <c r="N72" s="1">
        <f>IF(ISBLANK('Raw Data'!AT72),NA(),'Raw Data'!AT72)</f>
        <v>15.841919865627842</v>
      </c>
      <c r="O72" s="14">
        <f>IF('Reference Data'!$A$14,'Modified Data'!H72,NA())</f>
        <v>16.395053008446592</v>
      </c>
      <c r="P72" s="14" t="e">
        <f>IF('Reference Data'!$A$15,'Modified Data'!I72,NA())</f>
        <v>#N/A</v>
      </c>
      <c r="Q72" s="14" t="e">
        <f>IF('Reference Data'!$A$16,'Modified Data'!J72,NA())</f>
        <v>#N/A</v>
      </c>
      <c r="R72" s="14">
        <f>IF('Reference Data'!$A$17,'Modified Data'!K72,NA())</f>
        <v>15.279412019573861</v>
      </c>
      <c r="S72" s="14" t="e">
        <f>IF('Reference Data'!$A$18,'Modified Data'!L72,NA())</f>
        <v>#N/A</v>
      </c>
      <c r="T72" s="14" t="e">
        <f>IF('Reference Data'!$A$19,'Modified Data'!M72,NA())</f>
        <v>#N/A</v>
      </c>
      <c r="U72" s="14" t="e">
        <f>IF('Reference Data'!$A$20,'Modified Data'!N72,NA())</f>
        <v>#N/A</v>
      </c>
    </row>
    <row r="73" spans="1:21" x14ac:dyDescent="0.2">
      <c r="A73" s="3">
        <f>'Raw Data'!A73</f>
        <v>39701</v>
      </c>
      <c r="B73" s="1">
        <f>'Raw Data'!B73/'Reference Data'!$F$1</f>
        <v>4.2550679999999996</v>
      </c>
      <c r="C73" s="1">
        <f>'Raw Data'!C73/'Reference Data'!$F$1</f>
        <v>71.288389760000001</v>
      </c>
      <c r="D73" s="2">
        <f>'Raw Data'!D73</f>
        <v>16.753760400538841</v>
      </c>
      <c r="E73" t="str">
        <f>IF(OR(VLOOKUP(WEEKDAY(A73),'Reference Data'!$B$2:$C$8,2)="Sunday",VLOOKUP(WEEKDAY(A73),'Reference Data'!$B$2:$C$8,2)="Saturday"),CEILING(MAX($C:$C),100),"")</f>
        <v/>
      </c>
      <c r="F73" t="str">
        <f>IF(AND('Modified Data'!A73&gt;=Dashboard!$D$17,'Modified Data'!A73&lt;=Dashboard!$D$19),1,"")</f>
        <v/>
      </c>
      <c r="G73" s="1" t="str">
        <f>IF(F73=1,'Reference Data'!$F$11,"")</f>
        <v/>
      </c>
      <c r="H73" s="1">
        <f>IF(ISBLANK('Raw Data'!J73),NA(),'Raw Data'!J73)</f>
        <v>16.756966044187038</v>
      </c>
      <c r="I73" s="1">
        <f>IF(ISBLANK('Raw Data'!P73),NA(),'Raw Data'!P73)</f>
        <v>19.75507114767144</v>
      </c>
      <c r="J73" s="1">
        <f>IF(ISBLANK('Raw Data'!V73),NA(),'Raw Data'!V73)</f>
        <v>18.502269537367386</v>
      </c>
      <c r="K73" s="1">
        <f>IF(ISBLANK('Raw Data'!AB73),NA(),'Raw Data'!AB73)</f>
        <v>15.560947710106223</v>
      </c>
      <c r="L73" s="1" t="e">
        <f>IF(ISBLANK('Raw Data'!AH73),NA(),'Raw Data'!AH73)</f>
        <v>#N/A</v>
      </c>
      <c r="M73" s="1" t="e">
        <f>IF(ISBLANK('Raw Data'!AN73),NA(),'Raw Data'!AN73)</f>
        <v>#N/A</v>
      </c>
      <c r="N73" s="1">
        <f>IF(ISBLANK('Raw Data'!AT73),NA(),'Raw Data'!AT73)</f>
        <v>16.102823735543971</v>
      </c>
      <c r="O73" s="14">
        <f>IF('Reference Data'!$A$14,'Modified Data'!H73,NA())</f>
        <v>16.756966044187038</v>
      </c>
      <c r="P73" s="14" t="e">
        <f>IF('Reference Data'!$A$15,'Modified Data'!I73,NA())</f>
        <v>#N/A</v>
      </c>
      <c r="Q73" s="14" t="e">
        <f>IF('Reference Data'!$A$16,'Modified Data'!J73,NA())</f>
        <v>#N/A</v>
      </c>
      <c r="R73" s="14">
        <f>IF('Reference Data'!$A$17,'Modified Data'!K73,NA())</f>
        <v>15.560947710106223</v>
      </c>
      <c r="S73" s="14" t="e">
        <f>IF('Reference Data'!$A$18,'Modified Data'!L73,NA())</f>
        <v>#N/A</v>
      </c>
      <c r="T73" s="14" t="e">
        <f>IF('Reference Data'!$A$19,'Modified Data'!M73,NA())</f>
        <v>#N/A</v>
      </c>
      <c r="U73" s="14" t="e">
        <f>IF('Reference Data'!$A$20,'Modified Data'!N73,NA())</f>
        <v>#N/A</v>
      </c>
    </row>
    <row r="74" spans="1:21" x14ac:dyDescent="0.2">
      <c r="A74" s="3">
        <f>'Raw Data'!A74</f>
        <v>39702</v>
      </c>
      <c r="B74" s="1">
        <f>'Raw Data'!B74/'Reference Data'!$F$1</f>
        <v>4.2446910000000004</v>
      </c>
      <c r="C74" s="1">
        <f>'Raw Data'!C74/'Reference Data'!$F$1</f>
        <v>70.153727910000001</v>
      </c>
      <c r="D74" s="2">
        <f>'Raw Data'!D74</f>
        <v>16.527405153873392</v>
      </c>
      <c r="E74" t="str">
        <f>IF(OR(VLOOKUP(WEEKDAY(A74),'Reference Data'!$B$2:$C$8,2)="Sunday",VLOOKUP(WEEKDAY(A74),'Reference Data'!$B$2:$C$8,2)="Saturday"),CEILING(MAX($C:$C),100),"")</f>
        <v/>
      </c>
      <c r="F74" t="str">
        <f>IF(AND('Modified Data'!A74&gt;=Dashboard!$D$17,'Modified Data'!A74&lt;=Dashboard!$D$19),1,"")</f>
        <v/>
      </c>
      <c r="G74" s="1" t="str">
        <f>IF(F74=1,'Reference Data'!$F$11,"")</f>
        <v/>
      </c>
      <c r="H74" s="1">
        <f>IF(ISBLANK('Raw Data'!J74),NA(),'Raw Data'!J74)</f>
        <v>16.478383642190575</v>
      </c>
      <c r="I74" s="1">
        <f>IF(ISBLANK('Raw Data'!P74),NA(),'Raw Data'!P74)</f>
        <v>19.433039412930608</v>
      </c>
      <c r="J74" s="1">
        <f>IF(ISBLANK('Raw Data'!V74),NA(),'Raw Data'!V74)</f>
        <v>18.396798210334826</v>
      </c>
      <c r="K74" s="1">
        <f>IF(ISBLANK('Raw Data'!AB74),NA(),'Raw Data'!AB74)</f>
        <v>15.350117680281956</v>
      </c>
      <c r="L74" s="1" t="e">
        <f>IF(ISBLANK('Raw Data'!AH74),NA(),'Raw Data'!AH74)</f>
        <v>#N/A</v>
      </c>
      <c r="M74" s="1" t="e">
        <f>IF(ISBLANK('Raw Data'!AN74),NA(),'Raw Data'!AN74)</f>
        <v>#N/A</v>
      </c>
      <c r="N74" s="1">
        <f>IF(ISBLANK('Raw Data'!AT74),NA(),'Raw Data'!AT74)</f>
        <v>15.879058256425839</v>
      </c>
      <c r="O74" s="14">
        <f>IF('Reference Data'!$A$14,'Modified Data'!H74,NA())</f>
        <v>16.478383642190575</v>
      </c>
      <c r="P74" s="14" t="e">
        <f>IF('Reference Data'!$A$15,'Modified Data'!I74,NA())</f>
        <v>#N/A</v>
      </c>
      <c r="Q74" s="14" t="e">
        <f>IF('Reference Data'!$A$16,'Modified Data'!J74,NA())</f>
        <v>#N/A</v>
      </c>
      <c r="R74" s="14">
        <f>IF('Reference Data'!$A$17,'Modified Data'!K74,NA())</f>
        <v>15.350117680281956</v>
      </c>
      <c r="S74" s="14" t="e">
        <f>IF('Reference Data'!$A$18,'Modified Data'!L74,NA())</f>
        <v>#N/A</v>
      </c>
      <c r="T74" s="14" t="e">
        <f>IF('Reference Data'!$A$19,'Modified Data'!M74,NA())</f>
        <v>#N/A</v>
      </c>
      <c r="U74" s="14" t="e">
        <f>IF('Reference Data'!$A$20,'Modified Data'!N74,NA())</f>
        <v>#N/A</v>
      </c>
    </row>
    <row r="75" spans="1:21" x14ac:dyDescent="0.2">
      <c r="A75" s="3">
        <f>'Raw Data'!A75</f>
        <v>39703</v>
      </c>
      <c r="B75" s="1">
        <f>'Raw Data'!B75/'Reference Data'!$F$1</f>
        <v>4.2022459999999997</v>
      </c>
      <c r="C75" s="1">
        <f>'Raw Data'!C75/'Reference Data'!$F$1</f>
        <v>68.615105329999992</v>
      </c>
      <c r="D75" s="2">
        <f>'Raw Data'!D75</f>
        <v>16.328198142136372</v>
      </c>
      <c r="E75" t="str">
        <f>IF(OR(VLOOKUP(WEEKDAY(A75),'Reference Data'!$B$2:$C$8,2)="Sunday",VLOOKUP(WEEKDAY(A75),'Reference Data'!$B$2:$C$8,2)="Saturday"),CEILING(MAX($C:$C),100),"")</f>
        <v/>
      </c>
      <c r="F75" t="str">
        <f>IF(AND('Modified Data'!A75&gt;=Dashboard!$D$17,'Modified Data'!A75&lt;=Dashboard!$D$19),1,"")</f>
        <v/>
      </c>
      <c r="G75" s="1" t="str">
        <f>IF(F75=1,'Reference Data'!$F$11,"")</f>
        <v/>
      </c>
      <c r="H75" s="1">
        <f>IF(ISBLANK('Raw Data'!J75),NA(),'Raw Data'!J75)</f>
        <v>16.355425040860677</v>
      </c>
      <c r="I75" s="1">
        <f>IF(ISBLANK('Raw Data'!P75),NA(),'Raw Data'!P75)</f>
        <v>18.872392216083956</v>
      </c>
      <c r="J75" s="1">
        <f>IF(ISBLANK('Raw Data'!V75),NA(),'Raw Data'!V75)</f>
        <v>18.133969164956451</v>
      </c>
      <c r="K75" s="1">
        <f>IF(ISBLANK('Raw Data'!AB75),NA(),'Raw Data'!AB75)</f>
        <v>15.278753773895421</v>
      </c>
      <c r="L75" s="1" t="e">
        <f>IF(ISBLANK('Raw Data'!AH75),NA(),'Raw Data'!AH75)</f>
        <v>#N/A</v>
      </c>
      <c r="M75" s="1" t="e">
        <f>IF(ISBLANK('Raw Data'!AN75),NA(),'Raw Data'!AN75)</f>
        <v>#N/A</v>
      </c>
      <c r="N75" s="1">
        <f>IF(ISBLANK('Raw Data'!AT75),NA(),'Raw Data'!AT75)</f>
        <v>15.722745323844931</v>
      </c>
      <c r="O75" s="14">
        <f>IF('Reference Data'!$A$14,'Modified Data'!H75,NA())</f>
        <v>16.355425040860677</v>
      </c>
      <c r="P75" s="14" t="e">
        <f>IF('Reference Data'!$A$15,'Modified Data'!I75,NA())</f>
        <v>#N/A</v>
      </c>
      <c r="Q75" s="14" t="e">
        <f>IF('Reference Data'!$A$16,'Modified Data'!J75,NA())</f>
        <v>#N/A</v>
      </c>
      <c r="R75" s="14">
        <f>IF('Reference Data'!$A$17,'Modified Data'!K75,NA())</f>
        <v>15.278753773895421</v>
      </c>
      <c r="S75" s="14" t="e">
        <f>IF('Reference Data'!$A$18,'Modified Data'!L75,NA())</f>
        <v>#N/A</v>
      </c>
      <c r="T75" s="14" t="e">
        <f>IF('Reference Data'!$A$19,'Modified Data'!M75,NA())</f>
        <v>#N/A</v>
      </c>
      <c r="U75" s="14" t="e">
        <f>IF('Reference Data'!$A$20,'Modified Data'!N75,NA())</f>
        <v>#N/A</v>
      </c>
    </row>
    <row r="76" spans="1:21" x14ac:dyDescent="0.2">
      <c r="A76" s="3">
        <f>'Raw Data'!A76</f>
        <v>39704</v>
      </c>
      <c r="B76" s="1">
        <f>'Raw Data'!B76/'Reference Data'!$F$1</f>
        <v>4.3027800000000003</v>
      </c>
      <c r="C76" s="1">
        <f>'Raw Data'!C76/'Reference Data'!$F$1</f>
        <v>70.202409959999997</v>
      </c>
      <c r="D76" s="2">
        <f>'Raw Data'!D76</f>
        <v>16.315593630164681</v>
      </c>
      <c r="E76">
        <f>IF(OR(VLOOKUP(WEEKDAY(A76),'Reference Data'!$B$2:$C$8,2)="Sunday",VLOOKUP(WEEKDAY(A76),'Reference Data'!$B$2:$C$8,2)="Saturday"),CEILING(MAX($C:$C),100),"")</f>
        <v>200</v>
      </c>
      <c r="F76" t="str">
        <f>IF(AND('Modified Data'!A76&gt;=Dashboard!$D$17,'Modified Data'!A76&lt;=Dashboard!$D$19),1,"")</f>
        <v/>
      </c>
      <c r="G76" s="1" t="str">
        <f>IF(F76=1,'Reference Data'!$F$11,"")</f>
        <v/>
      </c>
      <c r="H76" s="1">
        <f>IF(ISBLANK('Raw Data'!J76),NA(),'Raw Data'!J76)</f>
        <v>16.414603805511735</v>
      </c>
      <c r="I76" s="1">
        <f>IF(ISBLANK('Raw Data'!P76),NA(),'Raw Data'!P76)</f>
        <v>19.406440508604902</v>
      </c>
      <c r="J76" s="1">
        <f>IF(ISBLANK('Raw Data'!V76),NA(),'Raw Data'!V76)</f>
        <v>16.751089278971371</v>
      </c>
      <c r="K76" s="1">
        <f>IF(ISBLANK('Raw Data'!AB76),NA(),'Raw Data'!AB76)</f>
        <v>15.342025617584563</v>
      </c>
      <c r="L76" s="1" t="e">
        <f>IF(ISBLANK('Raw Data'!AH76),NA(),'Raw Data'!AH76)</f>
        <v>#N/A</v>
      </c>
      <c r="M76" s="1" t="e">
        <f>IF(ISBLANK('Raw Data'!AN76),NA(),'Raw Data'!AN76)</f>
        <v>#N/A</v>
      </c>
      <c r="N76" s="1">
        <f>IF(ISBLANK('Raw Data'!AT76),NA(),'Raw Data'!AT76)</f>
        <v>15.986945401056305</v>
      </c>
      <c r="O76" s="14">
        <f>IF('Reference Data'!$A$14,'Modified Data'!H76,NA())</f>
        <v>16.414603805511735</v>
      </c>
      <c r="P76" s="14" t="e">
        <f>IF('Reference Data'!$A$15,'Modified Data'!I76,NA())</f>
        <v>#N/A</v>
      </c>
      <c r="Q76" s="14" t="e">
        <f>IF('Reference Data'!$A$16,'Modified Data'!J76,NA())</f>
        <v>#N/A</v>
      </c>
      <c r="R76" s="14">
        <f>IF('Reference Data'!$A$17,'Modified Data'!K76,NA())</f>
        <v>15.342025617584563</v>
      </c>
      <c r="S76" s="14" t="e">
        <f>IF('Reference Data'!$A$18,'Modified Data'!L76,NA())</f>
        <v>#N/A</v>
      </c>
      <c r="T76" s="14" t="e">
        <f>IF('Reference Data'!$A$19,'Modified Data'!M76,NA())</f>
        <v>#N/A</v>
      </c>
      <c r="U76" s="14" t="e">
        <f>IF('Reference Data'!$A$20,'Modified Data'!N76,NA())</f>
        <v>#N/A</v>
      </c>
    </row>
    <row r="77" spans="1:21" x14ac:dyDescent="0.2">
      <c r="A77" s="3">
        <f>'Raw Data'!A77</f>
        <v>39705</v>
      </c>
      <c r="B77" s="1">
        <f>'Raw Data'!B77/'Reference Data'!$F$1</f>
        <v>4.2284179999999996</v>
      </c>
      <c r="C77" s="1">
        <f>'Raw Data'!C77/'Reference Data'!$F$1</f>
        <v>67.313470240000001</v>
      </c>
      <c r="D77" s="2">
        <f>'Raw Data'!D77</f>
        <v>15.919303682843086</v>
      </c>
      <c r="E77">
        <f>IF(OR(VLOOKUP(WEEKDAY(A77),'Reference Data'!$B$2:$C$8,2)="Sunday",VLOOKUP(WEEKDAY(A77),'Reference Data'!$B$2:$C$8,2)="Saturday"),CEILING(MAX($C:$C),100),"")</f>
        <v>200</v>
      </c>
      <c r="F77" t="str">
        <f>IF(AND('Modified Data'!A77&gt;=Dashboard!$D$17,'Modified Data'!A77&lt;=Dashboard!$D$19),1,"")</f>
        <v/>
      </c>
      <c r="G77" s="1" t="str">
        <f>IF(F77=1,'Reference Data'!$F$11,"")</f>
        <v/>
      </c>
      <c r="H77" s="1">
        <f>IF(ISBLANK('Raw Data'!J77),NA(),'Raw Data'!J77)</f>
        <v>15.944793412230572</v>
      </c>
      <c r="I77" s="1">
        <f>IF(ISBLANK('Raw Data'!P77),NA(),'Raw Data'!P77)</f>
        <v>18.490717260608513</v>
      </c>
      <c r="J77" s="1">
        <f>IF(ISBLANK('Raw Data'!V77),NA(),'Raw Data'!V77)</f>
        <v>16.804175178625822</v>
      </c>
      <c r="K77" s="1">
        <f>IF(ISBLANK('Raw Data'!AB77),NA(),'Raw Data'!AB77)</f>
        <v>14.994138045575356</v>
      </c>
      <c r="L77" s="1" t="e">
        <f>IF(ISBLANK('Raw Data'!AH77),NA(),'Raw Data'!AH77)</f>
        <v>#N/A</v>
      </c>
      <c r="M77" s="1" t="e">
        <f>IF(ISBLANK('Raw Data'!AN77),NA(),'Raw Data'!AN77)</f>
        <v>#N/A</v>
      </c>
      <c r="N77" s="1">
        <f>IF(ISBLANK('Raw Data'!AT77),NA(),'Raw Data'!AT77)</f>
        <v>15.564392431448963</v>
      </c>
      <c r="O77" s="14">
        <f>IF('Reference Data'!$A$14,'Modified Data'!H77,NA())</f>
        <v>15.944793412230572</v>
      </c>
      <c r="P77" s="14" t="e">
        <f>IF('Reference Data'!$A$15,'Modified Data'!I77,NA())</f>
        <v>#N/A</v>
      </c>
      <c r="Q77" s="14" t="e">
        <f>IF('Reference Data'!$A$16,'Modified Data'!J77,NA())</f>
        <v>#N/A</v>
      </c>
      <c r="R77" s="14">
        <f>IF('Reference Data'!$A$17,'Modified Data'!K77,NA())</f>
        <v>14.994138045575356</v>
      </c>
      <c r="S77" s="14" t="e">
        <f>IF('Reference Data'!$A$18,'Modified Data'!L77,NA())</f>
        <v>#N/A</v>
      </c>
      <c r="T77" s="14" t="e">
        <f>IF('Reference Data'!$A$19,'Modified Data'!M77,NA())</f>
        <v>#N/A</v>
      </c>
      <c r="U77" s="14" t="e">
        <f>IF('Reference Data'!$A$20,'Modified Data'!N77,NA())</f>
        <v>#N/A</v>
      </c>
    </row>
    <row r="78" spans="1:21" x14ac:dyDescent="0.2">
      <c r="A78" s="3">
        <f>'Raw Data'!A78</f>
        <v>39706</v>
      </c>
      <c r="B78" s="1">
        <f>'Raw Data'!B78/'Reference Data'!$F$1</f>
        <v>4.331213</v>
      </c>
      <c r="C78" s="1">
        <f>'Raw Data'!C78/'Reference Data'!$F$1</f>
        <v>72.62393926</v>
      </c>
      <c r="D78" s="2">
        <f>'Raw Data'!D78</f>
        <v>16.767575101940267</v>
      </c>
      <c r="E78" t="str">
        <f>IF(OR(VLOOKUP(WEEKDAY(A78),'Reference Data'!$B$2:$C$8,2)="Sunday",VLOOKUP(WEEKDAY(A78),'Reference Data'!$B$2:$C$8,2)="Saturday"),CEILING(MAX($C:$C),100),"")</f>
        <v/>
      </c>
      <c r="F78" t="str">
        <f>IF(AND('Modified Data'!A78&gt;=Dashboard!$D$17,'Modified Data'!A78&lt;=Dashboard!$D$19),1,"")</f>
        <v/>
      </c>
      <c r="G78" s="1" t="str">
        <f>IF(F78=1,'Reference Data'!$F$11,"")</f>
        <v/>
      </c>
      <c r="H78" s="1">
        <f>IF(ISBLANK('Raw Data'!J78),NA(),'Raw Data'!J78)</f>
        <v>16.675984837799717</v>
      </c>
      <c r="I78" s="1">
        <f>IF(ISBLANK('Raw Data'!P78),NA(),'Raw Data'!P78)</f>
        <v>19.694731215718196</v>
      </c>
      <c r="J78" s="1">
        <f>IF(ISBLANK('Raw Data'!V78),NA(),'Raw Data'!V78)</f>
        <v>18.749405912711641</v>
      </c>
      <c r="K78" s="1">
        <f>IF(ISBLANK('Raw Data'!AB78),NA(),'Raw Data'!AB78)</f>
        <v>15.524610619680526</v>
      </c>
      <c r="L78" s="1" t="e">
        <f>IF(ISBLANK('Raw Data'!AH78),NA(),'Raw Data'!AH78)</f>
        <v>#N/A</v>
      </c>
      <c r="M78" s="1" t="e">
        <f>IF(ISBLANK('Raw Data'!AN78),NA(),'Raw Data'!AN78)</f>
        <v>#N/A</v>
      </c>
      <c r="N78" s="1">
        <f>IF(ISBLANK('Raw Data'!AT78),NA(),'Raw Data'!AT78)</f>
        <v>16.187604595834671</v>
      </c>
      <c r="O78" s="14">
        <f>IF('Reference Data'!$A$14,'Modified Data'!H78,NA())</f>
        <v>16.675984837799717</v>
      </c>
      <c r="P78" s="14" t="e">
        <f>IF('Reference Data'!$A$15,'Modified Data'!I78,NA())</f>
        <v>#N/A</v>
      </c>
      <c r="Q78" s="14" t="e">
        <f>IF('Reference Data'!$A$16,'Modified Data'!J78,NA())</f>
        <v>#N/A</v>
      </c>
      <c r="R78" s="14">
        <f>IF('Reference Data'!$A$17,'Modified Data'!K78,NA())</f>
        <v>15.524610619680526</v>
      </c>
      <c r="S78" s="14" t="e">
        <f>IF('Reference Data'!$A$18,'Modified Data'!L78,NA())</f>
        <v>#N/A</v>
      </c>
      <c r="T78" s="14" t="e">
        <f>IF('Reference Data'!$A$19,'Modified Data'!M78,NA())</f>
        <v>#N/A</v>
      </c>
      <c r="U78" s="14" t="e">
        <f>IF('Reference Data'!$A$20,'Modified Data'!N78,NA())</f>
        <v>#N/A</v>
      </c>
    </row>
    <row r="79" spans="1:21" x14ac:dyDescent="0.2">
      <c r="A79" s="3">
        <f>'Raw Data'!A79</f>
        <v>39707</v>
      </c>
      <c r="B79" s="1">
        <f>'Raw Data'!B79/'Reference Data'!$F$1</f>
        <v>4.2563259999999996</v>
      </c>
      <c r="C79" s="1">
        <f>'Raw Data'!C79/'Reference Data'!$F$1</f>
        <v>69.898045189999991</v>
      </c>
      <c r="D79" s="2">
        <f>'Raw Data'!D79</f>
        <v>16.422154973561707</v>
      </c>
      <c r="E79" t="str">
        <f>IF(OR(VLOOKUP(WEEKDAY(A79),'Reference Data'!$B$2:$C$8,2)="Sunday",VLOOKUP(WEEKDAY(A79),'Reference Data'!$B$2:$C$8,2)="Saturday"),CEILING(MAX($C:$C),100),"")</f>
        <v/>
      </c>
      <c r="F79" t="str">
        <f>IF(AND('Modified Data'!A79&gt;=Dashboard!$D$17,'Modified Data'!A79&lt;=Dashboard!$D$19),1,"")</f>
        <v/>
      </c>
      <c r="G79" s="1" t="str">
        <f>IF(F79=1,'Reference Data'!$F$11,"")</f>
        <v/>
      </c>
      <c r="H79" s="1">
        <f>IF(ISBLANK('Raw Data'!J79),NA(),'Raw Data'!J79)</f>
        <v>16.261382236848103</v>
      </c>
      <c r="I79" s="1">
        <f>IF(ISBLANK('Raw Data'!P79),NA(),'Raw Data'!P79)</f>
        <v>19.401925980805878</v>
      </c>
      <c r="J79" s="1">
        <f>IF(ISBLANK('Raw Data'!V79),NA(),'Raw Data'!V79)</f>
        <v>18.340640437730016</v>
      </c>
      <c r="K79" s="1">
        <f>IF(ISBLANK('Raw Data'!AB79),NA(),'Raw Data'!AB79)</f>
        <v>15.212004767706356</v>
      </c>
      <c r="L79" s="1" t="e">
        <f>IF(ISBLANK('Raw Data'!AH79),NA(),'Raw Data'!AH79)</f>
        <v>#N/A</v>
      </c>
      <c r="M79" s="1" t="e">
        <f>IF(ISBLANK('Raw Data'!AN79),NA(),'Raw Data'!AN79)</f>
        <v>#N/A</v>
      </c>
      <c r="N79" s="1">
        <f>IF(ISBLANK('Raw Data'!AT79),NA(),'Raw Data'!AT79)</f>
        <v>15.82614057222626</v>
      </c>
      <c r="O79" s="14">
        <f>IF('Reference Data'!$A$14,'Modified Data'!H79,NA())</f>
        <v>16.261382236848103</v>
      </c>
      <c r="P79" s="14" t="e">
        <f>IF('Reference Data'!$A$15,'Modified Data'!I79,NA())</f>
        <v>#N/A</v>
      </c>
      <c r="Q79" s="14" t="e">
        <f>IF('Reference Data'!$A$16,'Modified Data'!J79,NA())</f>
        <v>#N/A</v>
      </c>
      <c r="R79" s="14">
        <f>IF('Reference Data'!$A$17,'Modified Data'!K79,NA())</f>
        <v>15.212004767706356</v>
      </c>
      <c r="S79" s="14" t="e">
        <f>IF('Reference Data'!$A$18,'Modified Data'!L79,NA())</f>
        <v>#N/A</v>
      </c>
      <c r="T79" s="14" t="e">
        <f>IF('Reference Data'!$A$19,'Modified Data'!M79,NA())</f>
        <v>#N/A</v>
      </c>
      <c r="U79" s="14" t="e">
        <f>IF('Reference Data'!$A$20,'Modified Data'!N79,NA())</f>
        <v>#N/A</v>
      </c>
    </row>
    <row r="80" spans="1:21" x14ac:dyDescent="0.2">
      <c r="A80" s="3">
        <f>'Raw Data'!A80</f>
        <v>39708</v>
      </c>
      <c r="B80" s="1">
        <f>'Raw Data'!B80/'Reference Data'!$F$1</f>
        <v>4.2403729999999999</v>
      </c>
      <c r="C80" s="1">
        <f>'Raw Data'!C80/'Reference Data'!$F$1</f>
        <v>69.942704370000001</v>
      </c>
      <c r="D80" s="2">
        <f>'Raw Data'!D80</f>
        <v>16.49446979546375</v>
      </c>
      <c r="E80" t="str">
        <f>IF(OR(VLOOKUP(WEEKDAY(A80),'Reference Data'!$B$2:$C$8,2)="Sunday",VLOOKUP(WEEKDAY(A80),'Reference Data'!$B$2:$C$8,2)="Saturday"),CEILING(MAX($C:$C),100),"")</f>
        <v/>
      </c>
      <c r="F80" t="str">
        <f>IF(AND('Modified Data'!A80&gt;=Dashboard!$D$17,'Modified Data'!A80&lt;=Dashboard!$D$19),1,"")</f>
        <v/>
      </c>
      <c r="G80" s="1" t="str">
        <f>IF(F80=1,'Reference Data'!$F$11,"")</f>
        <v/>
      </c>
      <c r="H80" s="1">
        <f>IF(ISBLANK('Raw Data'!J80),NA(),'Raw Data'!J80)</f>
        <v>16.363690441068005</v>
      </c>
      <c r="I80" s="1">
        <f>IF(ISBLANK('Raw Data'!P80),NA(),'Raw Data'!P80)</f>
        <v>19.465440624435676</v>
      </c>
      <c r="J80" s="1">
        <f>IF(ISBLANK('Raw Data'!V80),NA(),'Raw Data'!V80)</f>
        <v>18.400493048981502</v>
      </c>
      <c r="K80" s="1">
        <f>IF(ISBLANK('Raw Data'!AB80),NA(),'Raw Data'!AB80)</f>
        <v>15.272644074361157</v>
      </c>
      <c r="L80" s="1" t="e">
        <f>IF(ISBLANK('Raw Data'!AH80),NA(),'Raw Data'!AH80)</f>
        <v>#N/A</v>
      </c>
      <c r="M80" s="1" t="e">
        <f>IF(ISBLANK('Raw Data'!AN80),NA(),'Raw Data'!AN80)</f>
        <v>#N/A</v>
      </c>
      <c r="N80" s="1">
        <f>IF(ISBLANK('Raw Data'!AT80),NA(),'Raw Data'!AT80)</f>
        <v>15.945347658581273</v>
      </c>
      <c r="O80" s="14">
        <f>IF('Reference Data'!$A$14,'Modified Data'!H80,NA())</f>
        <v>16.363690441068005</v>
      </c>
      <c r="P80" s="14" t="e">
        <f>IF('Reference Data'!$A$15,'Modified Data'!I80,NA())</f>
        <v>#N/A</v>
      </c>
      <c r="Q80" s="14" t="e">
        <f>IF('Reference Data'!$A$16,'Modified Data'!J80,NA())</f>
        <v>#N/A</v>
      </c>
      <c r="R80" s="14">
        <f>IF('Reference Data'!$A$17,'Modified Data'!K80,NA())</f>
        <v>15.272644074361157</v>
      </c>
      <c r="S80" s="14" t="e">
        <f>IF('Reference Data'!$A$18,'Modified Data'!L80,NA())</f>
        <v>#N/A</v>
      </c>
      <c r="T80" s="14" t="e">
        <f>IF('Reference Data'!$A$19,'Modified Data'!M80,NA())</f>
        <v>#N/A</v>
      </c>
      <c r="U80" s="14" t="e">
        <f>IF('Reference Data'!$A$20,'Modified Data'!N80,NA())</f>
        <v>#N/A</v>
      </c>
    </row>
    <row r="81" spans="1:21" x14ac:dyDescent="0.2">
      <c r="A81" s="3">
        <f>'Raw Data'!A81</f>
        <v>39709</v>
      </c>
      <c r="B81" s="1">
        <f>'Raw Data'!B81/'Reference Data'!$F$1</f>
        <v>4.2693390000000004</v>
      </c>
      <c r="C81" s="1">
        <f>'Raw Data'!C81/'Reference Data'!$F$1</f>
        <v>70.705391169999999</v>
      </c>
      <c r="D81" s="2">
        <f>'Raw Data'!D81</f>
        <v>16.561203308053074</v>
      </c>
      <c r="E81" t="str">
        <f>IF(OR(VLOOKUP(WEEKDAY(A81),'Reference Data'!$B$2:$C$8,2)="Sunday",VLOOKUP(WEEKDAY(A81),'Reference Data'!$B$2:$C$8,2)="Saturday"),CEILING(MAX($C:$C),100),"")</f>
        <v/>
      </c>
      <c r="F81" t="str">
        <f>IF(AND('Modified Data'!A81&gt;=Dashboard!$D$17,'Modified Data'!A81&lt;=Dashboard!$D$19),1,"")</f>
        <v/>
      </c>
      <c r="G81" s="1" t="str">
        <f>IF(F81=1,'Reference Data'!$F$11,"")</f>
        <v/>
      </c>
      <c r="H81" s="1">
        <f>IF(ISBLANK('Raw Data'!J81),NA(),'Raw Data'!J81)</f>
        <v>16.373237253418463</v>
      </c>
      <c r="I81" s="1">
        <f>IF(ISBLANK('Raw Data'!P81),NA(),'Raw Data'!P81)</f>
        <v>19.49810958294319</v>
      </c>
      <c r="J81" s="1">
        <f>IF(ISBLANK('Raw Data'!V81),NA(),'Raw Data'!V81)</f>
        <v>18.342917018300593</v>
      </c>
      <c r="K81" s="1">
        <f>IF(ISBLANK('Raw Data'!AB81),NA(),'Raw Data'!AB81)</f>
        <v>15.368107303493938</v>
      </c>
      <c r="L81" s="1" t="e">
        <f>IF(ISBLANK('Raw Data'!AH81),NA(),'Raw Data'!AH81)</f>
        <v>#N/A</v>
      </c>
      <c r="M81" s="1" t="e">
        <f>IF(ISBLANK('Raw Data'!AN81),NA(),'Raw Data'!AN81)</f>
        <v>#N/A</v>
      </c>
      <c r="N81" s="1">
        <f>IF(ISBLANK('Raw Data'!AT81),NA(),'Raw Data'!AT81)</f>
        <v>16.073607683662079</v>
      </c>
      <c r="O81" s="14">
        <f>IF('Reference Data'!$A$14,'Modified Data'!H81,NA())</f>
        <v>16.373237253418463</v>
      </c>
      <c r="P81" s="14" t="e">
        <f>IF('Reference Data'!$A$15,'Modified Data'!I81,NA())</f>
        <v>#N/A</v>
      </c>
      <c r="Q81" s="14" t="e">
        <f>IF('Reference Data'!$A$16,'Modified Data'!J81,NA())</f>
        <v>#N/A</v>
      </c>
      <c r="R81" s="14">
        <f>IF('Reference Data'!$A$17,'Modified Data'!K81,NA())</f>
        <v>15.368107303493938</v>
      </c>
      <c r="S81" s="14" t="e">
        <f>IF('Reference Data'!$A$18,'Modified Data'!L81,NA())</f>
        <v>#N/A</v>
      </c>
      <c r="T81" s="14" t="e">
        <f>IF('Reference Data'!$A$19,'Modified Data'!M81,NA())</f>
        <v>#N/A</v>
      </c>
      <c r="U81" s="14" t="e">
        <f>IF('Reference Data'!$A$20,'Modified Data'!N81,NA())</f>
        <v>#N/A</v>
      </c>
    </row>
    <row r="82" spans="1:21" x14ac:dyDescent="0.2">
      <c r="A82" s="3">
        <f>'Raw Data'!A82</f>
        <v>39710</v>
      </c>
      <c r="B82" s="1">
        <f>'Raw Data'!B82/'Reference Data'!$F$1</f>
        <v>4.2205570000000003</v>
      </c>
      <c r="C82" s="1">
        <f>'Raw Data'!C82/'Reference Data'!$F$1</f>
        <v>68.565356640000005</v>
      </c>
      <c r="D82" s="2">
        <f>'Raw Data'!D82</f>
        <v>16.245570582271487</v>
      </c>
      <c r="E82" t="str">
        <f>IF(OR(VLOOKUP(WEEKDAY(A82),'Reference Data'!$B$2:$C$8,2)="Sunday",VLOOKUP(WEEKDAY(A82),'Reference Data'!$B$2:$C$8,2)="Saturday"),CEILING(MAX($C:$C),100),"")</f>
        <v/>
      </c>
      <c r="F82" t="str">
        <f>IF(AND('Modified Data'!A82&gt;=Dashboard!$D$17,'Modified Data'!A82&lt;=Dashboard!$D$19),1,"")</f>
        <v/>
      </c>
      <c r="G82" s="1" t="str">
        <f>IF(F82=1,'Reference Data'!$F$11,"")</f>
        <v/>
      </c>
      <c r="H82" s="1">
        <f>IF(ISBLANK('Raw Data'!J82),NA(),'Raw Data'!J82)</f>
        <v>16.140164960022442</v>
      </c>
      <c r="I82" s="1">
        <f>IF(ISBLANK('Raw Data'!P82),NA(),'Raw Data'!P82)</f>
        <v>18.931265722125335</v>
      </c>
      <c r="J82" s="1">
        <f>IF(ISBLANK('Raw Data'!V82),NA(),'Raw Data'!V82)</f>
        <v>18.031117459286701</v>
      </c>
      <c r="K82" s="1">
        <f>IF(ISBLANK('Raw Data'!AB82),NA(),'Raw Data'!AB82)</f>
        <v>15.189154216482848</v>
      </c>
      <c r="L82" s="1" t="e">
        <f>IF(ISBLANK('Raw Data'!AH82),NA(),'Raw Data'!AH82)</f>
        <v>#N/A</v>
      </c>
      <c r="M82" s="1" t="e">
        <f>IF(ISBLANK('Raw Data'!AN82),NA(),'Raw Data'!AN82)</f>
        <v>#N/A</v>
      </c>
      <c r="N82" s="1">
        <f>IF(ISBLANK('Raw Data'!AT82),NA(),'Raw Data'!AT82)</f>
        <v>15.673042154235242</v>
      </c>
      <c r="O82" s="14">
        <f>IF('Reference Data'!$A$14,'Modified Data'!H82,NA())</f>
        <v>16.140164960022442</v>
      </c>
      <c r="P82" s="14" t="e">
        <f>IF('Reference Data'!$A$15,'Modified Data'!I82,NA())</f>
        <v>#N/A</v>
      </c>
      <c r="Q82" s="14" t="e">
        <f>IF('Reference Data'!$A$16,'Modified Data'!J82,NA())</f>
        <v>#N/A</v>
      </c>
      <c r="R82" s="14">
        <f>IF('Reference Data'!$A$17,'Modified Data'!K82,NA())</f>
        <v>15.189154216482848</v>
      </c>
      <c r="S82" s="14" t="e">
        <f>IF('Reference Data'!$A$18,'Modified Data'!L82,NA())</f>
        <v>#N/A</v>
      </c>
      <c r="T82" s="14" t="e">
        <f>IF('Reference Data'!$A$19,'Modified Data'!M82,NA())</f>
        <v>#N/A</v>
      </c>
      <c r="U82" s="14" t="e">
        <f>IF('Reference Data'!$A$20,'Modified Data'!N82,NA())</f>
        <v>#N/A</v>
      </c>
    </row>
    <row r="83" spans="1:21" x14ac:dyDescent="0.2">
      <c r="A83" s="3">
        <f>'Raw Data'!A83</f>
        <v>39711</v>
      </c>
      <c r="B83" s="1">
        <f>'Raw Data'!B83/'Reference Data'!$F$1</f>
        <v>4.3442150000000002</v>
      </c>
      <c r="C83" s="1">
        <f>'Raw Data'!C83/'Reference Data'!$F$1</f>
        <v>70.702688930000008</v>
      </c>
      <c r="D83" s="2">
        <f>'Raw Data'!D83</f>
        <v>16.27513576791204</v>
      </c>
      <c r="E83">
        <f>IF(OR(VLOOKUP(WEEKDAY(A83),'Reference Data'!$B$2:$C$8,2)="Sunday",VLOOKUP(WEEKDAY(A83),'Reference Data'!$B$2:$C$8,2)="Saturday"),CEILING(MAX($C:$C),100),"")</f>
        <v>200</v>
      </c>
      <c r="F83" t="str">
        <f>IF(AND('Modified Data'!A83&gt;=Dashboard!$D$17,'Modified Data'!A83&lt;=Dashboard!$D$19),1,"")</f>
        <v/>
      </c>
      <c r="G83" s="1" t="str">
        <f>IF(F83=1,'Reference Data'!$F$11,"")</f>
        <v/>
      </c>
      <c r="H83" s="1">
        <f>IF(ISBLANK('Raw Data'!J83),NA(),'Raw Data'!J83)</f>
        <v>16.410608624554442</v>
      </c>
      <c r="I83" s="1">
        <f>IF(ISBLANK('Raw Data'!P83),NA(),'Raw Data'!P83)</f>
        <v>19.418324287883248</v>
      </c>
      <c r="J83" s="1">
        <f>IF(ISBLANK('Raw Data'!V83),NA(),'Raw Data'!V83)</f>
        <v>16.787091210320359</v>
      </c>
      <c r="K83" s="1">
        <f>IF(ISBLANK('Raw Data'!AB83),NA(),'Raw Data'!AB83)</f>
        <v>15.318179312688322</v>
      </c>
      <c r="L83" s="1" t="e">
        <f>IF(ISBLANK('Raw Data'!AH83),NA(),'Raw Data'!AH83)</f>
        <v>#N/A</v>
      </c>
      <c r="M83" s="1" t="e">
        <f>IF(ISBLANK('Raw Data'!AN83),NA(),'Raw Data'!AN83)</f>
        <v>#N/A</v>
      </c>
      <c r="N83" s="1">
        <f>IF(ISBLANK('Raw Data'!AT83),NA(),'Raw Data'!AT83)</f>
        <v>15.930643376852737</v>
      </c>
      <c r="O83" s="14">
        <f>IF('Reference Data'!$A$14,'Modified Data'!H83,NA())</f>
        <v>16.410608624554442</v>
      </c>
      <c r="P83" s="14" t="e">
        <f>IF('Reference Data'!$A$15,'Modified Data'!I83,NA())</f>
        <v>#N/A</v>
      </c>
      <c r="Q83" s="14" t="e">
        <f>IF('Reference Data'!$A$16,'Modified Data'!J83,NA())</f>
        <v>#N/A</v>
      </c>
      <c r="R83" s="14">
        <f>IF('Reference Data'!$A$17,'Modified Data'!K83,NA())</f>
        <v>15.318179312688322</v>
      </c>
      <c r="S83" s="14" t="e">
        <f>IF('Reference Data'!$A$18,'Modified Data'!L83,NA())</f>
        <v>#N/A</v>
      </c>
      <c r="T83" s="14" t="e">
        <f>IF('Reference Data'!$A$19,'Modified Data'!M83,NA())</f>
        <v>#N/A</v>
      </c>
      <c r="U83" s="14" t="e">
        <f>IF('Reference Data'!$A$20,'Modified Data'!N83,NA())</f>
        <v>#N/A</v>
      </c>
    </row>
    <row r="84" spans="1:21" x14ac:dyDescent="0.2">
      <c r="A84" s="3">
        <f>'Raw Data'!A84</f>
        <v>39712</v>
      </c>
      <c r="B84" s="1">
        <f>'Raw Data'!B84/'Reference Data'!$F$1</f>
        <v>4.2303280000000001</v>
      </c>
      <c r="C84" s="1">
        <f>'Raw Data'!C84/'Reference Data'!$F$1</f>
        <v>66.546093060000004</v>
      </c>
      <c r="D84" s="2">
        <f>'Raw Data'!D84</f>
        <v>15.730717112242834</v>
      </c>
      <c r="E84">
        <f>IF(OR(VLOOKUP(WEEKDAY(A84),'Reference Data'!$B$2:$C$8,2)="Sunday",VLOOKUP(WEEKDAY(A84),'Reference Data'!$B$2:$C$8,2)="Saturday"),CEILING(MAX($C:$C),100),"")</f>
        <v>200</v>
      </c>
      <c r="F84" t="str">
        <f>IF(AND('Modified Data'!A84&gt;=Dashboard!$D$17,'Modified Data'!A84&lt;=Dashboard!$D$19),1,"")</f>
        <v/>
      </c>
      <c r="G84" s="1" t="str">
        <f>IF(F84=1,'Reference Data'!$F$11,"")</f>
        <v/>
      </c>
      <c r="H84" s="1">
        <f>IF(ISBLANK('Raw Data'!J84),NA(),'Raw Data'!J84)</f>
        <v>15.645797247271002</v>
      </c>
      <c r="I84" s="1">
        <f>IF(ISBLANK('Raw Data'!P84),NA(),'Raw Data'!P84)</f>
        <v>18.474834153468247</v>
      </c>
      <c r="J84" s="1">
        <f>IF(ISBLANK('Raw Data'!V84),NA(),'Raw Data'!V84)</f>
        <v>16.525998010813801</v>
      </c>
      <c r="K84" s="1">
        <f>IF(ISBLANK('Raw Data'!AB84),NA(),'Raw Data'!AB84)</f>
        <v>14.834670636435929</v>
      </c>
      <c r="L84" s="1" t="e">
        <f>IF(ISBLANK('Raw Data'!AH84),NA(),'Raw Data'!AH84)</f>
        <v>#N/A</v>
      </c>
      <c r="M84" s="1" t="e">
        <f>IF(ISBLANK('Raw Data'!AN84),NA(),'Raw Data'!AN84)</f>
        <v>#N/A</v>
      </c>
      <c r="N84" s="1">
        <f>IF(ISBLANK('Raw Data'!AT84),NA(),'Raw Data'!AT84)</f>
        <v>15.416087567116417</v>
      </c>
      <c r="O84" s="14">
        <f>IF('Reference Data'!$A$14,'Modified Data'!H84,NA())</f>
        <v>15.645797247271002</v>
      </c>
      <c r="P84" s="14" t="e">
        <f>IF('Reference Data'!$A$15,'Modified Data'!I84,NA())</f>
        <v>#N/A</v>
      </c>
      <c r="Q84" s="14" t="e">
        <f>IF('Reference Data'!$A$16,'Modified Data'!J84,NA())</f>
        <v>#N/A</v>
      </c>
      <c r="R84" s="14">
        <f>IF('Reference Data'!$A$17,'Modified Data'!K84,NA())</f>
        <v>14.834670636435929</v>
      </c>
      <c r="S84" s="14" t="e">
        <f>IF('Reference Data'!$A$18,'Modified Data'!L84,NA())</f>
        <v>#N/A</v>
      </c>
      <c r="T84" s="14" t="e">
        <f>IF('Reference Data'!$A$19,'Modified Data'!M84,NA())</f>
        <v>#N/A</v>
      </c>
      <c r="U84" s="14" t="e">
        <f>IF('Reference Data'!$A$20,'Modified Data'!N84,NA())</f>
        <v>#N/A</v>
      </c>
    </row>
    <row r="85" spans="1:21" x14ac:dyDescent="0.2">
      <c r="A85" s="3">
        <f>'Raw Data'!A85</f>
        <v>39713</v>
      </c>
      <c r="B85" s="1">
        <f>'Raw Data'!B85/'Reference Data'!$F$1</f>
        <v>4.2053450000000003</v>
      </c>
      <c r="C85" s="1">
        <f>'Raw Data'!C85/'Reference Data'!$F$1</f>
        <v>66.647170860000003</v>
      </c>
      <c r="D85" s="2">
        <f>'Raw Data'!D85</f>
        <v>15.848205286367707</v>
      </c>
      <c r="E85" t="str">
        <f>IF(OR(VLOOKUP(WEEKDAY(A85),'Reference Data'!$B$2:$C$8,2)="Sunday",VLOOKUP(WEEKDAY(A85),'Reference Data'!$B$2:$C$8,2)="Saturday"),CEILING(MAX($C:$C),100),"")</f>
        <v/>
      </c>
      <c r="F85" t="str">
        <f>IF(AND('Modified Data'!A85&gt;=Dashboard!$D$17,'Modified Data'!A85&lt;=Dashboard!$D$19),1,"")</f>
        <v/>
      </c>
      <c r="G85" s="1" t="str">
        <f>IF(F85=1,'Reference Data'!$F$11,"")</f>
        <v/>
      </c>
      <c r="H85" s="1">
        <f>IF(ISBLANK('Raw Data'!J85),NA(),'Raw Data'!J85)</f>
        <v>15.724040310225968</v>
      </c>
      <c r="I85" s="1">
        <f>IF(ISBLANK('Raw Data'!P85),NA(),'Raw Data'!P85)</f>
        <v>18.803528118685005</v>
      </c>
      <c r="J85" s="1">
        <f>IF(ISBLANK('Raw Data'!V85),NA(),'Raw Data'!V85)</f>
        <v>17.859012449071528</v>
      </c>
      <c r="K85" s="1">
        <f>IF(ISBLANK('Raw Data'!AB85),NA(),'Raw Data'!AB85)</f>
        <v>14.684095962636299</v>
      </c>
      <c r="L85" s="1" t="e">
        <f>IF(ISBLANK('Raw Data'!AH85),NA(),'Raw Data'!AH85)</f>
        <v>#N/A</v>
      </c>
      <c r="M85" s="1" t="e">
        <f>IF(ISBLANK('Raw Data'!AN85),NA(),'Raw Data'!AN85)</f>
        <v>#N/A</v>
      </c>
      <c r="N85" s="1">
        <f>IF(ISBLANK('Raw Data'!AT85),NA(),'Raw Data'!AT85)</f>
        <v>15.242287431606321</v>
      </c>
      <c r="O85" s="14">
        <f>IF('Reference Data'!$A$14,'Modified Data'!H85,NA())</f>
        <v>15.724040310225968</v>
      </c>
      <c r="P85" s="14" t="e">
        <f>IF('Reference Data'!$A$15,'Modified Data'!I85,NA())</f>
        <v>#N/A</v>
      </c>
      <c r="Q85" s="14" t="e">
        <f>IF('Reference Data'!$A$16,'Modified Data'!J85,NA())</f>
        <v>#N/A</v>
      </c>
      <c r="R85" s="14">
        <f>IF('Reference Data'!$A$17,'Modified Data'!K85,NA())</f>
        <v>14.684095962636299</v>
      </c>
      <c r="S85" s="14" t="e">
        <f>IF('Reference Data'!$A$18,'Modified Data'!L85,NA())</f>
        <v>#N/A</v>
      </c>
      <c r="T85" s="14" t="e">
        <f>IF('Reference Data'!$A$19,'Modified Data'!M85,NA())</f>
        <v>#N/A</v>
      </c>
      <c r="U85" s="14" t="e">
        <f>IF('Reference Data'!$A$20,'Modified Data'!N85,NA())</f>
        <v>#N/A</v>
      </c>
    </row>
    <row r="86" spans="1:21" x14ac:dyDescent="0.2">
      <c r="A86" s="3">
        <f>'Raw Data'!A86</f>
        <v>39714</v>
      </c>
      <c r="B86" s="1">
        <f>'Raw Data'!B86/'Reference Data'!$F$1</f>
        <v>4.1809810000000001</v>
      </c>
      <c r="C86" s="1">
        <f>'Raw Data'!C86/'Reference Data'!$F$1</f>
        <v>67.208852559999997</v>
      </c>
      <c r="D86" s="2">
        <f>'Raw Data'!D86</f>
        <v>16.074900259054036</v>
      </c>
      <c r="E86" t="str">
        <f>IF(OR(VLOOKUP(WEEKDAY(A86),'Reference Data'!$B$2:$C$8,2)="Sunday",VLOOKUP(WEEKDAY(A86),'Reference Data'!$B$2:$C$8,2)="Saturday"),CEILING(MAX($C:$C),100),"")</f>
        <v/>
      </c>
      <c r="F86" t="str">
        <f>IF(AND('Modified Data'!A86&gt;=Dashboard!$D$17,'Modified Data'!A86&lt;=Dashboard!$D$19),1,"")</f>
        <v/>
      </c>
      <c r="G86" s="1" t="str">
        <f>IF(F86=1,'Reference Data'!$F$11,"")</f>
        <v/>
      </c>
      <c r="H86" s="1">
        <f>IF(ISBLANK('Raw Data'!J86),NA(),'Raw Data'!J86)</f>
        <v>16.020161708885272</v>
      </c>
      <c r="I86" s="1">
        <f>IF(ISBLANK('Raw Data'!P86),NA(),'Raw Data'!P86)</f>
        <v>19.094212460470068</v>
      </c>
      <c r="J86" s="1">
        <f>IF(ISBLANK('Raw Data'!V86),NA(),'Raw Data'!V86)</f>
        <v>17.825783240084498</v>
      </c>
      <c r="K86" s="1">
        <f>IF(ISBLANK('Raw Data'!AB86),NA(),'Raw Data'!AB86)</f>
        <v>14.948813701980921</v>
      </c>
      <c r="L86" s="1" t="e">
        <f>IF(ISBLANK('Raw Data'!AH86),NA(),'Raw Data'!AH86)</f>
        <v>#N/A</v>
      </c>
      <c r="M86" s="1" t="e">
        <f>IF(ISBLANK('Raw Data'!AN86),NA(),'Raw Data'!AN86)</f>
        <v>#N/A</v>
      </c>
      <c r="N86" s="1">
        <f>IF(ISBLANK('Raw Data'!AT86),NA(),'Raw Data'!AT86)</f>
        <v>15.512863342930238</v>
      </c>
      <c r="O86" s="14">
        <f>IF('Reference Data'!$A$14,'Modified Data'!H86,NA())</f>
        <v>16.020161708885272</v>
      </c>
      <c r="P86" s="14" t="e">
        <f>IF('Reference Data'!$A$15,'Modified Data'!I86,NA())</f>
        <v>#N/A</v>
      </c>
      <c r="Q86" s="14" t="e">
        <f>IF('Reference Data'!$A$16,'Modified Data'!J86,NA())</f>
        <v>#N/A</v>
      </c>
      <c r="R86" s="14">
        <f>IF('Reference Data'!$A$17,'Modified Data'!K86,NA())</f>
        <v>14.948813701980921</v>
      </c>
      <c r="S86" s="14" t="e">
        <f>IF('Reference Data'!$A$18,'Modified Data'!L86,NA())</f>
        <v>#N/A</v>
      </c>
      <c r="T86" s="14" t="e">
        <f>IF('Reference Data'!$A$19,'Modified Data'!M86,NA())</f>
        <v>#N/A</v>
      </c>
      <c r="U86" s="14" t="e">
        <f>IF('Reference Data'!$A$20,'Modified Data'!N86,NA())</f>
        <v>#N/A</v>
      </c>
    </row>
    <row r="87" spans="1:21" x14ac:dyDescent="0.2">
      <c r="A87" s="3">
        <f>'Raw Data'!A87</f>
        <v>39715</v>
      </c>
      <c r="B87" s="1">
        <f>'Raw Data'!B87/'Reference Data'!$F$1</f>
        <v>4.2195679999999998</v>
      </c>
      <c r="C87" s="1">
        <f>'Raw Data'!C87/'Reference Data'!$F$1</f>
        <v>68.353962299999992</v>
      </c>
      <c r="D87" s="2">
        <f>'Raw Data'!D87</f>
        <v>16.199279712994315</v>
      </c>
      <c r="E87" t="str">
        <f>IF(OR(VLOOKUP(WEEKDAY(A87),'Reference Data'!$B$2:$C$8,2)="Sunday",VLOOKUP(WEEKDAY(A87),'Reference Data'!$B$2:$C$8,2)="Saturday"),CEILING(MAX($C:$C),100),"")</f>
        <v/>
      </c>
      <c r="F87" t="str">
        <f>IF(AND('Modified Data'!A87&gt;=Dashboard!$D$17,'Modified Data'!A87&lt;=Dashboard!$D$19),1,"")</f>
        <v/>
      </c>
      <c r="G87" s="1" t="str">
        <f>IF(F87=1,'Reference Data'!$F$11,"")</f>
        <v/>
      </c>
      <c r="H87" s="1">
        <f>IF(ISBLANK('Raw Data'!J87),NA(),'Raw Data'!J87)</f>
        <v>16.221451657897013</v>
      </c>
      <c r="I87" s="1">
        <f>IF(ISBLANK('Raw Data'!P87),NA(),'Raw Data'!P87)</f>
        <v>19.365813353481752</v>
      </c>
      <c r="J87" s="1">
        <f>IF(ISBLANK('Raw Data'!V87),NA(),'Raw Data'!V87)</f>
        <v>17.862119063059634</v>
      </c>
      <c r="K87" s="1">
        <f>IF(ISBLANK('Raw Data'!AB87),NA(),'Raw Data'!AB87)</f>
        <v>15.067427924521246</v>
      </c>
      <c r="L87" s="1" t="e">
        <f>IF(ISBLANK('Raw Data'!AH87),NA(),'Raw Data'!AH87)</f>
        <v>#N/A</v>
      </c>
      <c r="M87" s="1" t="e">
        <f>IF(ISBLANK('Raw Data'!AN87),NA(),'Raw Data'!AN87)</f>
        <v>#N/A</v>
      </c>
      <c r="N87" s="1">
        <f>IF(ISBLANK('Raw Data'!AT87),NA(),'Raw Data'!AT87)</f>
        <v>15.646656535373062</v>
      </c>
      <c r="O87" s="14">
        <f>IF('Reference Data'!$A$14,'Modified Data'!H87,NA())</f>
        <v>16.221451657897013</v>
      </c>
      <c r="P87" s="14" t="e">
        <f>IF('Reference Data'!$A$15,'Modified Data'!I87,NA())</f>
        <v>#N/A</v>
      </c>
      <c r="Q87" s="14" t="e">
        <f>IF('Reference Data'!$A$16,'Modified Data'!J87,NA())</f>
        <v>#N/A</v>
      </c>
      <c r="R87" s="14">
        <f>IF('Reference Data'!$A$17,'Modified Data'!K87,NA())</f>
        <v>15.067427924521246</v>
      </c>
      <c r="S87" s="14" t="e">
        <f>IF('Reference Data'!$A$18,'Modified Data'!L87,NA())</f>
        <v>#N/A</v>
      </c>
      <c r="T87" s="14" t="e">
        <f>IF('Reference Data'!$A$19,'Modified Data'!M87,NA())</f>
        <v>#N/A</v>
      </c>
      <c r="U87" s="14" t="e">
        <f>IF('Reference Data'!$A$20,'Modified Data'!N87,NA())</f>
        <v>#N/A</v>
      </c>
    </row>
    <row r="88" spans="1:21" x14ac:dyDescent="0.2">
      <c r="A88" s="3">
        <f>'Raw Data'!A88</f>
        <v>39716</v>
      </c>
      <c r="B88" s="1">
        <f>'Raw Data'!B88/'Reference Data'!$F$1</f>
        <v>4.2407570000000003</v>
      </c>
      <c r="C88" s="1">
        <f>'Raw Data'!C88/'Reference Data'!$F$1</f>
        <v>69.053687799999992</v>
      </c>
      <c r="D88" s="2">
        <f>'Raw Data'!D88</f>
        <v>16.28333993199799</v>
      </c>
      <c r="E88" t="str">
        <f>IF(OR(VLOOKUP(WEEKDAY(A88),'Reference Data'!$B$2:$C$8,2)="Sunday",VLOOKUP(WEEKDAY(A88),'Reference Data'!$B$2:$C$8,2)="Saturday"),CEILING(MAX($C:$C),100),"")</f>
        <v/>
      </c>
      <c r="F88" t="str">
        <f>IF(AND('Modified Data'!A88&gt;=Dashboard!$D$17,'Modified Data'!A88&lt;=Dashboard!$D$19),1,"")</f>
        <v/>
      </c>
      <c r="G88" s="1" t="str">
        <f>IF(F88=1,'Reference Data'!$F$11,"")</f>
        <v/>
      </c>
      <c r="H88" s="1">
        <f>IF(ISBLANK('Raw Data'!J88),NA(),'Raw Data'!J88)</f>
        <v>16.330781398565133</v>
      </c>
      <c r="I88" s="1">
        <f>IF(ISBLANK('Raw Data'!P88),NA(),'Raw Data'!P88)</f>
        <v>19.317486145678437</v>
      </c>
      <c r="J88" s="1">
        <f>IF(ISBLANK('Raw Data'!V88),NA(),'Raw Data'!V88)</f>
        <v>17.989152281545572</v>
      </c>
      <c r="K88" s="1">
        <f>IF(ISBLANK('Raw Data'!AB88),NA(),'Raw Data'!AB88)</f>
        <v>15.129438257226592</v>
      </c>
      <c r="L88" s="1" t="e">
        <f>IF(ISBLANK('Raw Data'!AH88),NA(),'Raw Data'!AH88)</f>
        <v>#N/A</v>
      </c>
      <c r="M88" s="1" t="e">
        <f>IF(ISBLANK('Raw Data'!AN88),NA(),'Raw Data'!AN88)</f>
        <v>#N/A</v>
      </c>
      <c r="N88" s="1">
        <f>IF(ISBLANK('Raw Data'!AT88),NA(),'Raw Data'!AT88)</f>
        <v>15.790826798178978</v>
      </c>
      <c r="O88" s="14">
        <f>IF('Reference Data'!$A$14,'Modified Data'!H88,NA())</f>
        <v>16.330781398565133</v>
      </c>
      <c r="P88" s="14" t="e">
        <f>IF('Reference Data'!$A$15,'Modified Data'!I88,NA())</f>
        <v>#N/A</v>
      </c>
      <c r="Q88" s="14" t="e">
        <f>IF('Reference Data'!$A$16,'Modified Data'!J88,NA())</f>
        <v>#N/A</v>
      </c>
      <c r="R88" s="14">
        <f>IF('Reference Data'!$A$17,'Modified Data'!K88,NA())</f>
        <v>15.129438257226592</v>
      </c>
      <c r="S88" s="14" t="e">
        <f>IF('Reference Data'!$A$18,'Modified Data'!L88,NA())</f>
        <v>#N/A</v>
      </c>
      <c r="T88" s="14" t="e">
        <f>IF('Reference Data'!$A$19,'Modified Data'!M88,NA())</f>
        <v>#N/A</v>
      </c>
      <c r="U88" s="14" t="e">
        <f>IF('Reference Data'!$A$20,'Modified Data'!N88,NA())</f>
        <v>#N/A</v>
      </c>
    </row>
    <row r="89" spans="1:21" x14ac:dyDescent="0.2">
      <c r="A89" s="3">
        <f>'Raw Data'!A89</f>
        <v>39717</v>
      </c>
      <c r="B89" s="1">
        <f>'Raw Data'!B89/'Reference Data'!$F$1</f>
        <v>4.2067439999999996</v>
      </c>
      <c r="C89" s="1">
        <f>'Raw Data'!C89/'Reference Data'!$F$1</f>
        <v>66.701035410000003</v>
      </c>
      <c r="D89" s="2">
        <f>'Raw Data'!D89</f>
        <v>15.855739120326788</v>
      </c>
      <c r="E89" t="str">
        <f>IF(OR(VLOOKUP(WEEKDAY(A89),'Reference Data'!$B$2:$C$8,2)="Sunday",VLOOKUP(WEEKDAY(A89),'Reference Data'!$B$2:$C$8,2)="Saturday"),CEILING(MAX($C:$C),100),"")</f>
        <v/>
      </c>
      <c r="F89" t="str">
        <f>IF(AND('Modified Data'!A89&gt;=Dashboard!$D$17,'Modified Data'!A89&lt;=Dashboard!$D$19),1,"")</f>
        <v/>
      </c>
      <c r="G89" s="1" t="str">
        <f>IF(F89=1,'Reference Data'!$F$11,"")</f>
        <v/>
      </c>
      <c r="H89" s="1">
        <f>IF(ISBLANK('Raw Data'!J89),NA(),'Raw Data'!J89)</f>
        <v>16.035171818305297</v>
      </c>
      <c r="I89" s="1">
        <f>IF(ISBLANK('Raw Data'!P89),NA(),'Raw Data'!P89)</f>
        <v>18.654475673793495</v>
      </c>
      <c r="J89" s="1">
        <f>IF(ISBLANK('Raw Data'!V89),NA(),'Raw Data'!V89)</f>
        <v>17.567716186517842</v>
      </c>
      <c r="K89" s="1">
        <f>IF(ISBLANK('Raw Data'!AB89),NA(),'Raw Data'!AB89)</f>
        <v>14.795097147462803</v>
      </c>
      <c r="L89" s="1" t="e">
        <f>IF(ISBLANK('Raw Data'!AH89),NA(),'Raw Data'!AH89)</f>
        <v>#N/A</v>
      </c>
      <c r="M89" s="1" t="e">
        <f>IF(ISBLANK('Raw Data'!AN89),NA(),'Raw Data'!AN89)</f>
        <v>#N/A</v>
      </c>
      <c r="N89" s="1">
        <f>IF(ISBLANK('Raw Data'!AT89),NA(),'Raw Data'!AT89)</f>
        <v>15.3368104883159</v>
      </c>
      <c r="O89" s="14">
        <f>IF('Reference Data'!$A$14,'Modified Data'!H89,NA())</f>
        <v>16.035171818305297</v>
      </c>
      <c r="P89" s="14" t="e">
        <f>IF('Reference Data'!$A$15,'Modified Data'!I89,NA())</f>
        <v>#N/A</v>
      </c>
      <c r="Q89" s="14" t="e">
        <f>IF('Reference Data'!$A$16,'Modified Data'!J89,NA())</f>
        <v>#N/A</v>
      </c>
      <c r="R89" s="14">
        <f>IF('Reference Data'!$A$17,'Modified Data'!K89,NA())</f>
        <v>14.795097147462803</v>
      </c>
      <c r="S89" s="14" t="e">
        <f>IF('Reference Data'!$A$18,'Modified Data'!L89,NA())</f>
        <v>#N/A</v>
      </c>
      <c r="T89" s="14" t="e">
        <f>IF('Reference Data'!$A$19,'Modified Data'!M89,NA())</f>
        <v>#N/A</v>
      </c>
      <c r="U89" s="14" t="e">
        <f>IF('Reference Data'!$A$20,'Modified Data'!N89,NA())</f>
        <v>#N/A</v>
      </c>
    </row>
    <row r="90" spans="1:21" x14ac:dyDescent="0.2">
      <c r="A90" s="3">
        <f>'Raw Data'!A90</f>
        <v>39718</v>
      </c>
      <c r="B90" s="1">
        <f>'Raw Data'!B90/'Reference Data'!$F$1</f>
        <v>4.3311979999999997</v>
      </c>
      <c r="C90" s="1">
        <f>'Raw Data'!C90/'Reference Data'!$F$1</f>
        <v>69.555101809999996</v>
      </c>
      <c r="D90" s="2">
        <f>'Raw Data'!D90</f>
        <v>16.059090766573128</v>
      </c>
      <c r="E90">
        <f>IF(OR(VLOOKUP(WEEKDAY(A90),'Reference Data'!$B$2:$C$8,2)="Sunday",VLOOKUP(WEEKDAY(A90),'Reference Data'!$B$2:$C$8,2)="Saturday"),CEILING(MAX($C:$C),100),"")</f>
        <v>200</v>
      </c>
      <c r="F90" t="str">
        <f>IF(AND('Modified Data'!A90&gt;=Dashboard!$D$17,'Modified Data'!A90&lt;=Dashboard!$D$19),1,"")</f>
        <v/>
      </c>
      <c r="G90" s="1" t="str">
        <f>IF(F90=1,'Reference Data'!$F$11,"")</f>
        <v/>
      </c>
      <c r="H90" s="1">
        <f>IF(ISBLANK('Raw Data'!J90),NA(),'Raw Data'!J90)</f>
        <v>16.450201463469973</v>
      </c>
      <c r="I90" s="1">
        <f>IF(ISBLANK('Raw Data'!P90),NA(),'Raw Data'!P90)</f>
        <v>19.346555124296955</v>
      </c>
      <c r="J90" s="1">
        <f>IF(ISBLANK('Raw Data'!V90),NA(),'Raw Data'!V90)</f>
        <v>16.610950011353935</v>
      </c>
      <c r="K90" s="1">
        <f>IF(ISBLANK('Raw Data'!AB90),NA(),'Raw Data'!AB90)</f>
        <v>15.040406670854614</v>
      </c>
      <c r="L90" s="1" t="e">
        <f>IF(ISBLANK('Raw Data'!AH90),NA(),'Raw Data'!AH90)</f>
        <v>#N/A</v>
      </c>
      <c r="M90" s="1" t="e">
        <f>IF(ISBLANK('Raw Data'!AN90),NA(),'Raw Data'!AN90)</f>
        <v>#N/A</v>
      </c>
      <c r="N90" s="1">
        <f>IF(ISBLANK('Raw Data'!AT90),NA(),'Raw Data'!AT90)</f>
        <v>15.749642733150129</v>
      </c>
      <c r="O90" s="14">
        <f>IF('Reference Data'!$A$14,'Modified Data'!H90,NA())</f>
        <v>16.450201463469973</v>
      </c>
      <c r="P90" s="14" t="e">
        <f>IF('Reference Data'!$A$15,'Modified Data'!I90,NA())</f>
        <v>#N/A</v>
      </c>
      <c r="Q90" s="14" t="e">
        <f>IF('Reference Data'!$A$16,'Modified Data'!J90,NA())</f>
        <v>#N/A</v>
      </c>
      <c r="R90" s="14">
        <f>IF('Reference Data'!$A$17,'Modified Data'!K90,NA())</f>
        <v>15.040406670854614</v>
      </c>
      <c r="S90" s="14" t="e">
        <f>IF('Reference Data'!$A$18,'Modified Data'!L90,NA())</f>
        <v>#N/A</v>
      </c>
      <c r="T90" s="14" t="e">
        <f>IF('Reference Data'!$A$19,'Modified Data'!M90,NA())</f>
        <v>#N/A</v>
      </c>
      <c r="U90" s="14" t="e">
        <f>IF('Reference Data'!$A$20,'Modified Data'!N90,NA())</f>
        <v>#N/A</v>
      </c>
    </row>
    <row r="91" spans="1:21" x14ac:dyDescent="0.2">
      <c r="A91" s="3">
        <f>'Raw Data'!A91</f>
        <v>39719</v>
      </c>
      <c r="B91" s="1">
        <f>'Raw Data'!B91/'Reference Data'!$F$1</f>
        <v>4.1932879999999999</v>
      </c>
      <c r="C91" s="1">
        <f>'Raw Data'!C91/'Reference Data'!$F$1</f>
        <v>64.169162490000005</v>
      </c>
      <c r="D91" s="2">
        <f>'Raw Data'!D91</f>
        <v>15.302827397021145</v>
      </c>
      <c r="E91">
        <f>IF(OR(VLOOKUP(WEEKDAY(A91),'Reference Data'!$B$2:$C$8,2)="Sunday",VLOOKUP(WEEKDAY(A91),'Reference Data'!$B$2:$C$8,2)="Saturday"),CEILING(MAX($C:$C),100),"")</f>
        <v>200</v>
      </c>
      <c r="F91" t="str">
        <f>IF(AND('Modified Data'!A91&gt;=Dashboard!$D$17,'Modified Data'!A91&lt;=Dashboard!$D$19),1,"")</f>
        <v/>
      </c>
      <c r="G91" s="1" t="str">
        <f>IF(F91=1,'Reference Data'!$F$11,"")</f>
        <v/>
      </c>
      <c r="H91" s="1">
        <f>IF(ISBLANK('Raw Data'!J91),NA(),'Raw Data'!J91)</f>
        <v>15.554669177554226</v>
      </c>
      <c r="I91" s="1">
        <f>IF(ISBLANK('Raw Data'!P91),NA(),'Raw Data'!P91)</f>
        <v>18.175005426140356</v>
      </c>
      <c r="J91" s="1">
        <f>IF(ISBLANK('Raw Data'!V91),NA(),'Raw Data'!V91)</f>
        <v>16.038888460488053</v>
      </c>
      <c r="K91" s="1">
        <f>IF(ISBLANK('Raw Data'!AB91),NA(),'Raw Data'!AB91)</f>
        <v>14.351295105413822</v>
      </c>
      <c r="L91" s="1" t="e">
        <f>IF(ISBLANK('Raw Data'!AH91),NA(),'Raw Data'!AH91)</f>
        <v>#N/A</v>
      </c>
      <c r="M91" s="1" t="e">
        <f>IF(ISBLANK('Raw Data'!AN91),NA(),'Raw Data'!AN91)</f>
        <v>#N/A</v>
      </c>
      <c r="N91" s="1">
        <f>IF(ISBLANK('Raw Data'!AT91),NA(),'Raw Data'!AT91)</f>
        <v>15.053645238970702</v>
      </c>
      <c r="O91" s="14">
        <f>IF('Reference Data'!$A$14,'Modified Data'!H91,NA())</f>
        <v>15.554669177554226</v>
      </c>
      <c r="P91" s="14" t="e">
        <f>IF('Reference Data'!$A$15,'Modified Data'!I91,NA())</f>
        <v>#N/A</v>
      </c>
      <c r="Q91" s="14" t="e">
        <f>IF('Reference Data'!$A$16,'Modified Data'!J91,NA())</f>
        <v>#N/A</v>
      </c>
      <c r="R91" s="14">
        <f>IF('Reference Data'!$A$17,'Modified Data'!K91,NA())</f>
        <v>14.351295105413822</v>
      </c>
      <c r="S91" s="14" t="e">
        <f>IF('Reference Data'!$A$18,'Modified Data'!L91,NA())</f>
        <v>#N/A</v>
      </c>
      <c r="T91" s="14" t="e">
        <f>IF('Reference Data'!$A$19,'Modified Data'!M91,NA())</f>
        <v>#N/A</v>
      </c>
      <c r="U91" s="14" t="e">
        <f>IF('Reference Data'!$A$20,'Modified Data'!N91,NA())</f>
        <v>#N/A</v>
      </c>
    </row>
    <row r="92" spans="1:21" x14ac:dyDescent="0.2">
      <c r="A92" s="3">
        <f>'Raw Data'!A92</f>
        <v>39720</v>
      </c>
      <c r="B92" s="1">
        <f>'Raw Data'!B92/'Reference Data'!$F$1</f>
        <v>4.3755860000000002</v>
      </c>
      <c r="C92" s="1">
        <f>'Raw Data'!C92/'Reference Data'!$F$1</f>
        <v>72.2574252</v>
      </c>
      <c r="D92" s="2">
        <f>'Raw Data'!D92</f>
        <v>16.513771001187042</v>
      </c>
      <c r="E92" t="str">
        <f>IF(OR(VLOOKUP(WEEKDAY(A92),'Reference Data'!$B$2:$C$8,2)="Sunday",VLOOKUP(WEEKDAY(A92),'Reference Data'!$B$2:$C$8,2)="Saturday"),CEILING(MAX($C:$C),100),"")</f>
        <v/>
      </c>
      <c r="F92" t="str">
        <f>IF(AND('Modified Data'!A92&gt;=Dashboard!$D$17,'Modified Data'!A92&lt;=Dashboard!$D$19),1,"")</f>
        <v/>
      </c>
      <c r="G92" s="1" t="str">
        <f>IF(F92=1,'Reference Data'!$F$11,"")</f>
        <v/>
      </c>
      <c r="H92" s="1">
        <f>IF(ISBLANK('Raw Data'!J92),NA(),'Raw Data'!J92)</f>
        <v>16.757935062494127</v>
      </c>
      <c r="I92" s="1">
        <f>IF(ISBLANK('Raw Data'!P92),NA(),'Raw Data'!P92)</f>
        <v>19.743310421548802</v>
      </c>
      <c r="J92" s="1">
        <f>IF(ISBLANK('Raw Data'!V92),NA(),'Raw Data'!V92)</f>
        <v>18.489944051280151</v>
      </c>
      <c r="K92" s="1">
        <f>IF(ISBLANK('Raw Data'!AB92),NA(),'Raw Data'!AB92)</f>
        <v>15.140051224023868</v>
      </c>
      <c r="L92" s="1" t="e">
        <f>IF(ISBLANK('Raw Data'!AH92),NA(),'Raw Data'!AH92)</f>
        <v>#N/A</v>
      </c>
      <c r="M92" s="1" t="e">
        <f>IF(ISBLANK('Raw Data'!AN92),NA(),'Raw Data'!AN92)</f>
        <v>#N/A</v>
      </c>
      <c r="N92" s="1">
        <f>IF(ISBLANK('Raw Data'!AT92),NA(),'Raw Data'!AT92)</f>
        <v>16.036730903339791</v>
      </c>
      <c r="O92" s="14">
        <f>IF('Reference Data'!$A$14,'Modified Data'!H92,NA())</f>
        <v>16.757935062494127</v>
      </c>
      <c r="P92" s="14" t="e">
        <f>IF('Reference Data'!$A$15,'Modified Data'!I92,NA())</f>
        <v>#N/A</v>
      </c>
      <c r="Q92" s="14" t="e">
        <f>IF('Reference Data'!$A$16,'Modified Data'!J92,NA())</f>
        <v>#N/A</v>
      </c>
      <c r="R92" s="14">
        <f>IF('Reference Data'!$A$17,'Modified Data'!K92,NA())</f>
        <v>15.140051224023868</v>
      </c>
      <c r="S92" s="14" t="e">
        <f>IF('Reference Data'!$A$18,'Modified Data'!L92,NA())</f>
        <v>#N/A</v>
      </c>
      <c r="T92" s="14" t="e">
        <f>IF('Reference Data'!$A$19,'Modified Data'!M92,NA())</f>
        <v>#N/A</v>
      </c>
      <c r="U92" s="14" t="e">
        <f>IF('Reference Data'!$A$20,'Modified Data'!N92,NA())</f>
        <v>#N/A</v>
      </c>
    </row>
    <row r="93" spans="1:21" x14ac:dyDescent="0.2">
      <c r="A93" s="3">
        <f>'Raw Data'!A93</f>
        <v>39721</v>
      </c>
      <c r="B93" s="1">
        <f>'Raw Data'!B93/'Reference Data'!$F$1</f>
        <v>4.7709890000000001</v>
      </c>
      <c r="C93" s="1">
        <f>'Raw Data'!C93/'Reference Data'!$F$1</f>
        <v>91.107615249999995</v>
      </c>
      <c r="D93" s="2">
        <f>'Raw Data'!D93</f>
        <v>19.09616963065729</v>
      </c>
      <c r="E93" t="str">
        <f>IF(OR(VLOOKUP(WEEKDAY(A93),'Reference Data'!$B$2:$C$8,2)="Sunday",VLOOKUP(WEEKDAY(A93),'Reference Data'!$B$2:$C$8,2)="Saturday"),CEILING(MAX($C:$C),100),"")</f>
        <v/>
      </c>
      <c r="F93" t="str">
        <f>IF(AND('Modified Data'!A93&gt;=Dashboard!$D$17,'Modified Data'!A93&lt;=Dashboard!$D$19),1,"")</f>
        <v/>
      </c>
      <c r="G93" s="1" t="str">
        <f>IF(F93=1,'Reference Data'!$F$11,"")</f>
        <v/>
      </c>
      <c r="H93" s="1">
        <f>IF(ISBLANK('Raw Data'!J93),NA(),'Raw Data'!J93)</f>
        <v>19.821391675578415</v>
      </c>
      <c r="I93" s="1">
        <f>IF(ISBLANK('Raw Data'!P93),NA(),'Raw Data'!P93)</f>
        <v>22.406540439022709</v>
      </c>
      <c r="J93" s="1">
        <f>IF(ISBLANK('Raw Data'!V93),NA(),'Raw Data'!V93)</f>
        <v>21.014358517008535</v>
      </c>
      <c r="K93" s="1">
        <f>IF(ISBLANK('Raw Data'!AB93),NA(),'Raw Data'!AB93)</f>
        <v>17.700058650657851</v>
      </c>
      <c r="L93" s="1" t="e">
        <f>IF(ISBLANK('Raw Data'!AH93),NA(),'Raw Data'!AH93)</f>
        <v>#N/A</v>
      </c>
      <c r="M93" s="1" t="e">
        <f>IF(ISBLANK('Raw Data'!AN93),NA(),'Raw Data'!AN93)</f>
        <v>#N/A</v>
      </c>
      <c r="N93" s="1">
        <f>IF(ISBLANK('Raw Data'!AT93),NA(),'Raw Data'!AT93)</f>
        <v>18.588735161155849</v>
      </c>
      <c r="O93" s="14">
        <f>IF('Reference Data'!$A$14,'Modified Data'!H93,NA())</f>
        <v>19.821391675578415</v>
      </c>
      <c r="P93" s="14" t="e">
        <f>IF('Reference Data'!$A$15,'Modified Data'!I93,NA())</f>
        <v>#N/A</v>
      </c>
      <c r="Q93" s="14" t="e">
        <f>IF('Reference Data'!$A$16,'Modified Data'!J93,NA())</f>
        <v>#N/A</v>
      </c>
      <c r="R93" s="14">
        <f>IF('Reference Data'!$A$17,'Modified Data'!K93,NA())</f>
        <v>17.700058650657851</v>
      </c>
      <c r="S93" s="14" t="e">
        <f>IF('Reference Data'!$A$18,'Modified Data'!L93,NA())</f>
        <v>#N/A</v>
      </c>
      <c r="T93" s="14" t="e">
        <f>IF('Reference Data'!$A$19,'Modified Data'!M93,NA())</f>
        <v>#N/A</v>
      </c>
      <c r="U93" s="14" t="e">
        <f>IF('Reference Data'!$A$20,'Modified Data'!N93,NA())</f>
        <v>#N/A</v>
      </c>
    </row>
    <row r="94" spans="1:21" x14ac:dyDescent="0.2">
      <c r="A94" s="3">
        <f>'Raw Data'!A94</f>
        <v>39722</v>
      </c>
      <c r="B94" s="1">
        <f>'Raw Data'!B94/'Reference Data'!$F$1</f>
        <v>5.1916840000000004</v>
      </c>
      <c r="C94" s="1">
        <f>'Raw Data'!C94/'Reference Data'!$F$1</f>
        <v>132.63459472</v>
      </c>
      <c r="D94" s="2">
        <f>'Raw Data'!D94</f>
        <v>25.547509193548759</v>
      </c>
      <c r="E94" t="str">
        <f>IF(OR(VLOOKUP(WEEKDAY(A94),'Reference Data'!$B$2:$C$8,2)="Sunday",VLOOKUP(WEEKDAY(A94),'Reference Data'!$B$2:$C$8,2)="Saturday"),CEILING(MAX($C:$C),100),"")</f>
        <v/>
      </c>
      <c r="F94" t="str">
        <f>IF(AND('Modified Data'!A94&gt;=Dashboard!$D$17,'Modified Data'!A94&lt;=Dashboard!$D$19),1,"")</f>
        <v/>
      </c>
      <c r="G94" s="1" t="str">
        <f>IF(F94=1,'Reference Data'!$F$11,"")</f>
        <v/>
      </c>
      <c r="H94" s="1">
        <f>IF(ISBLANK('Raw Data'!J94),NA(),'Raw Data'!J94)</f>
        <v>26.269959409759597</v>
      </c>
      <c r="I94" s="1">
        <f>IF(ISBLANK('Raw Data'!P94),NA(),'Raw Data'!P94)</f>
        <v>28.049354946240278</v>
      </c>
      <c r="J94" s="1">
        <f>IF(ISBLANK('Raw Data'!V94),NA(),'Raw Data'!V94)</f>
        <v>29.260254091752255</v>
      </c>
      <c r="K94" s="1">
        <f>IF(ISBLANK('Raw Data'!AB94),NA(),'Raw Data'!AB94)</f>
        <v>23.589656924523307</v>
      </c>
      <c r="L94" s="1" t="e">
        <f>IF(ISBLANK('Raw Data'!AH94),NA(),'Raw Data'!AH94)</f>
        <v>#N/A</v>
      </c>
      <c r="M94" s="1" t="e">
        <f>IF(ISBLANK('Raw Data'!AN94),NA(),'Raw Data'!AN94)</f>
        <v>#N/A</v>
      </c>
      <c r="N94" s="1">
        <f>IF(ISBLANK('Raw Data'!AT94),NA(),'Raw Data'!AT94)</f>
        <v>24.94499379065542</v>
      </c>
      <c r="O94" s="14">
        <f>IF('Reference Data'!$A$14,'Modified Data'!H94,NA())</f>
        <v>26.269959409759597</v>
      </c>
      <c r="P94" s="14" t="e">
        <f>IF('Reference Data'!$A$15,'Modified Data'!I94,NA())</f>
        <v>#N/A</v>
      </c>
      <c r="Q94" s="14" t="e">
        <f>IF('Reference Data'!$A$16,'Modified Data'!J94,NA())</f>
        <v>#N/A</v>
      </c>
      <c r="R94" s="14">
        <f>IF('Reference Data'!$A$17,'Modified Data'!K94,NA())</f>
        <v>23.589656924523307</v>
      </c>
      <c r="S94" s="14" t="e">
        <f>IF('Reference Data'!$A$18,'Modified Data'!L94,NA())</f>
        <v>#N/A</v>
      </c>
      <c r="T94" s="14" t="e">
        <f>IF('Reference Data'!$A$19,'Modified Data'!M94,NA())</f>
        <v>#N/A</v>
      </c>
      <c r="U94" s="14" t="e">
        <f>IF('Reference Data'!$A$20,'Modified Data'!N94,NA())</f>
        <v>#N/A</v>
      </c>
    </row>
    <row r="95" spans="1:21" x14ac:dyDescent="0.2">
      <c r="A95" s="3">
        <f>'Raw Data'!A95</f>
        <v>39723</v>
      </c>
      <c r="B95" s="1">
        <f>'Raw Data'!B95/'Reference Data'!$F$1</f>
        <v>4.7693760000000003</v>
      </c>
      <c r="C95" s="1">
        <f>'Raw Data'!C95/'Reference Data'!$F$1</f>
        <v>98.576830040000004</v>
      </c>
      <c r="D95" s="2">
        <f>'Raw Data'!D95</f>
        <v>20.668705935535385</v>
      </c>
      <c r="E95" t="str">
        <f>IF(OR(VLOOKUP(WEEKDAY(A95),'Reference Data'!$B$2:$C$8,2)="Sunday",VLOOKUP(WEEKDAY(A95),'Reference Data'!$B$2:$C$8,2)="Saturday"),CEILING(MAX($C:$C),100),"")</f>
        <v/>
      </c>
      <c r="F95" t="str">
        <f>IF(AND('Modified Data'!A95&gt;=Dashboard!$D$17,'Modified Data'!A95&lt;=Dashboard!$D$19),1,"")</f>
        <v/>
      </c>
      <c r="G95" s="1" t="str">
        <f>IF(F95=1,'Reference Data'!$F$11,"")</f>
        <v/>
      </c>
      <c r="H95" s="1">
        <f>IF(ISBLANK('Raw Data'!J95),NA(),'Raw Data'!J95)</f>
        <v>21.195969894110878</v>
      </c>
      <c r="I95" s="1">
        <f>IF(ISBLANK('Raw Data'!P95),NA(),'Raw Data'!P95)</f>
        <v>23.386254596300418</v>
      </c>
      <c r="J95" s="1">
        <f>IF(ISBLANK('Raw Data'!V95),NA(),'Raw Data'!V95)</f>
        <v>23.274196529404897</v>
      </c>
      <c r="K95" s="1">
        <f>IF(ISBLANK('Raw Data'!AB95),NA(),'Raw Data'!AB95)</f>
        <v>19.217480787824865</v>
      </c>
      <c r="L95" s="1" t="e">
        <f>IF(ISBLANK('Raw Data'!AH95),NA(),'Raw Data'!AH95)</f>
        <v>#N/A</v>
      </c>
      <c r="M95" s="1" t="e">
        <f>IF(ISBLANK('Raw Data'!AN95),NA(),'Raw Data'!AN95)</f>
        <v>#N/A</v>
      </c>
      <c r="N95" s="1">
        <f>IF(ISBLANK('Raw Data'!AT95),NA(),'Raw Data'!AT95)</f>
        <v>20.049662987191251</v>
      </c>
      <c r="O95" s="14">
        <f>IF('Reference Data'!$A$14,'Modified Data'!H95,NA())</f>
        <v>21.195969894110878</v>
      </c>
      <c r="P95" s="14" t="e">
        <f>IF('Reference Data'!$A$15,'Modified Data'!I95,NA())</f>
        <v>#N/A</v>
      </c>
      <c r="Q95" s="14" t="e">
        <f>IF('Reference Data'!$A$16,'Modified Data'!J95,NA())</f>
        <v>#N/A</v>
      </c>
      <c r="R95" s="14">
        <f>IF('Reference Data'!$A$17,'Modified Data'!K95,NA())</f>
        <v>19.217480787824865</v>
      </c>
      <c r="S95" s="14" t="e">
        <f>IF('Reference Data'!$A$18,'Modified Data'!L95,NA())</f>
        <v>#N/A</v>
      </c>
      <c r="T95" s="14" t="e">
        <f>IF('Reference Data'!$A$19,'Modified Data'!M95,NA())</f>
        <v>#N/A</v>
      </c>
      <c r="U95" s="14" t="e">
        <f>IF('Reference Data'!$A$20,'Modified Data'!N95,NA())</f>
        <v>#N/A</v>
      </c>
    </row>
    <row r="96" spans="1:21" x14ac:dyDescent="0.2">
      <c r="A96" s="3">
        <f>'Raw Data'!A96</f>
        <v>39724</v>
      </c>
      <c r="B96" s="1">
        <f>'Raw Data'!B96/'Reference Data'!$F$1</f>
        <v>4.6024890000000003</v>
      </c>
      <c r="C96" s="1">
        <f>'Raw Data'!C96/'Reference Data'!$F$1</f>
        <v>83.375272540000012</v>
      </c>
      <c r="D96" s="2">
        <f>'Raw Data'!D96</f>
        <v>18.115257318377079</v>
      </c>
      <c r="E96" t="str">
        <f>IF(OR(VLOOKUP(WEEKDAY(A96),'Reference Data'!$B$2:$C$8,2)="Sunday",VLOOKUP(WEEKDAY(A96),'Reference Data'!$B$2:$C$8,2)="Saturday"),CEILING(MAX($C:$C),100),"")</f>
        <v/>
      </c>
      <c r="F96" t="str">
        <f>IF(AND('Modified Data'!A96&gt;=Dashboard!$D$17,'Modified Data'!A96&lt;=Dashboard!$D$19),1,"")</f>
        <v/>
      </c>
      <c r="G96" s="1" t="str">
        <f>IF(F96=1,'Reference Data'!$F$11,"")</f>
        <v/>
      </c>
      <c r="H96" s="1">
        <f>IF(ISBLANK('Raw Data'!J96),NA(),'Raw Data'!J96)</f>
        <v>18.450805647138388</v>
      </c>
      <c r="I96" s="1">
        <f>IF(ISBLANK('Raw Data'!P96),NA(),'Raw Data'!P96)</f>
        <v>20.7283707120719</v>
      </c>
      <c r="J96" s="1">
        <f>IF(ISBLANK('Raw Data'!V96),NA(),'Raw Data'!V96)</f>
        <v>20.960436603244776</v>
      </c>
      <c r="K96" s="1">
        <f>IF(ISBLANK('Raw Data'!AB96),NA(),'Raw Data'!AB96)</f>
        <v>16.581411324230778</v>
      </c>
      <c r="L96" s="1" t="e">
        <f>IF(ISBLANK('Raw Data'!AH96),NA(),'Raw Data'!AH96)</f>
        <v>#N/A</v>
      </c>
      <c r="M96" s="1" t="e">
        <f>IF(ISBLANK('Raw Data'!AN96),NA(),'Raw Data'!AN96)</f>
        <v>#N/A</v>
      </c>
      <c r="N96" s="1">
        <f>IF(ISBLANK('Raw Data'!AT96),NA(),'Raw Data'!AT96)</f>
        <v>17.602825136816016</v>
      </c>
      <c r="O96" s="14">
        <f>IF('Reference Data'!$A$14,'Modified Data'!H96,NA())</f>
        <v>18.450805647138388</v>
      </c>
      <c r="P96" s="14" t="e">
        <f>IF('Reference Data'!$A$15,'Modified Data'!I96,NA())</f>
        <v>#N/A</v>
      </c>
      <c r="Q96" s="14" t="e">
        <f>IF('Reference Data'!$A$16,'Modified Data'!J96,NA())</f>
        <v>#N/A</v>
      </c>
      <c r="R96" s="14">
        <f>IF('Reference Data'!$A$17,'Modified Data'!K96,NA())</f>
        <v>16.581411324230778</v>
      </c>
      <c r="S96" s="14" t="e">
        <f>IF('Reference Data'!$A$18,'Modified Data'!L96,NA())</f>
        <v>#N/A</v>
      </c>
      <c r="T96" s="14" t="e">
        <f>IF('Reference Data'!$A$19,'Modified Data'!M96,NA())</f>
        <v>#N/A</v>
      </c>
      <c r="U96" s="14" t="e">
        <f>IF('Reference Data'!$A$20,'Modified Data'!N96,NA())</f>
        <v>#N/A</v>
      </c>
    </row>
    <row r="97" spans="1:21" x14ac:dyDescent="0.2">
      <c r="A97" s="3">
        <f>'Raw Data'!A97</f>
        <v>39725</v>
      </c>
      <c r="B97" s="1">
        <f>'Raw Data'!B97/'Reference Data'!$F$1</f>
        <v>4.5956780000000004</v>
      </c>
      <c r="C97" s="1">
        <f>'Raw Data'!C97/'Reference Data'!$F$1</f>
        <v>78.201904129999988</v>
      </c>
      <c r="D97" s="2">
        <f>'Raw Data'!D97</f>
        <v>17.016401960711782</v>
      </c>
      <c r="E97">
        <f>IF(OR(VLOOKUP(WEEKDAY(A97),'Reference Data'!$B$2:$C$8,2)="Sunday",VLOOKUP(WEEKDAY(A97),'Reference Data'!$B$2:$C$8,2)="Saturday"),CEILING(MAX($C:$C),100),"")</f>
        <v>200</v>
      </c>
      <c r="F97" t="str">
        <f>IF(AND('Modified Data'!A97&gt;=Dashboard!$D$17,'Modified Data'!A97&lt;=Dashboard!$D$19),1,"")</f>
        <v/>
      </c>
      <c r="G97" s="1" t="str">
        <f>IF(F97=1,'Reference Data'!$F$11,"")</f>
        <v/>
      </c>
      <c r="H97" s="1">
        <f>IF(ISBLANK('Raw Data'!J97),NA(),'Raw Data'!J97)</f>
        <v>17.704511446646695</v>
      </c>
      <c r="I97" s="1">
        <f>IF(ISBLANK('Raw Data'!P97),NA(),'Raw Data'!P97)</f>
        <v>20.111495192607737</v>
      </c>
      <c r="J97" s="1">
        <f>IF(ISBLANK('Raw Data'!V97),NA(),'Raw Data'!V97)</f>
        <v>17.970912804136535</v>
      </c>
      <c r="K97" s="1">
        <f>IF(ISBLANK('Raw Data'!AB97),NA(),'Raw Data'!AB97)</f>
        <v>15.746460548845342</v>
      </c>
      <c r="L97" s="1" t="e">
        <f>IF(ISBLANK('Raw Data'!AH97),NA(),'Raw Data'!AH97)</f>
        <v>#N/A</v>
      </c>
      <c r="M97" s="1" t="e">
        <f>IF(ISBLANK('Raw Data'!AN97),NA(),'Raw Data'!AN97)</f>
        <v>#N/A</v>
      </c>
      <c r="N97" s="1">
        <f>IF(ISBLANK('Raw Data'!AT97),NA(),'Raw Data'!AT97)</f>
        <v>16.725719782654846</v>
      </c>
      <c r="O97" s="14">
        <f>IF('Reference Data'!$A$14,'Modified Data'!H97,NA())</f>
        <v>17.704511446646695</v>
      </c>
      <c r="P97" s="14" t="e">
        <f>IF('Reference Data'!$A$15,'Modified Data'!I97,NA())</f>
        <v>#N/A</v>
      </c>
      <c r="Q97" s="14" t="e">
        <f>IF('Reference Data'!$A$16,'Modified Data'!J97,NA())</f>
        <v>#N/A</v>
      </c>
      <c r="R97" s="14">
        <f>IF('Reference Data'!$A$17,'Modified Data'!K97,NA())</f>
        <v>15.746460548845342</v>
      </c>
      <c r="S97" s="14" t="e">
        <f>IF('Reference Data'!$A$18,'Modified Data'!L97,NA())</f>
        <v>#N/A</v>
      </c>
      <c r="T97" s="14" t="e">
        <f>IF('Reference Data'!$A$19,'Modified Data'!M97,NA())</f>
        <v>#N/A</v>
      </c>
      <c r="U97" s="14" t="e">
        <f>IF('Reference Data'!$A$20,'Modified Data'!N97,NA())</f>
        <v>#N/A</v>
      </c>
    </row>
    <row r="98" spans="1:21" x14ac:dyDescent="0.2">
      <c r="A98" s="3">
        <f>'Raw Data'!A98</f>
        <v>39726</v>
      </c>
      <c r="B98" s="1">
        <f>'Raw Data'!B98/'Reference Data'!$F$1</f>
        <v>4.5407450000000003</v>
      </c>
      <c r="C98" s="1">
        <f>'Raw Data'!C98/'Reference Data'!$F$1</f>
        <v>75.349545239999998</v>
      </c>
      <c r="D98" s="2">
        <f>'Raw Data'!D98</f>
        <v>16.594093092653296</v>
      </c>
      <c r="E98">
        <f>IF(OR(VLOOKUP(WEEKDAY(A98),'Reference Data'!$B$2:$C$8,2)="Sunday",VLOOKUP(WEEKDAY(A98),'Reference Data'!$B$2:$C$8,2)="Saturday"),CEILING(MAX($C:$C),100),"")</f>
        <v>200</v>
      </c>
      <c r="F98" t="str">
        <f>IF(AND('Modified Data'!A98&gt;=Dashboard!$D$17,'Modified Data'!A98&lt;=Dashboard!$D$19),1,"")</f>
        <v/>
      </c>
      <c r="G98" s="1" t="str">
        <f>IF(F98=1,'Reference Data'!$F$11,"")</f>
        <v/>
      </c>
      <c r="H98" s="1">
        <f>IF(ISBLANK('Raw Data'!J98),NA(),'Raw Data'!J98)</f>
        <v>17.215025411740047</v>
      </c>
      <c r="I98" s="1">
        <f>IF(ISBLANK('Raw Data'!P98),NA(),'Raw Data'!P98)</f>
        <v>19.578785342223444</v>
      </c>
      <c r="J98" s="1">
        <f>IF(ISBLANK('Raw Data'!V98),NA(),'Raw Data'!V98)</f>
        <v>17.749841587264243</v>
      </c>
      <c r="K98" s="1">
        <f>IF(ISBLANK('Raw Data'!AB98),NA(),'Raw Data'!AB98)</f>
        <v>15.32750364025873</v>
      </c>
      <c r="L98" s="1" t="e">
        <f>IF(ISBLANK('Raw Data'!AH98),NA(),'Raw Data'!AH98)</f>
        <v>#N/A</v>
      </c>
      <c r="M98" s="1" t="e">
        <f>IF(ISBLANK('Raw Data'!AN98),NA(),'Raw Data'!AN98)</f>
        <v>#N/A</v>
      </c>
      <c r="N98" s="1">
        <f>IF(ISBLANK('Raw Data'!AT98),NA(),'Raw Data'!AT98)</f>
        <v>16.296100029784167</v>
      </c>
      <c r="O98" s="14">
        <f>IF('Reference Data'!$A$14,'Modified Data'!H98,NA())</f>
        <v>17.215025411740047</v>
      </c>
      <c r="P98" s="14" t="e">
        <f>IF('Reference Data'!$A$15,'Modified Data'!I98,NA())</f>
        <v>#N/A</v>
      </c>
      <c r="Q98" s="14" t="e">
        <f>IF('Reference Data'!$A$16,'Modified Data'!J98,NA())</f>
        <v>#N/A</v>
      </c>
      <c r="R98" s="14">
        <f>IF('Reference Data'!$A$17,'Modified Data'!K98,NA())</f>
        <v>15.32750364025873</v>
      </c>
      <c r="S98" s="14" t="e">
        <f>IF('Reference Data'!$A$18,'Modified Data'!L98,NA())</f>
        <v>#N/A</v>
      </c>
      <c r="T98" s="14" t="e">
        <f>IF('Reference Data'!$A$19,'Modified Data'!M98,NA())</f>
        <v>#N/A</v>
      </c>
      <c r="U98" s="14" t="e">
        <f>IF('Reference Data'!$A$20,'Modified Data'!N98,NA())</f>
        <v>#N/A</v>
      </c>
    </row>
    <row r="99" spans="1:21" x14ac:dyDescent="0.2">
      <c r="A99" s="3">
        <f>'Raw Data'!A99</f>
        <v>39727</v>
      </c>
      <c r="B99" s="1">
        <f>'Raw Data'!B99/'Reference Data'!$F$1</f>
        <v>4.6357739999999996</v>
      </c>
      <c r="C99" s="1">
        <f>'Raw Data'!C99/'Reference Data'!$F$1</f>
        <v>81.020726330000002</v>
      </c>
      <c r="D99" s="2">
        <f>'Raw Data'!D99</f>
        <v>17.477281319149725</v>
      </c>
      <c r="E99" t="str">
        <f>IF(OR(VLOOKUP(WEEKDAY(A99),'Reference Data'!$B$2:$C$8,2)="Sunday",VLOOKUP(WEEKDAY(A99),'Reference Data'!$B$2:$C$8,2)="Saturday"),CEILING(MAX($C:$C),100),"")</f>
        <v/>
      </c>
      <c r="F99" t="str">
        <f>IF(AND('Modified Data'!A99&gt;=Dashboard!$D$17,'Modified Data'!A99&lt;=Dashboard!$D$19),1,"")</f>
        <v/>
      </c>
      <c r="G99" s="1" t="str">
        <f>IF(F99=1,'Reference Data'!$F$11,"")</f>
        <v/>
      </c>
      <c r="H99" s="1">
        <f>IF(ISBLANK('Raw Data'!J99),NA(),'Raw Data'!J99)</f>
        <v>17.85028122037404</v>
      </c>
      <c r="I99" s="1">
        <f>IF(ISBLANK('Raw Data'!P99),NA(),'Raw Data'!P99)</f>
        <v>20.728410069108488</v>
      </c>
      <c r="J99" s="1">
        <f>IF(ISBLANK('Raw Data'!V99),NA(),'Raw Data'!V99)</f>
        <v>20.113326196581038</v>
      </c>
      <c r="K99" s="1">
        <f>IF(ISBLANK('Raw Data'!AB99),NA(),'Raw Data'!AB99)</f>
        <v>15.875515322928413</v>
      </c>
      <c r="L99" s="1" t="e">
        <f>IF(ISBLANK('Raw Data'!AH99),NA(),'Raw Data'!AH99)</f>
        <v>#N/A</v>
      </c>
      <c r="M99" s="1" t="e">
        <f>IF(ISBLANK('Raw Data'!AN99),NA(),'Raw Data'!AN99)</f>
        <v>#N/A</v>
      </c>
      <c r="N99" s="1">
        <f>IF(ISBLANK('Raw Data'!AT99),NA(),'Raw Data'!AT99)</f>
        <v>16.865657116037575</v>
      </c>
      <c r="O99" s="14">
        <f>IF('Reference Data'!$A$14,'Modified Data'!H99,NA())</f>
        <v>17.85028122037404</v>
      </c>
      <c r="P99" s="14" t="e">
        <f>IF('Reference Data'!$A$15,'Modified Data'!I99,NA())</f>
        <v>#N/A</v>
      </c>
      <c r="Q99" s="14" t="e">
        <f>IF('Reference Data'!$A$16,'Modified Data'!J99,NA())</f>
        <v>#N/A</v>
      </c>
      <c r="R99" s="14">
        <f>IF('Reference Data'!$A$17,'Modified Data'!K99,NA())</f>
        <v>15.875515322928413</v>
      </c>
      <c r="S99" s="14" t="e">
        <f>IF('Reference Data'!$A$18,'Modified Data'!L99,NA())</f>
        <v>#N/A</v>
      </c>
      <c r="T99" s="14" t="e">
        <f>IF('Reference Data'!$A$19,'Modified Data'!M99,NA())</f>
        <v>#N/A</v>
      </c>
      <c r="U99" s="14" t="e">
        <f>IF('Reference Data'!$A$20,'Modified Data'!N99,NA())</f>
        <v>#N/A</v>
      </c>
    </row>
    <row r="100" spans="1:21" x14ac:dyDescent="0.2">
      <c r="A100" s="3">
        <f>'Raw Data'!A100</f>
        <v>39728</v>
      </c>
      <c r="B100" s="1">
        <f>'Raw Data'!B100/'Reference Data'!$F$1</f>
        <v>4.5849650000000004</v>
      </c>
      <c r="C100" s="1">
        <f>'Raw Data'!C100/'Reference Data'!$F$1</f>
        <v>79.948606130000002</v>
      </c>
      <c r="D100" s="2">
        <f>'Raw Data'!D100</f>
        <v>17.437124630177109</v>
      </c>
      <c r="E100" t="str">
        <f>IF(OR(VLOOKUP(WEEKDAY(A100),'Reference Data'!$B$2:$C$8,2)="Sunday",VLOOKUP(WEEKDAY(A100),'Reference Data'!$B$2:$C$8,2)="Saturday"),CEILING(MAX($C:$C),100),"")</f>
        <v/>
      </c>
      <c r="F100" t="str">
        <f>IF(AND('Modified Data'!A100&gt;=Dashboard!$D$17,'Modified Data'!A100&lt;=Dashboard!$D$19),1,"")</f>
        <v/>
      </c>
      <c r="G100" s="1" t="str">
        <f>IF(F100=1,'Reference Data'!$F$11,"")</f>
        <v/>
      </c>
      <c r="H100" s="1">
        <f>IF(ISBLANK('Raw Data'!J100),NA(),'Raw Data'!J100)</f>
        <v>17.782527813576706</v>
      </c>
      <c r="I100" s="1">
        <f>IF(ISBLANK('Raw Data'!P100),NA(),'Raw Data'!P100)</f>
        <v>20.806185107305918</v>
      </c>
      <c r="J100" s="1">
        <f>IF(ISBLANK('Raw Data'!V100),NA(),'Raw Data'!V100)</f>
        <v>19.743154643727969</v>
      </c>
      <c r="K100" s="1">
        <f>IF(ISBLANK('Raw Data'!AB100),NA(),'Raw Data'!AB100)</f>
        <v>15.890816196676564</v>
      </c>
      <c r="L100" s="1" t="e">
        <f>IF(ISBLANK('Raw Data'!AH100),NA(),'Raw Data'!AH100)</f>
        <v>#N/A</v>
      </c>
      <c r="M100" s="1" t="e">
        <f>IF(ISBLANK('Raw Data'!AN100),NA(),'Raw Data'!AN100)</f>
        <v>#N/A</v>
      </c>
      <c r="N100" s="1">
        <f>IF(ISBLANK('Raw Data'!AT100),NA(),'Raw Data'!AT100)</f>
        <v>16.855145386837577</v>
      </c>
      <c r="O100" s="14">
        <f>IF('Reference Data'!$A$14,'Modified Data'!H100,NA())</f>
        <v>17.782527813576706</v>
      </c>
      <c r="P100" s="14" t="e">
        <f>IF('Reference Data'!$A$15,'Modified Data'!I100,NA())</f>
        <v>#N/A</v>
      </c>
      <c r="Q100" s="14" t="e">
        <f>IF('Reference Data'!$A$16,'Modified Data'!J100,NA())</f>
        <v>#N/A</v>
      </c>
      <c r="R100" s="14">
        <f>IF('Reference Data'!$A$17,'Modified Data'!K100,NA())</f>
        <v>15.890816196676564</v>
      </c>
      <c r="S100" s="14" t="e">
        <f>IF('Reference Data'!$A$18,'Modified Data'!L100,NA())</f>
        <v>#N/A</v>
      </c>
      <c r="T100" s="14" t="e">
        <f>IF('Reference Data'!$A$19,'Modified Data'!M100,NA())</f>
        <v>#N/A</v>
      </c>
      <c r="U100" s="14" t="e">
        <f>IF('Reference Data'!$A$20,'Modified Data'!N100,NA())</f>
        <v>#N/A</v>
      </c>
    </row>
    <row r="101" spans="1:21" x14ac:dyDescent="0.2">
      <c r="A101" s="3">
        <f>'Raw Data'!A101</f>
        <v>39729</v>
      </c>
      <c r="B101" s="1">
        <f>'Raw Data'!B101/'Reference Data'!$F$1</f>
        <v>4.5722750000000003</v>
      </c>
      <c r="C101" s="1">
        <f>'Raw Data'!C101/'Reference Data'!$F$1</f>
        <v>79.940745090000007</v>
      </c>
      <c r="D101" s="2">
        <f>'Raw Data'!D101</f>
        <v>17.483800753454243</v>
      </c>
      <c r="E101" t="str">
        <f>IF(OR(VLOOKUP(WEEKDAY(A101),'Reference Data'!$B$2:$C$8,2)="Sunday",VLOOKUP(WEEKDAY(A101),'Reference Data'!$B$2:$C$8,2)="Saturday"),CEILING(MAX($C:$C),100),"")</f>
        <v/>
      </c>
      <c r="F101" t="str">
        <f>IF(AND('Modified Data'!A101&gt;=Dashboard!$D$17,'Modified Data'!A101&lt;=Dashboard!$D$19),1,"")</f>
        <v/>
      </c>
      <c r="G101" s="1" t="str">
        <f>IF(F101=1,'Reference Data'!$F$11,"")</f>
        <v/>
      </c>
      <c r="H101" s="1">
        <f>IF(ISBLANK('Raw Data'!J101),NA(),'Raw Data'!J101)</f>
        <v>17.930265005903816</v>
      </c>
      <c r="I101" s="1">
        <f>IF(ISBLANK('Raw Data'!P101),NA(),'Raw Data'!P101)</f>
        <v>20.968267825797749</v>
      </c>
      <c r="J101" s="1">
        <f>IF(ISBLANK('Raw Data'!V101),NA(),'Raw Data'!V101)</f>
        <v>19.590732004957211</v>
      </c>
      <c r="K101" s="1">
        <f>IF(ISBLANK('Raw Data'!AB101),NA(),'Raw Data'!AB101)</f>
        <v>15.985249396430575</v>
      </c>
      <c r="L101" s="1" t="e">
        <f>IF(ISBLANK('Raw Data'!AH101),NA(),'Raw Data'!AH101)</f>
        <v>#N/A</v>
      </c>
      <c r="M101" s="1" t="e">
        <f>IF(ISBLANK('Raw Data'!AN101),NA(),'Raw Data'!AN101)</f>
        <v>#N/A</v>
      </c>
      <c r="N101" s="1">
        <f>IF(ISBLANK('Raw Data'!AT101),NA(),'Raw Data'!AT101)</f>
        <v>16.912739433765015</v>
      </c>
      <c r="O101" s="14">
        <f>IF('Reference Data'!$A$14,'Modified Data'!H101,NA())</f>
        <v>17.930265005903816</v>
      </c>
      <c r="P101" s="14" t="e">
        <f>IF('Reference Data'!$A$15,'Modified Data'!I101,NA())</f>
        <v>#N/A</v>
      </c>
      <c r="Q101" s="14" t="e">
        <f>IF('Reference Data'!$A$16,'Modified Data'!J101,NA())</f>
        <v>#N/A</v>
      </c>
      <c r="R101" s="14">
        <f>IF('Reference Data'!$A$17,'Modified Data'!K101,NA())</f>
        <v>15.985249396430575</v>
      </c>
      <c r="S101" s="14" t="e">
        <f>IF('Reference Data'!$A$18,'Modified Data'!L101,NA())</f>
        <v>#N/A</v>
      </c>
      <c r="T101" s="14" t="e">
        <f>IF('Reference Data'!$A$19,'Modified Data'!M101,NA())</f>
        <v>#N/A</v>
      </c>
      <c r="U101" s="14" t="e">
        <f>IF('Reference Data'!$A$20,'Modified Data'!N101,NA())</f>
        <v>#N/A</v>
      </c>
    </row>
    <row r="102" spans="1:21" x14ac:dyDescent="0.2">
      <c r="A102" s="3">
        <f>'Raw Data'!A102</f>
        <v>39730</v>
      </c>
      <c r="B102" s="1">
        <f>'Raw Data'!B102/'Reference Data'!$F$1</f>
        <v>4.5944409999999998</v>
      </c>
      <c r="C102" s="1">
        <f>'Raw Data'!C102/'Reference Data'!$F$1</f>
        <v>80.127378640000003</v>
      </c>
      <c r="D102" s="2">
        <f>'Raw Data'!D102</f>
        <v>17.440071303560106</v>
      </c>
      <c r="E102" t="str">
        <f>IF(OR(VLOOKUP(WEEKDAY(A102),'Reference Data'!$B$2:$C$8,2)="Sunday",VLOOKUP(WEEKDAY(A102),'Reference Data'!$B$2:$C$8,2)="Saturday"),CEILING(MAX($C:$C),100),"")</f>
        <v/>
      </c>
      <c r="F102" t="str">
        <f>IF(AND('Modified Data'!A102&gt;=Dashboard!$D$17,'Modified Data'!A102&lt;=Dashboard!$D$19),1,"")</f>
        <v/>
      </c>
      <c r="G102" s="1" t="str">
        <f>IF(F102=1,'Reference Data'!$F$11,"")</f>
        <v/>
      </c>
      <c r="H102" s="1">
        <f>IF(ISBLANK('Raw Data'!J102),NA(),'Raw Data'!J102)</f>
        <v>17.866583619473502</v>
      </c>
      <c r="I102" s="1">
        <f>IF(ISBLANK('Raw Data'!P102),NA(),'Raw Data'!P102)</f>
        <v>20.940966564131966</v>
      </c>
      <c r="J102" s="1">
        <f>IF(ISBLANK('Raw Data'!V102),NA(),'Raw Data'!V102)</f>
        <v>19.510613406948753</v>
      </c>
      <c r="K102" s="1">
        <f>IF(ISBLANK('Raw Data'!AB102),NA(),'Raw Data'!AB102)</f>
        <v>15.945066304297615</v>
      </c>
      <c r="L102" s="1" t="e">
        <f>IF(ISBLANK('Raw Data'!AH102),NA(),'Raw Data'!AH102)</f>
        <v>#N/A</v>
      </c>
      <c r="M102" s="1" t="e">
        <f>IF(ISBLANK('Raw Data'!AN102),NA(),'Raw Data'!AN102)</f>
        <v>#N/A</v>
      </c>
      <c r="N102" s="1">
        <f>IF(ISBLANK('Raw Data'!AT102),NA(),'Raw Data'!AT102)</f>
        <v>16.892045225386934</v>
      </c>
      <c r="O102" s="14">
        <f>IF('Reference Data'!$A$14,'Modified Data'!H102,NA())</f>
        <v>17.866583619473502</v>
      </c>
      <c r="P102" s="14" t="e">
        <f>IF('Reference Data'!$A$15,'Modified Data'!I102,NA())</f>
        <v>#N/A</v>
      </c>
      <c r="Q102" s="14" t="e">
        <f>IF('Reference Data'!$A$16,'Modified Data'!J102,NA())</f>
        <v>#N/A</v>
      </c>
      <c r="R102" s="14">
        <f>IF('Reference Data'!$A$17,'Modified Data'!K102,NA())</f>
        <v>15.945066304297615</v>
      </c>
      <c r="S102" s="14" t="e">
        <f>IF('Reference Data'!$A$18,'Modified Data'!L102,NA())</f>
        <v>#N/A</v>
      </c>
      <c r="T102" s="14" t="e">
        <f>IF('Reference Data'!$A$19,'Modified Data'!M102,NA())</f>
        <v>#N/A</v>
      </c>
      <c r="U102" s="14" t="e">
        <f>IF('Reference Data'!$A$20,'Modified Data'!N102,NA())</f>
        <v>#N/A</v>
      </c>
    </row>
    <row r="103" spans="1:21" x14ac:dyDescent="0.2">
      <c r="A103" s="3">
        <f>'Raw Data'!A103</f>
        <v>39731</v>
      </c>
      <c r="B103" s="1">
        <f>'Raw Data'!B103/'Reference Data'!$F$1</f>
        <v>4.5590989999999998</v>
      </c>
      <c r="C103" s="1">
        <f>'Raw Data'!C103/'Reference Data'!$F$1</f>
        <v>78.951133040000002</v>
      </c>
      <c r="D103" s="2">
        <f>'Raw Data'!D103</f>
        <v>17.317266644132975</v>
      </c>
      <c r="E103" t="str">
        <f>IF(OR(VLOOKUP(WEEKDAY(A103),'Reference Data'!$B$2:$C$8,2)="Sunday",VLOOKUP(WEEKDAY(A103),'Reference Data'!$B$2:$C$8,2)="Saturday"),CEILING(MAX($C:$C),100),"")</f>
        <v/>
      </c>
      <c r="F103" t="str">
        <f>IF(AND('Modified Data'!A103&gt;=Dashboard!$D$17,'Modified Data'!A103&lt;=Dashboard!$D$19),1,"")</f>
        <v/>
      </c>
      <c r="G103" s="1" t="str">
        <f>IF(F103=1,'Reference Data'!$F$11,"")</f>
        <v/>
      </c>
      <c r="H103" s="1">
        <f>IF(ISBLANK('Raw Data'!J103),NA(),'Raw Data'!J103)</f>
        <v>17.787826168124599</v>
      </c>
      <c r="I103" s="1">
        <f>IF(ISBLANK('Raw Data'!P103),NA(),'Raw Data'!P103)</f>
        <v>20.550644954514791</v>
      </c>
      <c r="J103" s="1">
        <f>IF(ISBLANK('Raw Data'!V103),NA(),'Raw Data'!V103)</f>
        <v>19.298536280137775</v>
      </c>
      <c r="K103" s="1">
        <f>IF(ISBLANK('Raw Data'!AB103),NA(),'Raw Data'!AB103)</f>
        <v>15.900990704154461</v>
      </c>
      <c r="L103" s="1" t="e">
        <f>IF(ISBLANK('Raw Data'!AH103),NA(),'Raw Data'!AH103)</f>
        <v>#N/A</v>
      </c>
      <c r="M103" s="1" t="e">
        <f>IF(ISBLANK('Raw Data'!AN103),NA(),'Raw Data'!AN103)</f>
        <v>#N/A</v>
      </c>
      <c r="N103" s="1">
        <f>IF(ISBLANK('Raw Data'!AT103),NA(),'Raw Data'!AT103)</f>
        <v>16.835217310325937</v>
      </c>
      <c r="O103" s="14">
        <f>IF('Reference Data'!$A$14,'Modified Data'!H103,NA())</f>
        <v>17.787826168124599</v>
      </c>
      <c r="P103" s="14" t="e">
        <f>IF('Reference Data'!$A$15,'Modified Data'!I103,NA())</f>
        <v>#N/A</v>
      </c>
      <c r="Q103" s="14" t="e">
        <f>IF('Reference Data'!$A$16,'Modified Data'!J103,NA())</f>
        <v>#N/A</v>
      </c>
      <c r="R103" s="14">
        <f>IF('Reference Data'!$A$17,'Modified Data'!K103,NA())</f>
        <v>15.900990704154461</v>
      </c>
      <c r="S103" s="14" t="e">
        <f>IF('Reference Data'!$A$18,'Modified Data'!L103,NA())</f>
        <v>#N/A</v>
      </c>
      <c r="T103" s="14" t="e">
        <f>IF('Reference Data'!$A$19,'Modified Data'!M103,NA())</f>
        <v>#N/A</v>
      </c>
      <c r="U103" s="14" t="e">
        <f>IF('Reference Data'!$A$20,'Modified Data'!N103,NA())</f>
        <v>#N/A</v>
      </c>
    </row>
    <row r="104" spans="1:21" x14ac:dyDescent="0.2">
      <c r="A104" s="3">
        <f>'Raw Data'!A104</f>
        <v>39732</v>
      </c>
      <c r="B104" s="1">
        <f>'Raw Data'!B104/'Reference Data'!$F$1</f>
        <v>4.6260560000000002</v>
      </c>
      <c r="C104" s="1">
        <f>'Raw Data'!C104/'Reference Data'!$F$1</f>
        <v>79.368614409999992</v>
      </c>
      <c r="D104" s="2">
        <f>'Raw Data'!D104</f>
        <v>17.15686416463614</v>
      </c>
      <c r="E104">
        <f>IF(OR(VLOOKUP(WEEKDAY(A104),'Reference Data'!$B$2:$C$8,2)="Sunday",VLOOKUP(WEEKDAY(A104),'Reference Data'!$B$2:$C$8,2)="Saturday"),CEILING(MAX($C:$C),100),"")</f>
        <v>200</v>
      </c>
      <c r="F104" t="str">
        <f>IF(AND('Modified Data'!A104&gt;=Dashboard!$D$17,'Modified Data'!A104&lt;=Dashboard!$D$19),1,"")</f>
        <v/>
      </c>
      <c r="G104" s="1" t="str">
        <f>IF(F104=1,'Reference Data'!$F$11,"")</f>
        <v/>
      </c>
      <c r="H104" s="1">
        <f>IF(ISBLANK('Raw Data'!J104),NA(),'Raw Data'!J104)</f>
        <v>17.890116372427059</v>
      </c>
      <c r="I104" s="1">
        <f>IF(ISBLANK('Raw Data'!P104),NA(),'Raw Data'!P104)</f>
        <v>20.977116007670531</v>
      </c>
      <c r="J104" s="1">
        <f>IF(ISBLANK('Raw Data'!V104),NA(),'Raw Data'!V104)</f>
        <v>17.443546544128097</v>
      </c>
      <c r="K104" s="1">
        <f>IF(ISBLANK('Raw Data'!AB104),NA(),'Raw Data'!AB104)</f>
        <v>15.945367745235675</v>
      </c>
      <c r="L104" s="1" t="e">
        <f>IF(ISBLANK('Raw Data'!AH104),NA(),'Raw Data'!AH104)</f>
        <v>#N/A</v>
      </c>
      <c r="M104" s="1" t="e">
        <f>IF(ISBLANK('Raw Data'!AN104),NA(),'Raw Data'!AN104)</f>
        <v>#N/A</v>
      </c>
      <c r="N104" s="1">
        <f>IF(ISBLANK('Raw Data'!AT104),NA(),'Raw Data'!AT104)</f>
        <v>16.847620901385142</v>
      </c>
      <c r="O104" s="14">
        <f>IF('Reference Data'!$A$14,'Modified Data'!H104,NA())</f>
        <v>17.890116372427059</v>
      </c>
      <c r="P104" s="14" t="e">
        <f>IF('Reference Data'!$A$15,'Modified Data'!I104,NA())</f>
        <v>#N/A</v>
      </c>
      <c r="Q104" s="14" t="e">
        <f>IF('Reference Data'!$A$16,'Modified Data'!J104,NA())</f>
        <v>#N/A</v>
      </c>
      <c r="R104" s="14">
        <f>IF('Reference Data'!$A$17,'Modified Data'!K104,NA())</f>
        <v>15.945367745235675</v>
      </c>
      <c r="S104" s="14" t="e">
        <f>IF('Reference Data'!$A$18,'Modified Data'!L104,NA())</f>
        <v>#N/A</v>
      </c>
      <c r="T104" s="14" t="e">
        <f>IF('Reference Data'!$A$19,'Modified Data'!M104,NA())</f>
        <v>#N/A</v>
      </c>
      <c r="U104" s="14" t="e">
        <f>IF('Reference Data'!$A$20,'Modified Data'!N104,NA())</f>
        <v>#N/A</v>
      </c>
    </row>
    <row r="105" spans="1:21" x14ac:dyDescent="0.2">
      <c r="A105" s="3">
        <f>'Raw Data'!A105</f>
        <v>39733</v>
      </c>
      <c r="B105" s="1">
        <f>'Raw Data'!B105/'Reference Data'!$F$1</f>
        <v>4.5300289999999999</v>
      </c>
      <c r="C105" s="1">
        <f>'Raw Data'!C105/'Reference Data'!$F$1</f>
        <v>75.321800469999999</v>
      </c>
      <c r="D105" s="2">
        <f>'Raw Data'!D105</f>
        <v>16.627222578486805</v>
      </c>
      <c r="E105">
        <f>IF(OR(VLOOKUP(WEEKDAY(A105),'Reference Data'!$B$2:$C$8,2)="Sunday",VLOOKUP(WEEKDAY(A105),'Reference Data'!$B$2:$C$8,2)="Saturday"),CEILING(MAX($C:$C),100),"")</f>
        <v>200</v>
      </c>
      <c r="F105" t="str">
        <f>IF(AND('Modified Data'!A105&gt;=Dashboard!$D$17,'Modified Data'!A105&lt;=Dashboard!$D$19),1,"")</f>
        <v/>
      </c>
      <c r="G105" s="1" t="str">
        <f>IF(F105=1,'Reference Data'!$F$11,"")</f>
        <v/>
      </c>
      <c r="H105" s="1">
        <f>IF(ISBLANK('Raw Data'!J105),NA(),'Raw Data'!J105)</f>
        <v>17.210967172288886</v>
      </c>
      <c r="I105" s="1">
        <f>IF(ISBLANK('Raw Data'!P105),NA(),'Raw Data'!P105)</f>
        <v>19.885374965125301</v>
      </c>
      <c r="J105" s="1">
        <f>IF(ISBLANK('Raw Data'!V105),NA(),'Raw Data'!V105)</f>
        <v>17.362093371004487</v>
      </c>
      <c r="K105" s="1">
        <f>IF(ISBLANK('Raw Data'!AB105),NA(),'Raw Data'!AB105)</f>
        <v>15.438914006644266</v>
      </c>
      <c r="L105" s="1" t="e">
        <f>IF(ISBLANK('Raw Data'!AH105),NA(),'Raw Data'!AH105)</f>
        <v>#N/A</v>
      </c>
      <c r="M105" s="1" t="e">
        <f>IF(ISBLANK('Raw Data'!AN105),NA(),'Raw Data'!AN105)</f>
        <v>#N/A</v>
      </c>
      <c r="N105" s="1">
        <f>IF(ISBLANK('Raw Data'!AT105),NA(),'Raw Data'!AT105)</f>
        <v>16.387336822546086</v>
      </c>
      <c r="O105" s="14">
        <f>IF('Reference Data'!$A$14,'Modified Data'!H105,NA())</f>
        <v>17.210967172288886</v>
      </c>
      <c r="P105" s="14" t="e">
        <f>IF('Reference Data'!$A$15,'Modified Data'!I105,NA())</f>
        <v>#N/A</v>
      </c>
      <c r="Q105" s="14" t="e">
        <f>IF('Reference Data'!$A$16,'Modified Data'!J105,NA())</f>
        <v>#N/A</v>
      </c>
      <c r="R105" s="14">
        <f>IF('Reference Data'!$A$17,'Modified Data'!K105,NA())</f>
        <v>15.438914006644266</v>
      </c>
      <c r="S105" s="14" t="e">
        <f>IF('Reference Data'!$A$18,'Modified Data'!L105,NA())</f>
        <v>#N/A</v>
      </c>
      <c r="T105" s="14" t="e">
        <f>IF('Reference Data'!$A$19,'Modified Data'!M105,NA())</f>
        <v>#N/A</v>
      </c>
      <c r="U105" s="14" t="e">
        <f>IF('Reference Data'!$A$20,'Modified Data'!N105,NA())</f>
        <v>#N/A</v>
      </c>
    </row>
    <row r="106" spans="1:21" x14ac:dyDescent="0.2">
      <c r="A106" s="3">
        <f>'Raw Data'!A106</f>
        <v>39734</v>
      </c>
      <c r="B106" s="1">
        <f>'Raw Data'!B106/'Reference Data'!$F$1</f>
        <v>4.5640729999999996</v>
      </c>
      <c r="C106" s="1">
        <f>'Raw Data'!C106/'Reference Data'!$F$1</f>
        <v>79.436981840000001</v>
      </c>
      <c r="D106" s="2">
        <f>'Raw Data'!D106</f>
        <v>17.404844716550329</v>
      </c>
      <c r="E106" t="str">
        <f>IF(OR(VLOOKUP(WEEKDAY(A106),'Reference Data'!$B$2:$C$8,2)="Sunday",VLOOKUP(WEEKDAY(A106),'Reference Data'!$B$2:$C$8,2)="Saturday"),CEILING(MAX($C:$C),100),"")</f>
        <v/>
      </c>
      <c r="F106" t="str">
        <f>IF(AND('Modified Data'!A106&gt;=Dashboard!$D$17,'Modified Data'!A106&lt;=Dashboard!$D$19),1,"")</f>
        <v/>
      </c>
      <c r="G106" s="1" t="str">
        <f>IF(F106=1,'Reference Data'!$F$11,"")</f>
        <v/>
      </c>
      <c r="H106" s="1">
        <f>IF(ISBLANK('Raw Data'!J106),NA(),'Raw Data'!J106)</f>
        <v>17.659720288514222</v>
      </c>
      <c r="I106" s="1">
        <f>IF(ISBLANK('Raw Data'!P106),NA(),'Raw Data'!P106)</f>
        <v>21.03652934623738</v>
      </c>
      <c r="J106" s="1">
        <f>IF(ISBLANK('Raw Data'!V106),NA(),'Raw Data'!V106)</f>
        <v>19.526899388792479</v>
      </c>
      <c r="K106" s="1">
        <f>IF(ISBLANK('Raw Data'!AB106),NA(),'Raw Data'!AB106)</f>
        <v>15.902425527467503</v>
      </c>
      <c r="L106" s="1" t="e">
        <f>IF(ISBLANK('Raw Data'!AH106),NA(),'Raw Data'!AH106)</f>
        <v>#N/A</v>
      </c>
      <c r="M106" s="1" t="e">
        <f>IF(ISBLANK('Raw Data'!AN106),NA(),'Raw Data'!AN106)</f>
        <v>#N/A</v>
      </c>
      <c r="N106" s="1">
        <f>IF(ISBLANK('Raw Data'!AT106),NA(),'Raw Data'!AT106)</f>
        <v>16.844165104092927</v>
      </c>
      <c r="O106" s="14">
        <f>IF('Reference Data'!$A$14,'Modified Data'!H106,NA())</f>
        <v>17.659720288514222</v>
      </c>
      <c r="P106" s="14" t="e">
        <f>IF('Reference Data'!$A$15,'Modified Data'!I106,NA())</f>
        <v>#N/A</v>
      </c>
      <c r="Q106" s="14" t="e">
        <f>IF('Reference Data'!$A$16,'Modified Data'!J106,NA())</f>
        <v>#N/A</v>
      </c>
      <c r="R106" s="14">
        <f>IF('Reference Data'!$A$17,'Modified Data'!K106,NA())</f>
        <v>15.902425527467503</v>
      </c>
      <c r="S106" s="14" t="e">
        <f>IF('Reference Data'!$A$18,'Modified Data'!L106,NA())</f>
        <v>#N/A</v>
      </c>
      <c r="T106" s="14" t="e">
        <f>IF('Reference Data'!$A$19,'Modified Data'!M106,NA())</f>
        <v>#N/A</v>
      </c>
      <c r="U106" s="14" t="e">
        <f>IF('Reference Data'!$A$20,'Modified Data'!N106,NA())</f>
        <v>#N/A</v>
      </c>
    </row>
    <row r="107" spans="1:21" x14ac:dyDescent="0.2">
      <c r="A107" s="3">
        <f>'Raw Data'!A107</f>
        <v>39735</v>
      </c>
      <c r="B107" s="1">
        <f>'Raw Data'!B107/'Reference Data'!$F$1</f>
        <v>4.5142329999999999</v>
      </c>
      <c r="C107" s="1">
        <f>'Raw Data'!C107/'Reference Data'!$F$1</f>
        <v>78.377208640000006</v>
      </c>
      <c r="D107" s="2">
        <f>'Raw Data'!D107</f>
        <v>17.362242631250979</v>
      </c>
      <c r="E107" t="str">
        <f>IF(OR(VLOOKUP(WEEKDAY(A107),'Reference Data'!$B$2:$C$8,2)="Sunday",VLOOKUP(WEEKDAY(A107),'Reference Data'!$B$2:$C$8,2)="Saturday"),CEILING(MAX($C:$C),100),"")</f>
        <v/>
      </c>
      <c r="F107" t="str">
        <f>IF(AND('Modified Data'!A107&gt;=Dashboard!$D$17,'Modified Data'!A107&lt;=Dashboard!$D$19),1,"")</f>
        <v/>
      </c>
      <c r="G107" s="1" t="str">
        <f>IF(F107=1,'Reference Data'!$F$11,"")</f>
        <v/>
      </c>
      <c r="H107" s="1">
        <f>IF(ISBLANK('Raw Data'!J107),NA(),'Raw Data'!J107)</f>
        <v>17.703419012535736</v>
      </c>
      <c r="I107" s="1">
        <f>IF(ISBLANK('Raw Data'!P107),NA(),'Raw Data'!P107)</f>
        <v>21.059173878299205</v>
      </c>
      <c r="J107" s="1">
        <f>IF(ISBLANK('Raw Data'!V107),NA(),'Raw Data'!V107)</f>
        <v>19.323829153748751</v>
      </c>
      <c r="K107" s="1">
        <f>IF(ISBLANK('Raw Data'!AB107),NA(),'Raw Data'!AB107)</f>
        <v>15.903115131643355</v>
      </c>
      <c r="L107" s="1" t="e">
        <f>IF(ISBLANK('Raw Data'!AH107),NA(),'Raw Data'!AH107)</f>
        <v>#N/A</v>
      </c>
      <c r="M107" s="1" t="e">
        <f>IF(ISBLANK('Raw Data'!AN107),NA(),'Raw Data'!AN107)</f>
        <v>#N/A</v>
      </c>
      <c r="N107" s="1">
        <f>IF(ISBLANK('Raw Data'!AT107),NA(),'Raw Data'!AT107)</f>
        <v>16.795849526314647</v>
      </c>
      <c r="O107" s="14">
        <f>IF('Reference Data'!$A$14,'Modified Data'!H107,NA())</f>
        <v>17.703419012535736</v>
      </c>
      <c r="P107" s="14" t="e">
        <f>IF('Reference Data'!$A$15,'Modified Data'!I107,NA())</f>
        <v>#N/A</v>
      </c>
      <c r="Q107" s="14" t="e">
        <f>IF('Reference Data'!$A$16,'Modified Data'!J107,NA())</f>
        <v>#N/A</v>
      </c>
      <c r="R107" s="14">
        <f>IF('Reference Data'!$A$17,'Modified Data'!K107,NA())</f>
        <v>15.903115131643355</v>
      </c>
      <c r="S107" s="14" t="e">
        <f>IF('Reference Data'!$A$18,'Modified Data'!L107,NA())</f>
        <v>#N/A</v>
      </c>
      <c r="T107" s="14" t="e">
        <f>IF('Reference Data'!$A$19,'Modified Data'!M107,NA())</f>
        <v>#N/A</v>
      </c>
      <c r="U107" s="14" t="e">
        <f>IF('Reference Data'!$A$20,'Modified Data'!N107,NA())</f>
        <v>#N/A</v>
      </c>
    </row>
    <row r="108" spans="1:21" x14ac:dyDescent="0.2">
      <c r="A108" s="3">
        <f>'Raw Data'!A108</f>
        <v>39736</v>
      </c>
      <c r="B108" s="1">
        <f>'Raw Data'!B108/'Reference Data'!$F$1</f>
        <v>4.4923039999999999</v>
      </c>
      <c r="C108" s="1">
        <f>'Raw Data'!C108/'Reference Data'!$F$1</f>
        <v>76.889268360000003</v>
      </c>
      <c r="D108" s="2">
        <f>'Raw Data'!D108</f>
        <v>17.115775860226734</v>
      </c>
      <c r="E108" t="str">
        <f>IF(OR(VLOOKUP(WEEKDAY(A108),'Reference Data'!$B$2:$C$8,2)="Sunday",VLOOKUP(WEEKDAY(A108),'Reference Data'!$B$2:$C$8,2)="Saturday"),CEILING(MAX($C:$C),100),"")</f>
        <v/>
      </c>
      <c r="F108" t="str">
        <f>IF(AND('Modified Data'!A108&gt;=Dashboard!$D$17,'Modified Data'!A108&lt;=Dashboard!$D$19),1,"")</f>
        <v/>
      </c>
      <c r="G108" s="1" t="str">
        <f>IF(F108=1,'Reference Data'!$F$11,"")</f>
        <v/>
      </c>
      <c r="H108" s="1">
        <f>IF(ISBLANK('Raw Data'!J108),NA(),'Raw Data'!J108)</f>
        <v>17.572202520177132</v>
      </c>
      <c r="I108" s="1">
        <f>IF(ISBLANK('Raw Data'!P108),NA(),'Raw Data'!P108)</f>
        <v>20.869380596216729</v>
      </c>
      <c r="J108" s="1">
        <f>IF(ISBLANK('Raw Data'!V108),NA(),'Raw Data'!V108)</f>
        <v>19.021650030744208</v>
      </c>
      <c r="K108" s="1">
        <f>IF(ISBLANK('Raw Data'!AB108),NA(),'Raw Data'!AB108)</f>
        <v>15.647637403609728</v>
      </c>
      <c r="L108" s="1" t="e">
        <f>IF(ISBLANK('Raw Data'!AH108),NA(),'Raw Data'!AH108)</f>
        <v>#N/A</v>
      </c>
      <c r="M108" s="1" t="e">
        <f>IF(ISBLANK('Raw Data'!AN108),NA(),'Raw Data'!AN108)</f>
        <v>#N/A</v>
      </c>
      <c r="N108" s="1">
        <f>IF(ISBLANK('Raw Data'!AT108),NA(),'Raw Data'!AT108)</f>
        <v>16.551265370890299</v>
      </c>
      <c r="O108" s="14">
        <f>IF('Reference Data'!$A$14,'Modified Data'!H108,NA())</f>
        <v>17.572202520177132</v>
      </c>
      <c r="P108" s="14" t="e">
        <f>IF('Reference Data'!$A$15,'Modified Data'!I108,NA())</f>
        <v>#N/A</v>
      </c>
      <c r="Q108" s="14" t="e">
        <f>IF('Reference Data'!$A$16,'Modified Data'!J108,NA())</f>
        <v>#N/A</v>
      </c>
      <c r="R108" s="14">
        <f>IF('Reference Data'!$A$17,'Modified Data'!K108,NA())</f>
        <v>15.647637403609728</v>
      </c>
      <c r="S108" s="14" t="e">
        <f>IF('Reference Data'!$A$18,'Modified Data'!L108,NA())</f>
        <v>#N/A</v>
      </c>
      <c r="T108" s="14" t="e">
        <f>IF('Reference Data'!$A$19,'Modified Data'!M108,NA())</f>
        <v>#N/A</v>
      </c>
      <c r="U108" s="14" t="e">
        <f>IF('Reference Data'!$A$20,'Modified Data'!N108,NA())</f>
        <v>#N/A</v>
      </c>
    </row>
    <row r="109" spans="1:21" x14ac:dyDescent="0.2">
      <c r="A109" s="3">
        <f>'Raw Data'!A109</f>
        <v>39737</v>
      </c>
      <c r="B109" s="1">
        <f>'Raw Data'!B109/'Reference Data'!$F$1</f>
        <v>4.5181279999999999</v>
      </c>
      <c r="C109" s="1">
        <f>'Raw Data'!C109/'Reference Data'!$F$1</f>
        <v>78.056212250000002</v>
      </c>
      <c r="D109" s="2">
        <f>'Raw Data'!D109</f>
        <v>17.276228617250329</v>
      </c>
      <c r="E109" t="str">
        <f>IF(OR(VLOOKUP(WEEKDAY(A109),'Reference Data'!$B$2:$C$8,2)="Sunday",VLOOKUP(WEEKDAY(A109),'Reference Data'!$B$2:$C$8,2)="Saturday"),CEILING(MAX($C:$C),100),"")</f>
        <v/>
      </c>
      <c r="F109" t="str">
        <f>IF(AND('Modified Data'!A109&gt;=Dashboard!$D$17,'Modified Data'!A109&lt;=Dashboard!$D$19),1,"")</f>
        <v/>
      </c>
      <c r="G109" s="1" t="str">
        <f>IF(F109=1,'Reference Data'!$F$11,"")</f>
        <v/>
      </c>
      <c r="H109" s="1">
        <f>IF(ISBLANK('Raw Data'!J109),NA(),'Raw Data'!J109)</f>
        <v>17.640133824884792</v>
      </c>
      <c r="I109" s="1">
        <f>IF(ISBLANK('Raw Data'!P109),NA(),'Raw Data'!P109)</f>
        <v>20.967360681011304</v>
      </c>
      <c r="J109" s="1">
        <f>IF(ISBLANK('Raw Data'!V109),NA(),'Raw Data'!V109)</f>
        <v>19.169296626559706</v>
      </c>
      <c r="K109" s="1">
        <f>IF(ISBLANK('Raw Data'!AB109),NA(),'Raw Data'!AB109)</f>
        <v>15.80831709051297</v>
      </c>
      <c r="L109" s="1" t="e">
        <f>IF(ISBLANK('Raw Data'!AH109),NA(),'Raw Data'!AH109)</f>
        <v>#N/A</v>
      </c>
      <c r="M109" s="1" t="e">
        <f>IF(ISBLANK('Raw Data'!AN109),NA(),'Raw Data'!AN109)</f>
        <v>#N/A</v>
      </c>
      <c r="N109" s="1">
        <f>IF(ISBLANK('Raw Data'!AT109),NA(),'Raw Data'!AT109)</f>
        <v>16.769448303056148</v>
      </c>
      <c r="O109" s="14">
        <f>IF('Reference Data'!$A$14,'Modified Data'!H109,NA())</f>
        <v>17.640133824884792</v>
      </c>
      <c r="P109" s="14" t="e">
        <f>IF('Reference Data'!$A$15,'Modified Data'!I109,NA())</f>
        <v>#N/A</v>
      </c>
      <c r="Q109" s="14" t="e">
        <f>IF('Reference Data'!$A$16,'Modified Data'!J109,NA())</f>
        <v>#N/A</v>
      </c>
      <c r="R109" s="14">
        <f>IF('Reference Data'!$A$17,'Modified Data'!K109,NA())</f>
        <v>15.80831709051297</v>
      </c>
      <c r="S109" s="14" t="e">
        <f>IF('Reference Data'!$A$18,'Modified Data'!L109,NA())</f>
        <v>#N/A</v>
      </c>
      <c r="T109" s="14" t="e">
        <f>IF('Reference Data'!$A$19,'Modified Data'!M109,NA())</f>
        <v>#N/A</v>
      </c>
      <c r="U109" s="14" t="e">
        <f>IF('Reference Data'!$A$20,'Modified Data'!N109,NA())</f>
        <v>#N/A</v>
      </c>
    </row>
    <row r="110" spans="1:21" x14ac:dyDescent="0.2">
      <c r="A110" s="3">
        <f>'Raw Data'!A110</f>
        <v>39738</v>
      </c>
      <c r="B110" s="1">
        <f>'Raw Data'!B110/'Reference Data'!$F$1</f>
        <v>4.5010500000000002</v>
      </c>
      <c r="C110" s="1">
        <f>'Raw Data'!C110/'Reference Data'!$F$1</f>
        <v>77.719110879999988</v>
      </c>
      <c r="D110" s="2">
        <f>'Raw Data'!D110</f>
        <v>17.26688458915142</v>
      </c>
      <c r="E110" t="str">
        <f>IF(OR(VLOOKUP(WEEKDAY(A110),'Reference Data'!$B$2:$C$8,2)="Sunday",VLOOKUP(WEEKDAY(A110),'Reference Data'!$B$2:$C$8,2)="Saturday"),CEILING(MAX($C:$C),100),"")</f>
        <v/>
      </c>
      <c r="F110" t="str">
        <f>IF(AND('Modified Data'!A110&gt;=Dashboard!$D$17,'Modified Data'!A110&lt;=Dashboard!$D$19),1,"")</f>
        <v/>
      </c>
      <c r="G110" s="1" t="str">
        <f>IF(F110=1,'Reference Data'!$F$11,"")</f>
        <v/>
      </c>
      <c r="H110" s="1">
        <f>IF(ISBLANK('Raw Data'!J110),NA(),'Raw Data'!J110)</f>
        <v>17.831148150552192</v>
      </c>
      <c r="I110" s="1">
        <f>IF(ISBLANK('Raw Data'!P110),NA(),'Raw Data'!P110)</f>
        <v>20.684397633774591</v>
      </c>
      <c r="J110" s="1">
        <f>IF(ISBLANK('Raw Data'!V110),NA(),'Raw Data'!V110)</f>
        <v>19.061365274919549</v>
      </c>
      <c r="K110" s="1">
        <f>IF(ISBLANK('Raw Data'!AB110),NA(),'Raw Data'!AB110)</f>
        <v>15.889565923619882</v>
      </c>
      <c r="L110" s="1" t="e">
        <f>IF(ISBLANK('Raw Data'!AH110),NA(),'Raw Data'!AH110)</f>
        <v>#N/A</v>
      </c>
      <c r="M110" s="1" t="e">
        <f>IF(ISBLANK('Raw Data'!AN110),NA(),'Raw Data'!AN110)</f>
        <v>#N/A</v>
      </c>
      <c r="N110" s="1">
        <f>IF(ISBLANK('Raw Data'!AT110),NA(),'Raw Data'!AT110)</f>
        <v>16.803752402921955</v>
      </c>
      <c r="O110" s="14">
        <f>IF('Reference Data'!$A$14,'Modified Data'!H110,NA())</f>
        <v>17.831148150552192</v>
      </c>
      <c r="P110" s="14" t="e">
        <f>IF('Reference Data'!$A$15,'Modified Data'!I110,NA())</f>
        <v>#N/A</v>
      </c>
      <c r="Q110" s="14" t="e">
        <f>IF('Reference Data'!$A$16,'Modified Data'!J110,NA())</f>
        <v>#N/A</v>
      </c>
      <c r="R110" s="14">
        <f>IF('Reference Data'!$A$17,'Modified Data'!K110,NA())</f>
        <v>15.889565923619882</v>
      </c>
      <c r="S110" s="14" t="e">
        <f>IF('Reference Data'!$A$18,'Modified Data'!L110,NA())</f>
        <v>#N/A</v>
      </c>
      <c r="T110" s="14" t="e">
        <f>IF('Reference Data'!$A$19,'Modified Data'!M110,NA())</f>
        <v>#N/A</v>
      </c>
      <c r="U110" s="14" t="e">
        <f>IF('Reference Data'!$A$20,'Modified Data'!N110,NA())</f>
        <v>#N/A</v>
      </c>
    </row>
    <row r="111" spans="1:21" x14ac:dyDescent="0.2">
      <c r="A111" s="3">
        <f>'Raw Data'!A111</f>
        <v>39739</v>
      </c>
      <c r="B111" s="1">
        <f>'Raw Data'!B111/'Reference Data'!$F$1</f>
        <v>4.5744870000000004</v>
      </c>
      <c r="C111" s="1">
        <f>'Raw Data'!C111/'Reference Data'!$F$1</f>
        <v>78.008019060000009</v>
      </c>
      <c r="D111" s="2">
        <f>'Raw Data'!D111</f>
        <v>17.052845282979273</v>
      </c>
      <c r="E111">
        <f>IF(OR(VLOOKUP(WEEKDAY(A111),'Reference Data'!$B$2:$C$8,2)="Sunday",VLOOKUP(WEEKDAY(A111),'Reference Data'!$B$2:$C$8,2)="Saturday"),CEILING(MAX($C:$C),100),"")</f>
        <v>200</v>
      </c>
      <c r="F111" t="str">
        <f>IF(AND('Modified Data'!A111&gt;=Dashboard!$D$17,'Modified Data'!A111&lt;=Dashboard!$D$19),1,"")</f>
        <v/>
      </c>
      <c r="G111" s="1" t="str">
        <f>IF(F111=1,'Reference Data'!$F$11,"")</f>
        <v/>
      </c>
      <c r="H111" s="1">
        <f>IF(ISBLANK('Raw Data'!J111),NA(),'Raw Data'!J111)</f>
        <v>17.999326654219228</v>
      </c>
      <c r="I111" s="1">
        <f>IF(ISBLANK('Raw Data'!P111),NA(),'Raw Data'!P111)</f>
        <v>20.964934747099086</v>
      </c>
      <c r="J111" s="1">
        <f>IF(ISBLANK('Raw Data'!V111),NA(),'Raw Data'!V111)</f>
        <v>17.152149128355642</v>
      </c>
      <c r="K111" s="1">
        <f>IF(ISBLANK('Raw Data'!AB111),NA(),'Raw Data'!AB111)</f>
        <v>15.848040278144085</v>
      </c>
      <c r="L111" s="1" t="e">
        <f>IF(ISBLANK('Raw Data'!AH111),NA(),'Raw Data'!AH111)</f>
        <v>#N/A</v>
      </c>
      <c r="M111" s="1" t="e">
        <f>IF(ISBLANK('Raw Data'!AN111),NA(),'Raw Data'!AN111)</f>
        <v>#N/A</v>
      </c>
      <c r="N111" s="1">
        <f>IF(ISBLANK('Raw Data'!AT111),NA(),'Raw Data'!AT111)</f>
        <v>16.793546886747915</v>
      </c>
      <c r="O111" s="14">
        <f>IF('Reference Data'!$A$14,'Modified Data'!H111,NA())</f>
        <v>17.999326654219228</v>
      </c>
      <c r="P111" s="14" t="e">
        <f>IF('Reference Data'!$A$15,'Modified Data'!I111,NA())</f>
        <v>#N/A</v>
      </c>
      <c r="Q111" s="14" t="e">
        <f>IF('Reference Data'!$A$16,'Modified Data'!J111,NA())</f>
        <v>#N/A</v>
      </c>
      <c r="R111" s="14">
        <f>IF('Reference Data'!$A$17,'Modified Data'!K111,NA())</f>
        <v>15.848040278144085</v>
      </c>
      <c r="S111" s="14" t="e">
        <f>IF('Reference Data'!$A$18,'Modified Data'!L111,NA())</f>
        <v>#N/A</v>
      </c>
      <c r="T111" s="14" t="e">
        <f>IF('Reference Data'!$A$19,'Modified Data'!M111,NA())</f>
        <v>#N/A</v>
      </c>
      <c r="U111" s="14" t="e">
        <f>IF('Reference Data'!$A$20,'Modified Data'!N111,NA())</f>
        <v>#N/A</v>
      </c>
    </row>
    <row r="112" spans="1:21" x14ac:dyDescent="0.2">
      <c r="A112" s="3">
        <f>'Raw Data'!A112</f>
        <v>39740</v>
      </c>
      <c r="B112" s="1">
        <f>'Raw Data'!B112/'Reference Data'!$F$1</f>
        <v>4.497541</v>
      </c>
      <c r="C112" s="1">
        <f>'Raw Data'!C112/'Reference Data'!$F$1</f>
        <v>74.636074680000007</v>
      </c>
      <c r="D112" s="2">
        <f>'Raw Data'!D112</f>
        <v>16.594862543776699</v>
      </c>
      <c r="E112">
        <f>IF(OR(VLOOKUP(WEEKDAY(A112),'Reference Data'!$B$2:$C$8,2)="Sunday",VLOOKUP(WEEKDAY(A112),'Reference Data'!$B$2:$C$8,2)="Saturday"),CEILING(MAX($C:$C),100),"")</f>
        <v>200</v>
      </c>
      <c r="F112" t="str">
        <f>IF(AND('Modified Data'!A112&gt;=Dashboard!$D$17,'Modified Data'!A112&lt;=Dashboard!$D$19),1,"")</f>
        <v/>
      </c>
      <c r="G112" s="1" t="str">
        <f>IF(F112=1,'Reference Data'!$F$11,"")</f>
        <v/>
      </c>
      <c r="H112" s="1">
        <f>IF(ISBLANK('Raw Data'!J112),NA(),'Raw Data'!J112)</f>
        <v>17.201634121370066</v>
      </c>
      <c r="I112" s="1">
        <f>IF(ISBLANK('Raw Data'!P112),NA(),'Raw Data'!P112)</f>
        <v>19.95463954305696</v>
      </c>
      <c r="J112" s="1">
        <f>IF(ISBLANK('Raw Data'!V112),NA(),'Raw Data'!V112)</f>
        <v>17.174795996009205</v>
      </c>
      <c r="K112" s="1">
        <f>IF(ISBLANK('Raw Data'!AB112),NA(),'Raw Data'!AB112)</f>
        <v>15.424098267224291</v>
      </c>
      <c r="L112" s="1" t="e">
        <f>IF(ISBLANK('Raw Data'!AH112),NA(),'Raw Data'!AH112)</f>
        <v>#N/A</v>
      </c>
      <c r="M112" s="1" t="e">
        <f>IF(ISBLANK('Raw Data'!AN112),NA(),'Raw Data'!AN112)</f>
        <v>#N/A</v>
      </c>
      <c r="N112" s="1">
        <f>IF(ISBLANK('Raw Data'!AT112),NA(),'Raw Data'!AT112)</f>
        <v>16.379519026857292</v>
      </c>
      <c r="O112" s="14">
        <f>IF('Reference Data'!$A$14,'Modified Data'!H112,NA())</f>
        <v>17.201634121370066</v>
      </c>
      <c r="P112" s="14" t="e">
        <f>IF('Reference Data'!$A$15,'Modified Data'!I112,NA())</f>
        <v>#N/A</v>
      </c>
      <c r="Q112" s="14" t="e">
        <f>IF('Reference Data'!$A$16,'Modified Data'!J112,NA())</f>
        <v>#N/A</v>
      </c>
      <c r="R112" s="14">
        <f>IF('Reference Data'!$A$17,'Modified Data'!K112,NA())</f>
        <v>15.424098267224291</v>
      </c>
      <c r="S112" s="14" t="e">
        <f>IF('Reference Data'!$A$18,'Modified Data'!L112,NA())</f>
        <v>#N/A</v>
      </c>
      <c r="T112" s="14" t="e">
        <f>IF('Reference Data'!$A$19,'Modified Data'!M112,NA())</f>
        <v>#N/A</v>
      </c>
      <c r="U112" s="14" t="e">
        <f>IF('Reference Data'!$A$20,'Modified Data'!N112,NA())</f>
        <v>#N/A</v>
      </c>
    </row>
    <row r="113" spans="1:21" x14ac:dyDescent="0.2">
      <c r="A113" s="3">
        <f>'Raw Data'!A113</f>
        <v>39741</v>
      </c>
      <c r="B113" s="1">
        <f>'Raw Data'!B113/'Reference Data'!$F$1</f>
        <v>4.5317540000000003</v>
      </c>
      <c r="C113" s="1">
        <f>'Raw Data'!C113/'Reference Data'!$F$1</f>
        <v>78.654117980000009</v>
      </c>
      <c r="D113" s="2">
        <f>'Raw Data'!D113</f>
        <v>17.356219684475374</v>
      </c>
      <c r="E113" t="str">
        <f>IF(OR(VLOOKUP(WEEKDAY(A113),'Reference Data'!$B$2:$C$8,2)="Sunday",VLOOKUP(WEEKDAY(A113),'Reference Data'!$B$2:$C$8,2)="Saturday"),CEILING(MAX($C:$C),100),"")</f>
        <v/>
      </c>
      <c r="F113" t="str">
        <f>IF(AND('Modified Data'!A113&gt;=Dashboard!$D$17,'Modified Data'!A113&lt;=Dashboard!$D$19),1,"")</f>
        <v/>
      </c>
      <c r="G113" s="1" t="str">
        <f>IF(F113=1,'Reference Data'!$F$11,"")</f>
        <v/>
      </c>
      <c r="H113" s="1">
        <f>IF(ISBLANK('Raw Data'!J113),NA(),'Raw Data'!J113)</f>
        <v>17.728402730629366</v>
      </c>
      <c r="I113" s="1">
        <f>IF(ISBLANK('Raw Data'!P113),NA(),'Raw Data'!P113)</f>
        <v>21.076167216189006</v>
      </c>
      <c r="J113" s="1">
        <f>IF(ISBLANK('Raw Data'!V113),NA(),'Raw Data'!V113)</f>
        <v>19.407343784621119</v>
      </c>
      <c r="K113" s="1">
        <f>IF(ISBLANK('Raw Data'!AB113),NA(),'Raw Data'!AB113)</f>
        <v>15.853549071204704</v>
      </c>
      <c r="L113" s="1" t="e">
        <f>IF(ISBLANK('Raw Data'!AH113),NA(),'Raw Data'!AH113)</f>
        <v>#N/A</v>
      </c>
      <c r="M113" s="1" t="e">
        <f>IF(ISBLANK('Raw Data'!AN113),NA(),'Raw Data'!AN113)</f>
        <v>#N/A</v>
      </c>
      <c r="N113" s="1">
        <f>IF(ISBLANK('Raw Data'!AT113),NA(),'Raw Data'!AT113)</f>
        <v>16.829817115348533</v>
      </c>
      <c r="O113" s="14">
        <f>IF('Reference Data'!$A$14,'Modified Data'!H113,NA())</f>
        <v>17.728402730629366</v>
      </c>
      <c r="P113" s="14" t="e">
        <f>IF('Reference Data'!$A$15,'Modified Data'!I113,NA())</f>
        <v>#N/A</v>
      </c>
      <c r="Q113" s="14" t="e">
        <f>IF('Reference Data'!$A$16,'Modified Data'!J113,NA())</f>
        <v>#N/A</v>
      </c>
      <c r="R113" s="14">
        <f>IF('Reference Data'!$A$17,'Modified Data'!K113,NA())</f>
        <v>15.853549071204704</v>
      </c>
      <c r="S113" s="14" t="e">
        <f>IF('Reference Data'!$A$18,'Modified Data'!L113,NA())</f>
        <v>#N/A</v>
      </c>
      <c r="T113" s="14" t="e">
        <f>IF('Reference Data'!$A$19,'Modified Data'!M113,NA())</f>
        <v>#N/A</v>
      </c>
      <c r="U113" s="14" t="e">
        <f>IF('Reference Data'!$A$20,'Modified Data'!N113,NA())</f>
        <v>#N/A</v>
      </c>
    </row>
    <row r="114" spans="1:21" x14ac:dyDescent="0.2">
      <c r="A114" s="3">
        <f>'Raw Data'!A114</f>
        <v>39742</v>
      </c>
      <c r="B114" s="1">
        <f>'Raw Data'!B114/'Reference Data'!$F$1</f>
        <v>4.489579</v>
      </c>
      <c r="C114" s="1">
        <f>'Raw Data'!C114/'Reference Data'!$F$1</f>
        <v>77.489152730000001</v>
      </c>
      <c r="D114" s="2">
        <f>'Raw Data'!D114</f>
        <v>17.259781536308861</v>
      </c>
      <c r="E114" t="str">
        <f>IF(OR(VLOOKUP(WEEKDAY(A114),'Reference Data'!$B$2:$C$8,2)="Sunday",VLOOKUP(WEEKDAY(A114),'Reference Data'!$B$2:$C$8,2)="Saturday"),CEILING(MAX($C:$C),100),"")</f>
        <v/>
      </c>
      <c r="F114" t="str">
        <f>IF(AND('Modified Data'!A114&gt;=Dashboard!$D$17,'Modified Data'!A114&lt;=Dashboard!$D$19),1,"")</f>
        <v/>
      </c>
      <c r="G114" s="1" t="str">
        <f>IF(F114=1,'Reference Data'!$F$11,"")</f>
        <v/>
      </c>
      <c r="H114" s="1">
        <f>IF(ISBLANK('Raw Data'!J114),NA(),'Raw Data'!J114)</f>
        <v>17.756331577462142</v>
      </c>
      <c r="I114" s="1">
        <f>IF(ISBLANK('Raw Data'!P114),NA(),'Raw Data'!P114)</f>
        <v>21.042396190751138</v>
      </c>
      <c r="J114" s="1">
        <f>IF(ISBLANK('Raw Data'!V114),NA(),'Raw Data'!V114)</f>
        <v>19.136082098683151</v>
      </c>
      <c r="K114" s="1">
        <f>IF(ISBLANK('Raw Data'!AB114),NA(),'Raw Data'!AB114)</f>
        <v>15.781467690427505</v>
      </c>
      <c r="L114" s="1" t="e">
        <f>IF(ISBLANK('Raw Data'!AH114),NA(),'Raw Data'!AH114)</f>
        <v>#N/A</v>
      </c>
      <c r="M114" s="1" t="e">
        <f>IF(ISBLANK('Raw Data'!AN114),NA(),'Raw Data'!AN114)</f>
        <v>#N/A</v>
      </c>
      <c r="N114" s="1">
        <f>IF(ISBLANK('Raw Data'!AT114),NA(),'Raw Data'!AT114)</f>
        <v>16.74971888395752</v>
      </c>
      <c r="O114" s="14">
        <f>IF('Reference Data'!$A$14,'Modified Data'!H114,NA())</f>
        <v>17.756331577462142</v>
      </c>
      <c r="P114" s="14" t="e">
        <f>IF('Reference Data'!$A$15,'Modified Data'!I114,NA())</f>
        <v>#N/A</v>
      </c>
      <c r="Q114" s="14" t="e">
        <f>IF('Reference Data'!$A$16,'Modified Data'!J114,NA())</f>
        <v>#N/A</v>
      </c>
      <c r="R114" s="14">
        <f>IF('Reference Data'!$A$17,'Modified Data'!K114,NA())</f>
        <v>15.781467690427505</v>
      </c>
      <c r="S114" s="14" t="e">
        <f>IF('Reference Data'!$A$18,'Modified Data'!L114,NA())</f>
        <v>#N/A</v>
      </c>
      <c r="T114" s="14" t="e">
        <f>IF('Reference Data'!$A$19,'Modified Data'!M114,NA())</f>
        <v>#N/A</v>
      </c>
      <c r="U114" s="14" t="e">
        <f>IF('Reference Data'!$A$20,'Modified Data'!N114,NA())</f>
        <v>#N/A</v>
      </c>
    </row>
    <row r="115" spans="1:21" x14ac:dyDescent="0.2">
      <c r="A115" s="3">
        <f>'Raw Data'!A115</f>
        <v>39743</v>
      </c>
      <c r="B115" s="1">
        <f>'Raw Data'!B115/'Reference Data'!$F$1</f>
        <v>4.4692730000000003</v>
      </c>
      <c r="C115" s="1">
        <f>'Raw Data'!C115/'Reference Data'!$F$1</f>
        <v>76.743458250000003</v>
      </c>
      <c r="D115" s="2">
        <f>'Raw Data'!D115</f>
        <v>17.171351638174709</v>
      </c>
      <c r="E115" t="str">
        <f>IF(OR(VLOOKUP(WEEKDAY(A115),'Reference Data'!$B$2:$C$8,2)="Sunday",VLOOKUP(WEEKDAY(A115),'Reference Data'!$B$2:$C$8,2)="Saturday"),CEILING(MAX($C:$C),100),"")</f>
        <v/>
      </c>
      <c r="F115" t="str">
        <f>IF(AND('Modified Data'!A115&gt;=Dashboard!$D$17,'Modified Data'!A115&lt;=Dashboard!$D$19),1,"")</f>
        <v/>
      </c>
      <c r="G115" s="1" t="str">
        <f>IF(F115=1,'Reference Data'!$F$11,"")</f>
        <v/>
      </c>
      <c r="H115" s="1">
        <f>IF(ISBLANK('Raw Data'!J115),NA(),'Raw Data'!J115)</f>
        <v>17.613906177117347</v>
      </c>
      <c r="I115" s="1">
        <f>IF(ISBLANK('Raw Data'!P115),NA(),'Raw Data'!P115)</f>
        <v>20.975876980476237</v>
      </c>
      <c r="J115" s="1">
        <f>IF(ISBLANK('Raw Data'!V115),NA(),'Raw Data'!V115)</f>
        <v>18.851838932480387</v>
      </c>
      <c r="K115" s="1">
        <f>IF(ISBLANK('Raw Data'!AB115),NA(),'Raw Data'!AB115)</f>
        <v>15.731210030509631</v>
      </c>
      <c r="L115" s="1" t="e">
        <f>IF(ISBLANK('Raw Data'!AH115),NA(),'Raw Data'!AH115)</f>
        <v>#N/A</v>
      </c>
      <c r="M115" s="1" t="e">
        <f>IF(ISBLANK('Raw Data'!AN115),NA(),'Raw Data'!AN115)</f>
        <v>#N/A</v>
      </c>
      <c r="N115" s="1">
        <f>IF(ISBLANK('Raw Data'!AT115),NA(),'Raw Data'!AT115)</f>
        <v>16.694508940578494</v>
      </c>
      <c r="O115" s="14">
        <f>IF('Reference Data'!$A$14,'Modified Data'!H115,NA())</f>
        <v>17.613906177117347</v>
      </c>
      <c r="P115" s="14" t="e">
        <f>IF('Reference Data'!$A$15,'Modified Data'!I115,NA())</f>
        <v>#N/A</v>
      </c>
      <c r="Q115" s="14" t="e">
        <f>IF('Reference Data'!$A$16,'Modified Data'!J115,NA())</f>
        <v>#N/A</v>
      </c>
      <c r="R115" s="14">
        <f>IF('Reference Data'!$A$17,'Modified Data'!K115,NA())</f>
        <v>15.731210030509631</v>
      </c>
      <c r="S115" s="14" t="e">
        <f>IF('Reference Data'!$A$18,'Modified Data'!L115,NA())</f>
        <v>#N/A</v>
      </c>
      <c r="T115" s="14" t="e">
        <f>IF('Reference Data'!$A$19,'Modified Data'!M115,NA())</f>
        <v>#N/A</v>
      </c>
      <c r="U115" s="14" t="e">
        <f>IF('Reference Data'!$A$20,'Modified Data'!N115,NA())</f>
        <v>#N/A</v>
      </c>
    </row>
    <row r="116" spans="1:21" x14ac:dyDescent="0.2">
      <c r="A116" s="3">
        <f>'Raw Data'!A116</f>
        <v>39744</v>
      </c>
      <c r="B116" s="1">
        <f>'Raw Data'!B116/'Reference Data'!$F$1</f>
        <v>4.4828190000000001</v>
      </c>
      <c r="C116" s="1">
        <f>'Raw Data'!C116/'Reference Data'!$F$1</f>
        <v>76.890267859999994</v>
      </c>
      <c r="D116" s="2">
        <f>'Raw Data'!D116</f>
        <v>17.152213341649528</v>
      </c>
      <c r="E116" t="str">
        <f>IF(OR(VLOOKUP(WEEKDAY(A116),'Reference Data'!$B$2:$C$8,2)="Sunday",VLOOKUP(WEEKDAY(A116),'Reference Data'!$B$2:$C$8,2)="Saturday"),CEILING(MAX($C:$C),100),"")</f>
        <v/>
      </c>
      <c r="F116" t="str">
        <f>IF(AND('Modified Data'!A116&gt;=Dashboard!$D$17,'Modified Data'!A116&lt;=Dashboard!$D$19),1,"")</f>
        <v/>
      </c>
      <c r="G116" s="1" t="str">
        <f>IF(F116=1,'Reference Data'!$F$11,"")</f>
        <v/>
      </c>
      <c r="H116" s="1">
        <f>IF(ISBLANK('Raw Data'!J116),NA(),'Raw Data'!J116)</f>
        <v>17.67687047045526</v>
      </c>
      <c r="I116" s="1">
        <f>IF(ISBLANK('Raw Data'!P116),NA(),'Raw Data'!P116)</f>
        <v>20.923978009320475</v>
      </c>
      <c r="J116" s="1">
        <f>IF(ISBLANK('Raw Data'!V116),NA(),'Raw Data'!V116)</f>
        <v>18.877581901802262</v>
      </c>
      <c r="K116" s="1">
        <f>IF(ISBLANK('Raw Data'!AB116),NA(),'Raw Data'!AB116)</f>
        <v>15.700670144292554</v>
      </c>
      <c r="L116" s="1" t="e">
        <f>IF(ISBLANK('Raw Data'!AH116),NA(),'Raw Data'!AH116)</f>
        <v>#N/A</v>
      </c>
      <c r="M116" s="1" t="e">
        <f>IF(ISBLANK('Raw Data'!AN116),NA(),'Raw Data'!AN116)</f>
        <v>#N/A</v>
      </c>
      <c r="N116" s="1">
        <f>IF(ISBLANK('Raw Data'!AT116),NA(),'Raw Data'!AT116)</f>
        <v>16.695950860960835</v>
      </c>
      <c r="O116" s="14">
        <f>IF('Reference Data'!$A$14,'Modified Data'!H116,NA())</f>
        <v>17.67687047045526</v>
      </c>
      <c r="P116" s="14" t="e">
        <f>IF('Reference Data'!$A$15,'Modified Data'!I116,NA())</f>
        <v>#N/A</v>
      </c>
      <c r="Q116" s="14" t="e">
        <f>IF('Reference Data'!$A$16,'Modified Data'!J116,NA())</f>
        <v>#N/A</v>
      </c>
      <c r="R116" s="14">
        <f>IF('Reference Data'!$A$17,'Modified Data'!K116,NA())</f>
        <v>15.700670144292554</v>
      </c>
      <c r="S116" s="14" t="e">
        <f>IF('Reference Data'!$A$18,'Modified Data'!L116,NA())</f>
        <v>#N/A</v>
      </c>
      <c r="T116" s="14" t="e">
        <f>IF('Reference Data'!$A$19,'Modified Data'!M116,NA())</f>
        <v>#N/A</v>
      </c>
      <c r="U116" s="14" t="e">
        <f>IF('Reference Data'!$A$20,'Modified Data'!N116,NA())</f>
        <v>#N/A</v>
      </c>
    </row>
    <row r="117" spans="1:21" x14ac:dyDescent="0.2">
      <c r="A117" s="3">
        <f>'Raw Data'!A117</f>
        <v>39745</v>
      </c>
      <c r="B117" s="1">
        <f>'Raw Data'!B117/'Reference Data'!$F$1</f>
        <v>4.4932670000000003</v>
      </c>
      <c r="C117" s="1">
        <f>'Raw Data'!C117/'Reference Data'!$F$1</f>
        <v>77.147081020000002</v>
      </c>
      <c r="D117" s="2">
        <f>'Raw Data'!D117</f>
        <v>17.16948514744394</v>
      </c>
      <c r="E117" t="str">
        <f>IF(OR(VLOOKUP(WEEKDAY(A117),'Reference Data'!$B$2:$C$8,2)="Sunday",VLOOKUP(WEEKDAY(A117),'Reference Data'!$B$2:$C$8,2)="Saturday"),CEILING(MAX($C:$C),100),"")</f>
        <v/>
      </c>
      <c r="F117" t="str">
        <f>IF(AND('Modified Data'!A117&gt;=Dashboard!$D$17,'Modified Data'!A117&lt;=Dashboard!$D$19),1,"")</f>
        <v/>
      </c>
      <c r="G117" s="1" t="str">
        <f>IF(F117=1,'Reference Data'!$F$11,"")</f>
        <v/>
      </c>
      <c r="H117" s="1">
        <f>IF(ISBLANK('Raw Data'!J117),NA(),'Raw Data'!J117)</f>
        <v>17.804055520945422</v>
      </c>
      <c r="I117" s="1">
        <f>IF(ISBLANK('Raw Data'!P117),NA(),'Raw Data'!P117)</f>
        <v>20.631424471492632</v>
      </c>
      <c r="J117" s="1">
        <f>IF(ISBLANK('Raw Data'!V117),NA(),'Raw Data'!V117)</f>
        <v>18.884918584537456</v>
      </c>
      <c r="K117" s="1">
        <f>IF(ISBLANK('Raw Data'!AB117),NA(),'Raw Data'!AB117)</f>
        <v>15.790255737135382</v>
      </c>
      <c r="L117" s="1" t="e">
        <f>IF(ISBLANK('Raw Data'!AH117),NA(),'Raw Data'!AH117)</f>
        <v>#N/A</v>
      </c>
      <c r="M117" s="1" t="e">
        <f>IF(ISBLANK('Raw Data'!AN117),NA(),'Raw Data'!AN117)</f>
        <v>#N/A</v>
      </c>
      <c r="N117" s="1">
        <f>IF(ISBLANK('Raw Data'!AT117),NA(),'Raw Data'!AT117)</f>
        <v>16.76179277174413</v>
      </c>
      <c r="O117" s="14">
        <f>IF('Reference Data'!$A$14,'Modified Data'!H117,NA())</f>
        <v>17.804055520945422</v>
      </c>
      <c r="P117" s="14" t="e">
        <f>IF('Reference Data'!$A$15,'Modified Data'!I117,NA())</f>
        <v>#N/A</v>
      </c>
      <c r="Q117" s="14" t="e">
        <f>IF('Reference Data'!$A$16,'Modified Data'!J117,NA())</f>
        <v>#N/A</v>
      </c>
      <c r="R117" s="14">
        <f>IF('Reference Data'!$A$17,'Modified Data'!K117,NA())</f>
        <v>15.790255737135382</v>
      </c>
      <c r="S117" s="14" t="e">
        <f>IF('Reference Data'!$A$18,'Modified Data'!L117,NA())</f>
        <v>#N/A</v>
      </c>
      <c r="T117" s="14" t="e">
        <f>IF('Reference Data'!$A$19,'Modified Data'!M117,NA())</f>
        <v>#N/A</v>
      </c>
      <c r="U117" s="14" t="e">
        <f>IF('Reference Data'!$A$20,'Modified Data'!N117,NA())</f>
        <v>#N/A</v>
      </c>
    </row>
    <row r="118" spans="1:21" x14ac:dyDescent="0.2">
      <c r="A118" s="3">
        <f>'Raw Data'!A118</f>
        <v>39746</v>
      </c>
      <c r="B118" s="1">
        <f>'Raw Data'!B118/'Reference Data'!$F$1</f>
        <v>4.5465479999999996</v>
      </c>
      <c r="C118" s="1">
        <f>'Raw Data'!C118/'Reference Data'!$F$1</f>
        <v>76.928081500000005</v>
      </c>
      <c r="D118" s="2">
        <f>'Raw Data'!D118</f>
        <v>16.920107628908788</v>
      </c>
      <c r="E118">
        <f>IF(OR(VLOOKUP(WEEKDAY(A118),'Reference Data'!$B$2:$C$8,2)="Sunday",VLOOKUP(WEEKDAY(A118),'Reference Data'!$B$2:$C$8,2)="Saturday"),CEILING(MAX($C:$C),100),"")</f>
        <v>200</v>
      </c>
      <c r="F118" t="str">
        <f>IF(AND('Modified Data'!A118&gt;=Dashboard!$D$17,'Modified Data'!A118&lt;=Dashboard!$D$19),1,"")</f>
        <v/>
      </c>
      <c r="G118" s="1" t="str">
        <f>IF(F118=1,'Reference Data'!$F$11,"")</f>
        <v/>
      </c>
      <c r="H118" s="1">
        <f>IF(ISBLANK('Raw Data'!J118),NA(),'Raw Data'!J118)</f>
        <v>17.788770401897459</v>
      </c>
      <c r="I118" s="1">
        <f>IF(ISBLANK('Raw Data'!P118),NA(),'Raw Data'!P118)</f>
        <v>20.905963329035956</v>
      </c>
      <c r="J118" s="1">
        <f>IF(ISBLANK('Raw Data'!V118),NA(),'Raw Data'!V118)</f>
        <v>17.009491066530373</v>
      </c>
      <c r="K118" s="1">
        <f>IF(ISBLANK('Raw Data'!AB118),NA(),'Raw Data'!AB118)</f>
        <v>15.715720847627008</v>
      </c>
      <c r="L118" s="1" t="e">
        <f>IF(ISBLANK('Raw Data'!AH118),NA(),'Raw Data'!AH118)</f>
        <v>#N/A</v>
      </c>
      <c r="M118" s="1" t="e">
        <f>IF(ISBLANK('Raw Data'!AN118),NA(),'Raw Data'!AN118)</f>
        <v>#N/A</v>
      </c>
      <c r="N118" s="1">
        <f>IF(ISBLANK('Raw Data'!AT118),NA(),'Raw Data'!AT118)</f>
        <v>16.696481961865796</v>
      </c>
      <c r="O118" s="14">
        <f>IF('Reference Data'!$A$14,'Modified Data'!H118,NA())</f>
        <v>17.788770401897459</v>
      </c>
      <c r="P118" s="14" t="e">
        <f>IF('Reference Data'!$A$15,'Modified Data'!I118,NA())</f>
        <v>#N/A</v>
      </c>
      <c r="Q118" s="14" t="e">
        <f>IF('Reference Data'!$A$16,'Modified Data'!J118,NA())</f>
        <v>#N/A</v>
      </c>
      <c r="R118" s="14">
        <f>IF('Reference Data'!$A$17,'Modified Data'!K118,NA())</f>
        <v>15.715720847627008</v>
      </c>
      <c r="S118" s="14" t="e">
        <f>IF('Reference Data'!$A$18,'Modified Data'!L118,NA())</f>
        <v>#N/A</v>
      </c>
      <c r="T118" s="14" t="e">
        <f>IF('Reference Data'!$A$19,'Modified Data'!M118,NA())</f>
        <v>#N/A</v>
      </c>
      <c r="U118" s="14" t="e">
        <f>IF('Reference Data'!$A$20,'Modified Data'!N118,NA())</f>
        <v>#N/A</v>
      </c>
    </row>
    <row r="119" spans="1:21" x14ac:dyDescent="0.2">
      <c r="A119" s="3">
        <f>'Raw Data'!A119</f>
        <v>39747</v>
      </c>
      <c r="B119" s="1">
        <f>'Raw Data'!B119/'Reference Data'!$F$1</f>
        <v>4.455857</v>
      </c>
      <c r="C119" s="1">
        <f>'Raw Data'!C119/'Reference Data'!$F$1</f>
        <v>73.277569430000014</v>
      </c>
      <c r="D119" s="2">
        <f>'Raw Data'!D119</f>
        <v>16.445224662730425</v>
      </c>
      <c r="E119">
        <f>IF(OR(VLOOKUP(WEEKDAY(A119),'Reference Data'!$B$2:$C$8,2)="Sunday",VLOOKUP(WEEKDAY(A119),'Reference Data'!$B$2:$C$8,2)="Saturday"),CEILING(MAX($C:$C),100),"")</f>
        <v>200</v>
      </c>
      <c r="F119" t="str">
        <f>IF(AND('Modified Data'!A119&gt;=Dashboard!$D$17,'Modified Data'!A119&lt;=Dashboard!$D$19),1,"")</f>
        <v/>
      </c>
      <c r="G119" s="1" t="str">
        <f>IF(F119=1,'Reference Data'!$F$11,"")</f>
        <v/>
      </c>
      <c r="H119" s="1">
        <f>IF(ISBLANK('Raw Data'!J119),NA(),'Raw Data'!J119)</f>
        <v>17.005886313212454</v>
      </c>
      <c r="I119" s="1">
        <f>IF(ISBLANK('Raw Data'!P119),NA(),'Raw Data'!P119)</f>
        <v>19.888787822283657</v>
      </c>
      <c r="J119" s="1">
        <f>IF(ISBLANK('Raw Data'!V119),NA(),'Raw Data'!V119)</f>
        <v>17.060686418368213</v>
      </c>
      <c r="K119" s="1">
        <f>IF(ISBLANK('Raw Data'!AB119),NA(),'Raw Data'!AB119)</f>
        <v>15.246458635799881</v>
      </c>
      <c r="L119" s="1" t="e">
        <f>IF(ISBLANK('Raw Data'!AH119),NA(),'Raw Data'!AH119)</f>
        <v>#N/A</v>
      </c>
      <c r="M119" s="1" t="e">
        <f>IF(ISBLANK('Raw Data'!AN119),NA(),'Raw Data'!AN119)</f>
        <v>#N/A</v>
      </c>
      <c r="N119" s="1">
        <f>IF(ISBLANK('Raw Data'!AT119),NA(),'Raw Data'!AT119)</f>
        <v>16.267121708966478</v>
      </c>
      <c r="O119" s="14">
        <f>IF('Reference Data'!$A$14,'Modified Data'!H119,NA())</f>
        <v>17.005886313212454</v>
      </c>
      <c r="P119" s="14" t="e">
        <f>IF('Reference Data'!$A$15,'Modified Data'!I119,NA())</f>
        <v>#N/A</v>
      </c>
      <c r="Q119" s="14" t="e">
        <f>IF('Reference Data'!$A$16,'Modified Data'!J119,NA())</f>
        <v>#N/A</v>
      </c>
      <c r="R119" s="14">
        <f>IF('Reference Data'!$A$17,'Modified Data'!K119,NA())</f>
        <v>15.246458635799881</v>
      </c>
      <c r="S119" s="14" t="e">
        <f>IF('Reference Data'!$A$18,'Modified Data'!L119,NA())</f>
        <v>#N/A</v>
      </c>
      <c r="T119" s="14" t="e">
        <f>IF('Reference Data'!$A$19,'Modified Data'!M119,NA())</f>
        <v>#N/A</v>
      </c>
      <c r="U119" s="14" t="e">
        <f>IF('Reference Data'!$A$20,'Modified Data'!N119,NA())</f>
        <v>#N/A</v>
      </c>
    </row>
    <row r="120" spans="1:21" x14ac:dyDescent="0.2">
      <c r="A120" s="3">
        <f>'Raw Data'!A120</f>
        <v>39748</v>
      </c>
      <c r="B120" s="1">
        <f>'Raw Data'!B120/'Reference Data'!$F$1</f>
        <v>4.4724830000000004</v>
      </c>
      <c r="C120" s="1">
        <f>'Raw Data'!C120/'Reference Data'!$F$1</f>
        <v>76.842506950000001</v>
      </c>
      <c r="D120" s="2">
        <f>'Raw Data'!D120</f>
        <v>17.18117362324239</v>
      </c>
      <c r="E120" t="str">
        <f>IF(OR(VLOOKUP(WEEKDAY(A120),'Reference Data'!$B$2:$C$8,2)="Sunday",VLOOKUP(WEEKDAY(A120),'Reference Data'!$B$2:$C$8,2)="Saturday"),CEILING(MAX($C:$C),100),"")</f>
        <v/>
      </c>
      <c r="F120" t="str">
        <f>IF(AND('Modified Data'!A120&gt;=Dashboard!$D$17,'Modified Data'!A120&lt;=Dashboard!$D$19),1,"")</f>
        <v/>
      </c>
      <c r="G120" s="1" t="str">
        <f>IF(F120=1,'Reference Data'!$F$11,"")</f>
        <v/>
      </c>
      <c r="H120" s="1">
        <f>IF(ISBLANK('Raw Data'!J120),NA(),'Raw Data'!J120)</f>
        <v>17.678360704544581</v>
      </c>
      <c r="I120" s="1">
        <f>IF(ISBLANK('Raw Data'!P120),NA(),'Raw Data'!P120)</f>
        <v>20.915066860534406</v>
      </c>
      <c r="J120" s="1">
        <f>IF(ISBLANK('Raw Data'!V120),NA(),'Raw Data'!V120)</f>
        <v>19.241413571958237</v>
      </c>
      <c r="K120" s="1">
        <f>IF(ISBLANK('Raw Data'!AB120),NA(),'Raw Data'!AB120)</f>
        <v>15.678299099010118</v>
      </c>
      <c r="L120" s="1" t="e">
        <f>IF(ISBLANK('Raw Data'!AH120),NA(),'Raw Data'!AH120)</f>
        <v>#N/A</v>
      </c>
      <c r="M120" s="1" t="e">
        <f>IF(ISBLANK('Raw Data'!AN120),NA(),'Raw Data'!AN120)</f>
        <v>#N/A</v>
      </c>
      <c r="N120" s="1">
        <f>IF(ISBLANK('Raw Data'!AT120),NA(),'Raw Data'!AT120)</f>
        <v>16.689926217172253</v>
      </c>
      <c r="O120" s="14">
        <f>IF('Reference Data'!$A$14,'Modified Data'!H120,NA())</f>
        <v>17.678360704544581</v>
      </c>
      <c r="P120" s="14" t="e">
        <f>IF('Reference Data'!$A$15,'Modified Data'!I120,NA())</f>
        <v>#N/A</v>
      </c>
      <c r="Q120" s="14" t="e">
        <f>IF('Reference Data'!$A$16,'Modified Data'!J120,NA())</f>
        <v>#N/A</v>
      </c>
      <c r="R120" s="14">
        <f>IF('Reference Data'!$A$17,'Modified Data'!K120,NA())</f>
        <v>15.678299099010118</v>
      </c>
      <c r="S120" s="14" t="e">
        <f>IF('Reference Data'!$A$18,'Modified Data'!L120,NA())</f>
        <v>#N/A</v>
      </c>
      <c r="T120" s="14" t="e">
        <f>IF('Reference Data'!$A$19,'Modified Data'!M120,NA())</f>
        <v>#N/A</v>
      </c>
      <c r="U120" s="14" t="e">
        <f>IF('Reference Data'!$A$20,'Modified Data'!N120,NA())</f>
        <v>#N/A</v>
      </c>
    </row>
    <row r="121" spans="1:21" x14ac:dyDescent="0.2">
      <c r="A121" s="3">
        <f>'Raw Data'!A121</f>
        <v>39749</v>
      </c>
      <c r="B121" s="1">
        <f>'Raw Data'!B121/'Reference Data'!$F$1</f>
        <v>4.4245789999999996</v>
      </c>
      <c r="C121" s="1">
        <f>'Raw Data'!C121/'Reference Data'!$F$1</f>
        <v>75.310183340000009</v>
      </c>
      <c r="D121" s="2">
        <f>'Raw Data'!D121</f>
        <v>17.020869859030658</v>
      </c>
      <c r="E121" t="str">
        <f>IF(OR(VLOOKUP(WEEKDAY(A121),'Reference Data'!$B$2:$C$8,2)="Sunday",VLOOKUP(WEEKDAY(A121),'Reference Data'!$B$2:$C$8,2)="Saturday"),CEILING(MAX($C:$C),100),"")</f>
        <v/>
      </c>
      <c r="F121" t="str">
        <f>IF(AND('Modified Data'!A121&gt;=Dashboard!$D$17,'Modified Data'!A121&lt;=Dashboard!$D$19),1,"")</f>
        <v/>
      </c>
      <c r="G121" s="1" t="str">
        <f>IF(F121=1,'Reference Data'!$F$11,"")</f>
        <v/>
      </c>
      <c r="H121" s="1">
        <f>IF(ISBLANK('Raw Data'!J121),NA(),'Raw Data'!J121)</f>
        <v>17.52046428885609</v>
      </c>
      <c r="I121" s="1">
        <f>IF(ISBLANK('Raw Data'!P121),NA(),'Raw Data'!P121)</f>
        <v>20.768945566227789</v>
      </c>
      <c r="J121" s="1">
        <f>IF(ISBLANK('Raw Data'!V121),NA(),'Raw Data'!V121)</f>
        <v>18.80021309076254</v>
      </c>
      <c r="K121" s="1">
        <f>IF(ISBLANK('Raw Data'!AB121),NA(),'Raw Data'!AB121)</f>
        <v>15.57818705742722</v>
      </c>
      <c r="L121" s="1" t="e">
        <f>IF(ISBLANK('Raw Data'!AH121),NA(),'Raw Data'!AH121)</f>
        <v>#N/A</v>
      </c>
      <c r="M121" s="1" t="e">
        <f>IF(ISBLANK('Raw Data'!AN121),NA(),'Raw Data'!AN121)</f>
        <v>#N/A</v>
      </c>
      <c r="N121" s="1">
        <f>IF(ISBLANK('Raw Data'!AT121),NA(),'Raw Data'!AT121)</f>
        <v>16.581200713040097</v>
      </c>
      <c r="O121" s="14">
        <f>IF('Reference Data'!$A$14,'Modified Data'!H121,NA())</f>
        <v>17.52046428885609</v>
      </c>
      <c r="P121" s="14" t="e">
        <f>IF('Reference Data'!$A$15,'Modified Data'!I121,NA())</f>
        <v>#N/A</v>
      </c>
      <c r="Q121" s="14" t="e">
        <f>IF('Reference Data'!$A$16,'Modified Data'!J121,NA())</f>
        <v>#N/A</v>
      </c>
      <c r="R121" s="14">
        <f>IF('Reference Data'!$A$17,'Modified Data'!K121,NA())</f>
        <v>15.57818705742722</v>
      </c>
      <c r="S121" s="14" t="e">
        <f>IF('Reference Data'!$A$18,'Modified Data'!L121,NA())</f>
        <v>#N/A</v>
      </c>
      <c r="T121" s="14" t="e">
        <f>IF('Reference Data'!$A$19,'Modified Data'!M121,NA())</f>
        <v>#N/A</v>
      </c>
      <c r="U121" s="14" t="e">
        <f>IF('Reference Data'!$A$20,'Modified Data'!N121,NA())</f>
        <v>#N/A</v>
      </c>
    </row>
    <row r="122" spans="1:21" x14ac:dyDescent="0.2">
      <c r="A122" s="3">
        <f>'Raw Data'!A122</f>
        <v>39750</v>
      </c>
      <c r="B122" s="1">
        <f>'Raw Data'!B122/'Reference Data'!$F$1</f>
        <v>4.4494400000000001</v>
      </c>
      <c r="C122" s="1">
        <f>'Raw Data'!C122/'Reference Data'!$F$1</f>
        <v>76.599145379999996</v>
      </c>
      <c r="D122" s="2">
        <f>'Raw Data'!D122</f>
        <v>17.215457536229277</v>
      </c>
      <c r="E122" t="str">
        <f>IF(OR(VLOOKUP(WEEKDAY(A122),'Reference Data'!$B$2:$C$8,2)="Sunday",VLOOKUP(WEEKDAY(A122),'Reference Data'!$B$2:$C$8,2)="Saturday"),CEILING(MAX($C:$C),100),"")</f>
        <v/>
      </c>
      <c r="F122" t="str">
        <f>IF(AND('Modified Data'!A122&gt;=Dashboard!$D$17,'Modified Data'!A122&lt;=Dashboard!$D$19),1,"")</f>
        <v/>
      </c>
      <c r="G122" s="1" t="str">
        <f>IF(F122=1,'Reference Data'!$F$11,"")</f>
        <v/>
      </c>
      <c r="H122" s="1">
        <f>IF(ISBLANK('Raw Data'!J122),NA(),'Raw Data'!J122)</f>
        <v>17.74087869520897</v>
      </c>
      <c r="I122" s="1">
        <f>IF(ISBLANK('Raw Data'!P122),NA(),'Raw Data'!P122)</f>
        <v>21.158076335173476</v>
      </c>
      <c r="J122" s="1">
        <f>IF(ISBLANK('Raw Data'!V122),NA(),'Raw Data'!V122)</f>
        <v>18.960067156570457</v>
      </c>
      <c r="K122" s="1">
        <f>IF(ISBLANK('Raw Data'!AB122),NA(),'Raw Data'!AB122)</f>
        <v>15.883617254386897</v>
      </c>
      <c r="L122" s="1" t="e">
        <f>IF(ISBLANK('Raw Data'!AH122),NA(),'Raw Data'!AH122)</f>
        <v>#N/A</v>
      </c>
      <c r="M122" s="1" t="e">
        <f>IF(ISBLANK('Raw Data'!AN122),NA(),'Raw Data'!AN122)</f>
        <v>#N/A</v>
      </c>
      <c r="N122" s="1">
        <f>IF(ISBLANK('Raw Data'!AT122),NA(),'Raw Data'!AT122)</f>
        <v>16.770028139605348</v>
      </c>
      <c r="O122" s="14">
        <f>IF('Reference Data'!$A$14,'Modified Data'!H122,NA())</f>
        <v>17.74087869520897</v>
      </c>
      <c r="P122" s="14" t="e">
        <f>IF('Reference Data'!$A$15,'Modified Data'!I122,NA())</f>
        <v>#N/A</v>
      </c>
      <c r="Q122" s="14" t="e">
        <f>IF('Reference Data'!$A$16,'Modified Data'!J122,NA())</f>
        <v>#N/A</v>
      </c>
      <c r="R122" s="14">
        <f>IF('Reference Data'!$A$17,'Modified Data'!K122,NA())</f>
        <v>15.883617254386897</v>
      </c>
      <c r="S122" s="14" t="e">
        <f>IF('Reference Data'!$A$18,'Modified Data'!L122,NA())</f>
        <v>#N/A</v>
      </c>
      <c r="T122" s="14" t="e">
        <f>IF('Reference Data'!$A$19,'Modified Data'!M122,NA())</f>
        <v>#N/A</v>
      </c>
      <c r="U122" s="14" t="e">
        <f>IF('Reference Data'!$A$20,'Modified Data'!N122,NA())</f>
        <v>#N/A</v>
      </c>
    </row>
    <row r="123" spans="1:21" x14ac:dyDescent="0.2">
      <c r="A123" s="3">
        <f>'Raw Data'!A123</f>
        <v>39751</v>
      </c>
      <c r="B123" s="1">
        <f>'Raw Data'!B123/'Reference Data'!$F$1</f>
        <v>4.4418139999999999</v>
      </c>
      <c r="C123" s="1">
        <f>'Raw Data'!C123/'Reference Data'!$F$1</f>
        <v>75.724387559999997</v>
      </c>
      <c r="D123" s="2">
        <f>'Raw Data'!D123</f>
        <v>17.048077105434853</v>
      </c>
      <c r="E123" t="str">
        <f>IF(OR(VLOOKUP(WEEKDAY(A123),'Reference Data'!$B$2:$C$8,2)="Sunday",VLOOKUP(WEEKDAY(A123),'Reference Data'!$B$2:$C$8,2)="Saturday"),CEILING(MAX($C:$C),100),"")</f>
        <v/>
      </c>
      <c r="F123" t="str">
        <f>IF(AND('Modified Data'!A123&gt;=Dashboard!$D$17,'Modified Data'!A123&lt;=Dashboard!$D$19),1,"")</f>
        <v/>
      </c>
      <c r="G123" s="1" t="str">
        <f>IF(F123=1,'Reference Data'!$F$11,"")</f>
        <v/>
      </c>
      <c r="H123" s="1">
        <f>IF(ISBLANK('Raw Data'!J123),NA(),'Raw Data'!J123)</f>
        <v>17.669542997638885</v>
      </c>
      <c r="I123" s="1">
        <f>IF(ISBLANK('Raw Data'!P123),NA(),'Raw Data'!P123)</f>
        <v>20.778649879448121</v>
      </c>
      <c r="J123" s="1">
        <f>IF(ISBLANK('Raw Data'!V123),NA(),'Raw Data'!V123)</f>
        <v>18.735636473768544</v>
      </c>
      <c r="K123" s="1">
        <f>IF(ISBLANK('Raw Data'!AB123),NA(),'Raw Data'!AB123)</f>
        <v>15.635422504525318</v>
      </c>
      <c r="L123" s="1" t="e">
        <f>IF(ISBLANK('Raw Data'!AH123),NA(),'Raw Data'!AH123)</f>
        <v>#N/A</v>
      </c>
      <c r="M123" s="1" t="e">
        <f>IF(ISBLANK('Raw Data'!AN123),NA(),'Raw Data'!AN123)</f>
        <v>#N/A</v>
      </c>
      <c r="N123" s="1">
        <f>IF(ISBLANK('Raw Data'!AT123),NA(),'Raw Data'!AT123)</f>
        <v>16.608733399294291</v>
      </c>
      <c r="O123" s="14">
        <f>IF('Reference Data'!$A$14,'Modified Data'!H123,NA())</f>
        <v>17.669542997638885</v>
      </c>
      <c r="P123" s="14" t="e">
        <f>IF('Reference Data'!$A$15,'Modified Data'!I123,NA())</f>
        <v>#N/A</v>
      </c>
      <c r="Q123" s="14" t="e">
        <f>IF('Reference Data'!$A$16,'Modified Data'!J123,NA())</f>
        <v>#N/A</v>
      </c>
      <c r="R123" s="14">
        <f>IF('Reference Data'!$A$17,'Modified Data'!K123,NA())</f>
        <v>15.635422504525318</v>
      </c>
      <c r="S123" s="14" t="e">
        <f>IF('Reference Data'!$A$18,'Modified Data'!L123,NA())</f>
        <v>#N/A</v>
      </c>
      <c r="T123" s="14" t="e">
        <f>IF('Reference Data'!$A$19,'Modified Data'!M123,NA())</f>
        <v>#N/A</v>
      </c>
      <c r="U123" s="14" t="e">
        <f>IF('Reference Data'!$A$20,'Modified Data'!N123,NA())</f>
        <v>#N/A</v>
      </c>
    </row>
    <row r="124" spans="1:21" x14ac:dyDescent="0.2">
      <c r="A124" s="3">
        <f>'Raw Data'!A124</f>
        <v>39752</v>
      </c>
      <c r="B124" s="1">
        <f>'Raw Data'!B124/'Reference Data'!$F$1</f>
        <v>4.4320089999999999</v>
      </c>
      <c r="C124" s="1">
        <f>'Raw Data'!C124/'Reference Data'!$F$1</f>
        <v>75.195128280000006</v>
      </c>
      <c r="D124" s="2">
        <f>'Raw Data'!D124</f>
        <v>16.966375357089753</v>
      </c>
      <c r="E124" t="str">
        <f>IF(OR(VLOOKUP(WEEKDAY(A124),'Reference Data'!$B$2:$C$8,2)="Sunday",VLOOKUP(WEEKDAY(A124),'Reference Data'!$B$2:$C$8,2)="Saturday"),CEILING(MAX($C:$C),100),"")</f>
        <v/>
      </c>
      <c r="F124" t="str">
        <f>IF(AND('Modified Data'!A124&gt;=Dashboard!$D$17,'Modified Data'!A124&lt;=Dashboard!$D$19),1,"")</f>
        <v/>
      </c>
      <c r="G124" s="1" t="str">
        <f>IF(F124=1,'Reference Data'!$F$11,"")</f>
        <v/>
      </c>
      <c r="H124" s="1">
        <f>IF(ISBLANK('Raw Data'!J124),NA(),'Raw Data'!J124)</f>
        <v>17.57583750060925</v>
      </c>
      <c r="I124" s="1">
        <f>IF(ISBLANK('Raw Data'!P124),NA(),'Raw Data'!P124)</f>
        <v>20.354334315121303</v>
      </c>
      <c r="J124" s="1">
        <f>IF(ISBLANK('Raw Data'!V124),NA(),'Raw Data'!V124)</f>
        <v>18.625945144490959</v>
      </c>
      <c r="K124" s="1">
        <f>IF(ISBLANK('Raw Data'!AB124),NA(),'Raw Data'!AB124)</f>
        <v>15.643406375202177</v>
      </c>
      <c r="L124" s="1" t="e">
        <f>IF(ISBLANK('Raw Data'!AH124),NA(),'Raw Data'!AH124)</f>
        <v>#N/A</v>
      </c>
      <c r="M124" s="1" t="e">
        <f>IF(ISBLANK('Raw Data'!AN124),NA(),'Raw Data'!AN124)</f>
        <v>#N/A</v>
      </c>
      <c r="N124" s="1">
        <f>IF(ISBLANK('Raw Data'!AT124),NA(),'Raw Data'!AT124)</f>
        <v>16.574068395953187</v>
      </c>
      <c r="O124" s="14">
        <f>IF('Reference Data'!$A$14,'Modified Data'!H124,NA())</f>
        <v>17.57583750060925</v>
      </c>
      <c r="P124" s="14" t="e">
        <f>IF('Reference Data'!$A$15,'Modified Data'!I124,NA())</f>
        <v>#N/A</v>
      </c>
      <c r="Q124" s="14" t="e">
        <f>IF('Reference Data'!$A$16,'Modified Data'!J124,NA())</f>
        <v>#N/A</v>
      </c>
      <c r="R124" s="14">
        <f>IF('Reference Data'!$A$17,'Modified Data'!K124,NA())</f>
        <v>15.643406375202177</v>
      </c>
      <c r="S124" s="14" t="e">
        <f>IF('Reference Data'!$A$18,'Modified Data'!L124,NA())</f>
        <v>#N/A</v>
      </c>
      <c r="T124" s="14" t="e">
        <f>IF('Reference Data'!$A$19,'Modified Data'!M124,NA())</f>
        <v>#N/A</v>
      </c>
      <c r="U124" s="14" t="e">
        <f>IF('Reference Data'!$A$20,'Modified Data'!N124,NA())</f>
        <v>#N/A</v>
      </c>
    </row>
    <row r="125" spans="1:21" x14ac:dyDescent="0.2">
      <c r="A125" s="3">
        <f>'Raw Data'!A125</f>
        <v>39753</v>
      </c>
      <c r="B125" s="1">
        <f>'Raw Data'!B125/'Reference Data'!$F$1</f>
        <v>4.5681200000000004</v>
      </c>
      <c r="C125" s="1">
        <f>'Raw Data'!C125/'Reference Data'!$F$1</f>
        <v>78.305117060000001</v>
      </c>
      <c r="D125" s="2">
        <f>'Raw Data'!D125</f>
        <v>17.14165062651594</v>
      </c>
      <c r="E125">
        <f>IF(OR(VLOOKUP(WEEKDAY(A125),'Reference Data'!$B$2:$C$8,2)="Sunday",VLOOKUP(WEEKDAY(A125),'Reference Data'!$B$2:$C$8,2)="Saturday"),CEILING(MAX($C:$C),100),"")</f>
        <v>200</v>
      </c>
      <c r="F125" t="str">
        <f>IF(AND('Modified Data'!A125&gt;=Dashboard!$D$17,'Modified Data'!A125&lt;=Dashboard!$D$19),1,"")</f>
        <v/>
      </c>
      <c r="G125" s="1" t="str">
        <f>IF(F125=1,'Reference Data'!$F$11,"")</f>
        <v/>
      </c>
      <c r="H125" s="1">
        <f>IF(ISBLANK('Raw Data'!J125),NA(),'Raw Data'!J125)</f>
        <v>17.83644618558262</v>
      </c>
      <c r="I125" s="1">
        <f>IF(ISBLANK('Raw Data'!P125),NA(),'Raw Data'!P125)</f>
        <v>21.089623076562024</v>
      </c>
      <c r="J125" s="1">
        <f>IF(ISBLANK('Raw Data'!V125),NA(),'Raw Data'!V125)</f>
        <v>17.48313857935808</v>
      </c>
      <c r="K125" s="1">
        <f>IF(ISBLANK('Raw Data'!AB125),NA(),'Raw Data'!AB125)</f>
        <v>15.861687233230798</v>
      </c>
      <c r="L125" s="1" t="e">
        <f>IF(ISBLANK('Raw Data'!AH125),NA(),'Raw Data'!AH125)</f>
        <v>#N/A</v>
      </c>
      <c r="M125" s="1" t="e">
        <f>IF(ISBLANK('Raw Data'!AN125),NA(),'Raw Data'!AN125)</f>
        <v>#N/A</v>
      </c>
      <c r="N125" s="1">
        <f>IF(ISBLANK('Raw Data'!AT125),NA(),'Raw Data'!AT125)</f>
        <v>16.926156137913164</v>
      </c>
      <c r="O125" s="14">
        <f>IF('Reference Data'!$A$14,'Modified Data'!H125,NA())</f>
        <v>17.83644618558262</v>
      </c>
      <c r="P125" s="14" t="e">
        <f>IF('Reference Data'!$A$15,'Modified Data'!I125,NA())</f>
        <v>#N/A</v>
      </c>
      <c r="Q125" s="14" t="e">
        <f>IF('Reference Data'!$A$16,'Modified Data'!J125,NA())</f>
        <v>#N/A</v>
      </c>
      <c r="R125" s="14">
        <f>IF('Reference Data'!$A$17,'Modified Data'!K125,NA())</f>
        <v>15.861687233230798</v>
      </c>
      <c r="S125" s="14" t="e">
        <f>IF('Reference Data'!$A$18,'Modified Data'!L125,NA())</f>
        <v>#N/A</v>
      </c>
      <c r="T125" s="14" t="e">
        <f>IF('Reference Data'!$A$19,'Modified Data'!M125,NA())</f>
        <v>#N/A</v>
      </c>
      <c r="U125" s="14" t="e">
        <f>IF('Reference Data'!$A$20,'Modified Data'!N125,NA())</f>
        <v>#N/A</v>
      </c>
    </row>
    <row r="126" spans="1:21" x14ac:dyDescent="0.2">
      <c r="A126" s="3">
        <f>'Raw Data'!A126</f>
        <v>39754</v>
      </c>
      <c r="B126" s="1">
        <f>'Raw Data'!B126/'Reference Data'!$F$1</f>
        <v>4.4601730000000002</v>
      </c>
      <c r="C126" s="1">
        <f>'Raw Data'!C126/'Reference Data'!$F$1</f>
        <v>74.060427069999989</v>
      </c>
      <c r="D126" s="2">
        <f>'Raw Data'!D126</f>
        <v>16.604832832717474</v>
      </c>
      <c r="E126">
        <f>IF(OR(VLOOKUP(WEEKDAY(A126),'Reference Data'!$B$2:$C$8,2)="Sunday",VLOOKUP(WEEKDAY(A126),'Reference Data'!$B$2:$C$8,2)="Saturday"),CEILING(MAX($C:$C),100),"")</f>
        <v>200</v>
      </c>
      <c r="F126" t="str">
        <f>IF(AND('Modified Data'!A126&gt;=Dashboard!$D$17,'Modified Data'!A126&lt;=Dashboard!$D$19),1,"")</f>
        <v/>
      </c>
      <c r="G126" s="1" t="str">
        <f>IF(F126=1,'Reference Data'!$F$11,"")</f>
        <v/>
      </c>
      <c r="H126" s="1">
        <f>IF(ISBLANK('Raw Data'!J126),NA(),'Raw Data'!J126)</f>
        <v>17.288684041809141</v>
      </c>
      <c r="I126" s="1">
        <f>IF(ISBLANK('Raw Data'!P126),NA(),'Raw Data'!P126)</f>
        <v>19.970787080324744</v>
      </c>
      <c r="J126" s="1">
        <f>IF(ISBLANK('Raw Data'!V126),NA(),'Raw Data'!V126)</f>
        <v>17.278942969076201</v>
      </c>
      <c r="K126" s="1">
        <f>IF(ISBLANK('Raw Data'!AB126),NA(),'Raw Data'!AB126)</f>
        <v>15.375269660290256</v>
      </c>
      <c r="L126" s="1" t="e">
        <f>IF(ISBLANK('Raw Data'!AH126),NA(),'Raw Data'!AH126)</f>
        <v>#N/A</v>
      </c>
      <c r="M126" s="1" t="e">
        <f>IF(ISBLANK('Raw Data'!AN126),NA(),'Raw Data'!AN126)</f>
        <v>#N/A</v>
      </c>
      <c r="N126" s="1">
        <f>IF(ISBLANK('Raw Data'!AT126),NA(),'Raw Data'!AT126)</f>
        <v>16.456082378784973</v>
      </c>
      <c r="O126" s="14">
        <f>IF('Reference Data'!$A$14,'Modified Data'!H126,NA())</f>
        <v>17.288684041809141</v>
      </c>
      <c r="P126" s="14" t="e">
        <f>IF('Reference Data'!$A$15,'Modified Data'!I126,NA())</f>
        <v>#N/A</v>
      </c>
      <c r="Q126" s="14" t="e">
        <f>IF('Reference Data'!$A$16,'Modified Data'!J126,NA())</f>
        <v>#N/A</v>
      </c>
      <c r="R126" s="14">
        <f>IF('Reference Data'!$A$17,'Modified Data'!K126,NA())</f>
        <v>15.375269660290256</v>
      </c>
      <c r="S126" s="14" t="e">
        <f>IF('Reference Data'!$A$18,'Modified Data'!L126,NA())</f>
        <v>#N/A</v>
      </c>
      <c r="T126" s="14" t="e">
        <f>IF('Reference Data'!$A$19,'Modified Data'!M126,NA())</f>
        <v>#N/A</v>
      </c>
      <c r="U126" s="14" t="e">
        <f>IF('Reference Data'!$A$20,'Modified Data'!N126,NA())</f>
        <v>#N/A</v>
      </c>
    </row>
    <row r="127" spans="1:21" x14ac:dyDescent="0.2">
      <c r="A127" s="3">
        <f>'Raw Data'!A127</f>
        <v>39755</v>
      </c>
      <c r="B127" s="1">
        <f>'Raw Data'!B127/'Reference Data'!$F$1</f>
        <v>4.488029</v>
      </c>
      <c r="C127" s="1">
        <f>'Raw Data'!C127/'Reference Data'!$F$1</f>
        <v>77.63951345000001</v>
      </c>
      <c r="D127" s="2">
        <f>'Raw Data'!D127</f>
        <v>17.299245047213375</v>
      </c>
      <c r="E127" t="str">
        <f>IF(OR(VLOOKUP(WEEKDAY(A127),'Reference Data'!$B$2:$C$8,2)="Sunday",VLOOKUP(WEEKDAY(A127),'Reference Data'!$B$2:$C$8,2)="Saturday"),CEILING(MAX($C:$C),100),"")</f>
        <v/>
      </c>
      <c r="F127" t="str">
        <f>IF(AND('Modified Data'!A127&gt;=Dashboard!$D$17,'Modified Data'!A127&lt;=Dashboard!$D$19),1,"")</f>
        <v/>
      </c>
      <c r="G127" s="1" t="str">
        <f>IF(F127=1,'Reference Data'!$F$11,"")</f>
        <v/>
      </c>
      <c r="H127" s="1">
        <f>IF(ISBLANK('Raw Data'!J127),NA(),'Raw Data'!J127)</f>
        <v>17.797024307243557</v>
      </c>
      <c r="I127" s="1">
        <f>IF(ISBLANK('Raw Data'!P127),NA(),'Raw Data'!P127)</f>
        <v>20.989834426754221</v>
      </c>
      <c r="J127" s="1">
        <f>IF(ISBLANK('Raw Data'!V127),NA(),'Raw Data'!V127)</f>
        <v>19.456440963517931</v>
      </c>
      <c r="K127" s="1">
        <f>IF(ISBLANK('Raw Data'!AB127),NA(),'Raw Data'!AB127)</f>
        <v>15.748485025126962</v>
      </c>
      <c r="L127" s="1" t="e">
        <f>IF(ISBLANK('Raw Data'!AH127),NA(),'Raw Data'!AH127)</f>
        <v>#N/A</v>
      </c>
      <c r="M127" s="1" t="e">
        <f>IF(ISBLANK('Raw Data'!AN127),NA(),'Raw Data'!AN127)</f>
        <v>#N/A</v>
      </c>
      <c r="N127" s="1">
        <f>IF(ISBLANK('Raw Data'!AT127),NA(),'Raw Data'!AT127)</f>
        <v>16.856803254737876</v>
      </c>
      <c r="O127" s="14">
        <f>IF('Reference Data'!$A$14,'Modified Data'!H127,NA())</f>
        <v>17.797024307243557</v>
      </c>
      <c r="P127" s="14" t="e">
        <f>IF('Reference Data'!$A$15,'Modified Data'!I127,NA())</f>
        <v>#N/A</v>
      </c>
      <c r="Q127" s="14" t="e">
        <f>IF('Reference Data'!$A$16,'Modified Data'!J127,NA())</f>
        <v>#N/A</v>
      </c>
      <c r="R127" s="14">
        <f>IF('Reference Data'!$A$17,'Modified Data'!K127,NA())</f>
        <v>15.748485025126962</v>
      </c>
      <c r="S127" s="14" t="e">
        <f>IF('Reference Data'!$A$18,'Modified Data'!L127,NA())</f>
        <v>#N/A</v>
      </c>
      <c r="T127" s="14" t="e">
        <f>IF('Reference Data'!$A$19,'Modified Data'!M127,NA())</f>
        <v>#N/A</v>
      </c>
      <c r="U127" s="14" t="e">
        <f>IF('Reference Data'!$A$20,'Modified Data'!N127,NA())</f>
        <v>#N/A</v>
      </c>
    </row>
    <row r="128" spans="1:21" x14ac:dyDescent="0.2">
      <c r="A128" s="3">
        <f>'Raw Data'!A128</f>
        <v>39756</v>
      </c>
      <c r="B128" s="1">
        <f>'Raw Data'!B128/'Reference Data'!$F$1</f>
        <v>4.4786089999999996</v>
      </c>
      <c r="C128" s="1">
        <f>'Raw Data'!C128/'Reference Data'!$F$1</f>
        <v>77.193555599999996</v>
      </c>
      <c r="D128" s="2">
        <f>'Raw Data'!D128</f>
        <v>17.236056016499763</v>
      </c>
      <c r="E128" t="str">
        <f>IF(OR(VLOOKUP(WEEKDAY(A128),'Reference Data'!$B$2:$C$8,2)="Sunday",VLOOKUP(WEEKDAY(A128),'Reference Data'!$B$2:$C$8,2)="Saturday"),CEILING(MAX($C:$C),100),"")</f>
        <v/>
      </c>
      <c r="F128" t="str">
        <f>IF(AND('Modified Data'!A128&gt;=Dashboard!$D$17,'Modified Data'!A128&lt;=Dashboard!$D$19),1,"")</f>
        <v/>
      </c>
      <c r="G128" s="1" t="str">
        <f>IF(F128=1,'Reference Data'!$F$11,"")</f>
        <v/>
      </c>
      <c r="H128" s="1">
        <f>IF(ISBLANK('Raw Data'!J128),NA(),'Raw Data'!J128)</f>
        <v>17.686615163457496</v>
      </c>
      <c r="I128" s="1">
        <f>IF(ISBLANK('Raw Data'!P128),NA(),'Raw Data'!P128)</f>
        <v>20.954299509667905</v>
      </c>
      <c r="J128" s="1">
        <f>IF(ISBLANK('Raw Data'!V128),NA(),'Raw Data'!V128)</f>
        <v>19.17318335752298</v>
      </c>
      <c r="K128" s="1">
        <f>IF(ISBLANK('Raw Data'!AB128),NA(),'Raw Data'!AB128)</f>
        <v>15.752323768959334</v>
      </c>
      <c r="L128" s="1" t="e">
        <f>IF(ISBLANK('Raw Data'!AH128),NA(),'Raw Data'!AH128)</f>
        <v>#N/A</v>
      </c>
      <c r="M128" s="1" t="e">
        <f>IF(ISBLANK('Raw Data'!AN128),NA(),'Raw Data'!AN128)</f>
        <v>#N/A</v>
      </c>
      <c r="N128" s="1">
        <f>IF(ISBLANK('Raw Data'!AT128),NA(),'Raw Data'!AT128)</f>
        <v>16.789443984291371</v>
      </c>
      <c r="O128" s="14">
        <f>IF('Reference Data'!$A$14,'Modified Data'!H128,NA())</f>
        <v>17.686615163457496</v>
      </c>
      <c r="P128" s="14" t="e">
        <f>IF('Reference Data'!$A$15,'Modified Data'!I128,NA())</f>
        <v>#N/A</v>
      </c>
      <c r="Q128" s="14" t="e">
        <f>IF('Reference Data'!$A$16,'Modified Data'!J128,NA())</f>
        <v>#N/A</v>
      </c>
      <c r="R128" s="14">
        <f>IF('Reference Data'!$A$17,'Modified Data'!K128,NA())</f>
        <v>15.752323768959334</v>
      </c>
      <c r="S128" s="14" t="e">
        <f>IF('Reference Data'!$A$18,'Modified Data'!L128,NA())</f>
        <v>#N/A</v>
      </c>
      <c r="T128" s="14" t="e">
        <f>IF('Reference Data'!$A$19,'Modified Data'!M128,NA())</f>
        <v>#N/A</v>
      </c>
      <c r="U128" s="14" t="e">
        <f>IF('Reference Data'!$A$20,'Modified Data'!N128,NA())</f>
        <v>#N/A</v>
      </c>
    </row>
    <row r="129" spans="1:21" x14ac:dyDescent="0.2">
      <c r="A129" s="3">
        <f>'Raw Data'!A129</f>
        <v>39757</v>
      </c>
      <c r="B129" s="1">
        <f>'Raw Data'!B129/'Reference Data'!$F$1</f>
        <v>4.4692730000000003</v>
      </c>
      <c r="C129" s="1">
        <f>'Raw Data'!C129/'Reference Data'!$F$1</f>
        <v>77.284754849999999</v>
      </c>
      <c r="D129" s="2">
        <f>'Raw Data'!D129</f>
        <v>17.2924667725601</v>
      </c>
      <c r="E129" t="str">
        <f>IF(OR(VLOOKUP(WEEKDAY(A129),'Reference Data'!$B$2:$C$8,2)="Sunday",VLOOKUP(WEEKDAY(A129),'Reference Data'!$B$2:$C$8,2)="Saturday"),CEILING(MAX($C:$C),100),"")</f>
        <v/>
      </c>
      <c r="F129" t="str">
        <f>IF(AND('Modified Data'!A129&gt;=Dashboard!$D$17,'Modified Data'!A129&lt;=Dashboard!$D$19),1,"")</f>
        <v/>
      </c>
      <c r="G129" s="1" t="str">
        <f>IF(F129=1,'Reference Data'!$F$11,"")</f>
        <v/>
      </c>
      <c r="H129" s="1">
        <f>IF(ISBLANK('Raw Data'!J129),NA(),'Raw Data'!J129)</f>
        <v>17.79922967682127</v>
      </c>
      <c r="I129" s="1">
        <f>IF(ISBLANK('Raw Data'!P129),NA(),'Raw Data'!P129)</f>
        <v>20.976080178671136</v>
      </c>
      <c r="J129" s="1">
        <f>IF(ISBLANK('Raw Data'!V129),NA(),'Raw Data'!V129)</f>
        <v>19.103790005395947</v>
      </c>
      <c r="K129" s="1">
        <f>IF(ISBLANK('Raw Data'!AB129),NA(),'Raw Data'!AB129)</f>
        <v>15.835764384077844</v>
      </c>
      <c r="L129" s="1" t="e">
        <f>IF(ISBLANK('Raw Data'!AH129),NA(),'Raw Data'!AH129)</f>
        <v>#N/A</v>
      </c>
      <c r="M129" s="1" t="e">
        <f>IF(ISBLANK('Raw Data'!AN129),NA(),'Raw Data'!AN129)</f>
        <v>#N/A</v>
      </c>
      <c r="N129" s="1">
        <f>IF(ISBLANK('Raw Data'!AT129),NA(),'Raw Data'!AT129)</f>
        <v>16.883302813082349</v>
      </c>
      <c r="O129" s="14">
        <f>IF('Reference Data'!$A$14,'Modified Data'!H129,NA())</f>
        <v>17.79922967682127</v>
      </c>
      <c r="P129" s="14" t="e">
        <f>IF('Reference Data'!$A$15,'Modified Data'!I129,NA())</f>
        <v>#N/A</v>
      </c>
      <c r="Q129" s="14" t="e">
        <f>IF('Reference Data'!$A$16,'Modified Data'!J129,NA())</f>
        <v>#N/A</v>
      </c>
      <c r="R129" s="14">
        <f>IF('Reference Data'!$A$17,'Modified Data'!K129,NA())</f>
        <v>15.835764384077844</v>
      </c>
      <c r="S129" s="14" t="e">
        <f>IF('Reference Data'!$A$18,'Modified Data'!L129,NA())</f>
        <v>#N/A</v>
      </c>
      <c r="T129" s="14" t="e">
        <f>IF('Reference Data'!$A$19,'Modified Data'!M129,NA())</f>
        <v>#N/A</v>
      </c>
      <c r="U129" s="14" t="e">
        <f>IF('Reference Data'!$A$20,'Modified Data'!N129,NA())</f>
        <v>#N/A</v>
      </c>
    </row>
    <row r="130" spans="1:21" x14ac:dyDescent="0.2">
      <c r="A130" s="3">
        <f>'Raw Data'!A130</f>
        <v>39758</v>
      </c>
      <c r="B130" s="1">
        <f>'Raw Data'!B130/'Reference Data'!$F$1</f>
        <v>4.4984859999999998</v>
      </c>
      <c r="C130" s="1">
        <f>'Raw Data'!C130/'Reference Data'!$F$1</f>
        <v>77.767828129999998</v>
      </c>
      <c r="D130" s="2">
        <f>'Raw Data'!D130</f>
        <v>17.287555886580506</v>
      </c>
      <c r="E130" t="str">
        <f>IF(OR(VLOOKUP(WEEKDAY(A130),'Reference Data'!$B$2:$C$8,2)="Sunday",VLOOKUP(WEEKDAY(A130),'Reference Data'!$B$2:$C$8,2)="Saturday"),CEILING(MAX($C:$C),100),"")</f>
        <v/>
      </c>
      <c r="F130" t="str">
        <f>IF(AND('Modified Data'!A130&gt;=Dashboard!$D$17,'Modified Data'!A130&lt;=Dashboard!$D$19),1,"")</f>
        <v/>
      </c>
      <c r="G130" s="1" t="str">
        <f>IF(F130=1,'Reference Data'!$F$11,"")</f>
        <v/>
      </c>
      <c r="H130" s="1">
        <f>IF(ISBLANK('Raw Data'!J130),NA(),'Raw Data'!J130)</f>
        <v>17.782729510527918</v>
      </c>
      <c r="I130" s="1">
        <f>IF(ISBLANK('Raw Data'!P130),NA(),'Raw Data'!P130)</f>
        <v>20.937527631613605</v>
      </c>
      <c r="J130" s="1">
        <f>IF(ISBLANK('Raw Data'!V130),NA(),'Raw Data'!V130)</f>
        <v>19.127645987420355</v>
      </c>
      <c r="K130" s="1">
        <f>IF(ISBLANK('Raw Data'!AB130),NA(),'Raw Data'!AB130)</f>
        <v>15.801267006467906</v>
      </c>
      <c r="L130" s="1" t="e">
        <f>IF(ISBLANK('Raw Data'!AH130),NA(),'Raw Data'!AH130)</f>
        <v>#N/A</v>
      </c>
      <c r="M130" s="1" t="e">
        <f>IF(ISBLANK('Raw Data'!AN130),NA(),'Raw Data'!AN130)</f>
        <v>#N/A</v>
      </c>
      <c r="N130" s="1">
        <f>IF(ISBLANK('Raw Data'!AT130),NA(),'Raw Data'!AT130)</f>
        <v>16.915608832915328</v>
      </c>
      <c r="O130" s="14">
        <f>IF('Reference Data'!$A$14,'Modified Data'!H130,NA())</f>
        <v>17.782729510527918</v>
      </c>
      <c r="P130" s="14" t="e">
        <f>IF('Reference Data'!$A$15,'Modified Data'!I130,NA())</f>
        <v>#N/A</v>
      </c>
      <c r="Q130" s="14" t="e">
        <f>IF('Reference Data'!$A$16,'Modified Data'!J130,NA())</f>
        <v>#N/A</v>
      </c>
      <c r="R130" s="14">
        <f>IF('Reference Data'!$A$17,'Modified Data'!K130,NA())</f>
        <v>15.801267006467906</v>
      </c>
      <c r="S130" s="14" t="e">
        <f>IF('Reference Data'!$A$18,'Modified Data'!L130,NA())</f>
        <v>#N/A</v>
      </c>
      <c r="T130" s="14" t="e">
        <f>IF('Reference Data'!$A$19,'Modified Data'!M130,NA())</f>
        <v>#N/A</v>
      </c>
      <c r="U130" s="14" t="e">
        <f>IF('Reference Data'!$A$20,'Modified Data'!N130,NA())</f>
        <v>#N/A</v>
      </c>
    </row>
    <row r="131" spans="1:21" x14ac:dyDescent="0.2">
      <c r="A131" s="3">
        <f>'Raw Data'!A131</f>
        <v>39759</v>
      </c>
      <c r="B131" s="1">
        <f>'Raw Data'!B131/'Reference Data'!$F$1</f>
        <v>4.5020119999999997</v>
      </c>
      <c r="C131" s="1">
        <f>'Raw Data'!C131/'Reference Data'!$F$1</f>
        <v>77.986238540000002</v>
      </c>
      <c r="D131" s="2">
        <f>'Raw Data'!D131</f>
        <v>17.322530135415011</v>
      </c>
      <c r="E131" t="str">
        <f>IF(OR(VLOOKUP(WEEKDAY(A131),'Reference Data'!$B$2:$C$8,2)="Sunday",VLOOKUP(WEEKDAY(A131),'Reference Data'!$B$2:$C$8,2)="Saturday"),CEILING(MAX($C:$C),100),"")</f>
        <v/>
      </c>
      <c r="F131" t="str">
        <f>IF(AND('Modified Data'!A131&gt;=Dashboard!$D$17,'Modified Data'!A131&lt;=Dashboard!$D$19),1,"")</f>
        <v/>
      </c>
      <c r="G131" s="1" t="str">
        <f>IF(F131=1,'Reference Data'!$F$11,"")</f>
        <v/>
      </c>
      <c r="H131" s="1">
        <f>IF(ISBLANK('Raw Data'!J131),NA(),'Raw Data'!J131)</f>
        <v>17.863063541350364</v>
      </c>
      <c r="I131" s="1">
        <f>IF(ISBLANK('Raw Data'!P131),NA(),'Raw Data'!P131)</f>
        <v>20.650666049878176</v>
      </c>
      <c r="J131" s="1">
        <f>IF(ISBLANK('Raw Data'!V131),NA(),'Raw Data'!V131)</f>
        <v>19.073840867155837</v>
      </c>
      <c r="K131" s="1">
        <f>IF(ISBLANK('Raw Data'!AB131),NA(),'Raw Data'!AB131)</f>
        <v>15.915194031724239</v>
      </c>
      <c r="L131" s="1" t="e">
        <f>IF(ISBLANK('Raw Data'!AH131),NA(),'Raw Data'!AH131)</f>
        <v>#N/A</v>
      </c>
      <c r="M131" s="1" t="e">
        <f>IF(ISBLANK('Raw Data'!AN131),NA(),'Raw Data'!AN131)</f>
        <v>#N/A</v>
      </c>
      <c r="N131" s="1">
        <f>IF(ISBLANK('Raw Data'!AT131),NA(),'Raw Data'!AT131)</f>
        <v>17.028387030218902</v>
      </c>
      <c r="O131" s="14">
        <f>IF('Reference Data'!$A$14,'Modified Data'!H131,NA())</f>
        <v>17.863063541350364</v>
      </c>
      <c r="P131" s="14" t="e">
        <f>IF('Reference Data'!$A$15,'Modified Data'!I131,NA())</f>
        <v>#N/A</v>
      </c>
      <c r="Q131" s="14" t="e">
        <f>IF('Reference Data'!$A$16,'Modified Data'!J131,NA())</f>
        <v>#N/A</v>
      </c>
      <c r="R131" s="14">
        <f>IF('Reference Data'!$A$17,'Modified Data'!K131,NA())</f>
        <v>15.915194031724239</v>
      </c>
      <c r="S131" s="14" t="e">
        <f>IF('Reference Data'!$A$18,'Modified Data'!L131,NA())</f>
        <v>#N/A</v>
      </c>
      <c r="T131" s="14" t="e">
        <f>IF('Reference Data'!$A$19,'Modified Data'!M131,NA())</f>
        <v>#N/A</v>
      </c>
      <c r="U131" s="14" t="e">
        <f>IF('Reference Data'!$A$20,'Modified Data'!N131,NA())</f>
        <v>#N/A</v>
      </c>
    </row>
    <row r="132" spans="1:21" x14ac:dyDescent="0.2">
      <c r="A132" s="3">
        <f>'Raw Data'!A132</f>
        <v>39760</v>
      </c>
      <c r="B132" s="1">
        <f>'Raw Data'!B132/'Reference Data'!$F$1</f>
        <v>4.5892210000000002</v>
      </c>
      <c r="C132" s="1">
        <f>'Raw Data'!C132/'Reference Data'!$F$1</f>
        <v>78.330349959999992</v>
      </c>
      <c r="D132" s="2">
        <f>'Raw Data'!D132</f>
        <v>17.068332503490243</v>
      </c>
      <c r="E132">
        <f>IF(OR(VLOOKUP(WEEKDAY(A132),'Reference Data'!$B$2:$C$8,2)="Sunday",VLOOKUP(WEEKDAY(A132),'Reference Data'!$B$2:$C$8,2)="Saturday"),CEILING(MAX($C:$C),100),"")</f>
        <v>200</v>
      </c>
      <c r="F132" t="str">
        <f>IF(AND('Modified Data'!A132&gt;=Dashboard!$D$17,'Modified Data'!A132&lt;=Dashboard!$D$19),1,"")</f>
        <v/>
      </c>
      <c r="G132" s="1" t="str">
        <f>IF(F132=1,'Reference Data'!$F$11,"")</f>
        <v/>
      </c>
      <c r="H132" s="1">
        <f>IF(ISBLANK('Raw Data'!J132),NA(),'Raw Data'!J132)</f>
        <v>17.888986037554165</v>
      </c>
      <c r="I132" s="1">
        <f>IF(ISBLANK('Raw Data'!P132),NA(),'Raw Data'!P132)</f>
        <v>20.997008010314325</v>
      </c>
      <c r="J132" s="1">
        <f>IF(ISBLANK('Raw Data'!V132),NA(),'Raw Data'!V132)</f>
        <v>17.232579081714434</v>
      </c>
      <c r="K132" s="1">
        <f>IF(ISBLANK('Raw Data'!AB132),NA(),'Raw Data'!AB132)</f>
        <v>15.818807069581329</v>
      </c>
      <c r="L132" s="1" t="e">
        <f>IF(ISBLANK('Raw Data'!AH132),NA(),'Raw Data'!AH132)</f>
        <v>#N/A</v>
      </c>
      <c r="M132" s="1" t="e">
        <f>IF(ISBLANK('Raw Data'!AN132),NA(),'Raw Data'!AN132)</f>
        <v>#N/A</v>
      </c>
      <c r="N132" s="1">
        <f>IF(ISBLANK('Raw Data'!AT132),NA(),'Raw Data'!AT132)</f>
        <v>16.922351808580959</v>
      </c>
      <c r="O132" s="14">
        <f>IF('Reference Data'!$A$14,'Modified Data'!H132,NA())</f>
        <v>17.888986037554165</v>
      </c>
      <c r="P132" s="14" t="e">
        <f>IF('Reference Data'!$A$15,'Modified Data'!I132,NA())</f>
        <v>#N/A</v>
      </c>
      <c r="Q132" s="14" t="e">
        <f>IF('Reference Data'!$A$16,'Modified Data'!J132,NA())</f>
        <v>#N/A</v>
      </c>
      <c r="R132" s="14">
        <f>IF('Reference Data'!$A$17,'Modified Data'!K132,NA())</f>
        <v>15.818807069581329</v>
      </c>
      <c r="S132" s="14" t="e">
        <f>IF('Reference Data'!$A$18,'Modified Data'!L132,NA())</f>
        <v>#N/A</v>
      </c>
      <c r="T132" s="14" t="e">
        <f>IF('Reference Data'!$A$19,'Modified Data'!M132,NA())</f>
        <v>#N/A</v>
      </c>
      <c r="U132" s="14" t="e">
        <f>IF('Reference Data'!$A$20,'Modified Data'!N132,NA())</f>
        <v>#N/A</v>
      </c>
    </row>
    <row r="133" spans="1:21" x14ac:dyDescent="0.2">
      <c r="A133" s="3">
        <f>'Raw Data'!A133</f>
        <v>39761</v>
      </c>
      <c r="B133" s="1">
        <f>'Raw Data'!B133/'Reference Data'!$F$1</f>
        <v>4.5061270000000002</v>
      </c>
      <c r="C133" s="1">
        <f>'Raw Data'!C133/'Reference Data'!$F$1</f>
        <v>74.604359150000008</v>
      </c>
      <c r="D133" s="2">
        <f>'Raw Data'!D133</f>
        <v>16.556204285853461</v>
      </c>
      <c r="E133">
        <f>IF(OR(VLOOKUP(WEEKDAY(A133),'Reference Data'!$B$2:$C$8,2)="Sunday",VLOOKUP(WEEKDAY(A133),'Reference Data'!$B$2:$C$8,2)="Saturday"),CEILING(MAX($C:$C),100),"")</f>
        <v>200</v>
      </c>
      <c r="F133" t="str">
        <f>IF(AND('Modified Data'!A133&gt;=Dashboard!$D$17,'Modified Data'!A133&lt;=Dashboard!$D$19),1,"")</f>
        <v/>
      </c>
      <c r="G133" s="1" t="str">
        <f>IF(F133=1,'Reference Data'!$F$11,"")</f>
        <v/>
      </c>
      <c r="H133" s="1">
        <f>IF(ISBLANK('Raw Data'!J133),NA(),'Raw Data'!J133)</f>
        <v>17.168552312272187</v>
      </c>
      <c r="I133" s="1">
        <f>IF(ISBLANK('Raw Data'!P133),NA(),'Raw Data'!P133)</f>
        <v>19.92872884756525</v>
      </c>
      <c r="J133" s="1">
        <f>IF(ISBLANK('Raw Data'!V133),NA(),'Raw Data'!V133)</f>
        <v>17.150964694122351</v>
      </c>
      <c r="K133" s="1">
        <f>IF(ISBLANK('Raw Data'!AB133),NA(),'Raw Data'!AB133)</f>
        <v>15.334024570071248</v>
      </c>
      <c r="L133" s="1" t="e">
        <f>IF(ISBLANK('Raw Data'!AH133),NA(),'Raw Data'!AH133)</f>
        <v>#N/A</v>
      </c>
      <c r="M133" s="1" t="e">
        <f>IF(ISBLANK('Raw Data'!AN133),NA(),'Raw Data'!AN133)</f>
        <v>#N/A</v>
      </c>
      <c r="N133" s="1">
        <f>IF(ISBLANK('Raw Data'!AT133),NA(),'Raw Data'!AT133)</f>
        <v>16.472778456415263</v>
      </c>
      <c r="O133" s="14">
        <f>IF('Reference Data'!$A$14,'Modified Data'!H133,NA())</f>
        <v>17.168552312272187</v>
      </c>
      <c r="P133" s="14" t="e">
        <f>IF('Reference Data'!$A$15,'Modified Data'!I133,NA())</f>
        <v>#N/A</v>
      </c>
      <c r="Q133" s="14" t="e">
        <f>IF('Reference Data'!$A$16,'Modified Data'!J133,NA())</f>
        <v>#N/A</v>
      </c>
      <c r="R133" s="14">
        <f>IF('Reference Data'!$A$17,'Modified Data'!K133,NA())</f>
        <v>15.334024570071248</v>
      </c>
      <c r="S133" s="14" t="e">
        <f>IF('Reference Data'!$A$18,'Modified Data'!L133,NA())</f>
        <v>#N/A</v>
      </c>
      <c r="T133" s="14" t="e">
        <f>IF('Reference Data'!$A$19,'Modified Data'!M133,NA())</f>
        <v>#N/A</v>
      </c>
      <c r="U133" s="14" t="e">
        <f>IF('Reference Data'!$A$20,'Modified Data'!N133,NA())</f>
        <v>#N/A</v>
      </c>
    </row>
    <row r="134" spans="1:21" x14ac:dyDescent="0.2">
      <c r="A134" s="3">
        <f>'Raw Data'!A134</f>
        <v>39762</v>
      </c>
      <c r="B134" s="1">
        <f>'Raw Data'!B134/'Reference Data'!$F$1</f>
        <v>4.5341480000000001</v>
      </c>
      <c r="C134" s="1">
        <f>'Raw Data'!C134/'Reference Data'!$F$1</f>
        <v>78.875631599999991</v>
      </c>
      <c r="D134" s="2">
        <f>'Raw Data'!D134</f>
        <v>17.395910234954833</v>
      </c>
      <c r="E134" t="str">
        <f>IF(OR(VLOOKUP(WEEKDAY(A134),'Reference Data'!$B$2:$C$8,2)="Sunday",VLOOKUP(WEEKDAY(A134),'Reference Data'!$B$2:$C$8,2)="Saturday"),CEILING(MAX($C:$C),100),"")</f>
        <v/>
      </c>
      <c r="F134" t="str">
        <f>IF(AND('Modified Data'!A134&gt;=Dashboard!$D$17,'Modified Data'!A134&lt;=Dashboard!$D$19),1,"")</f>
        <v/>
      </c>
      <c r="G134" s="1" t="str">
        <f>IF(F134=1,'Reference Data'!$F$11,"")</f>
        <v/>
      </c>
      <c r="H134" s="1">
        <f>IF(ISBLANK('Raw Data'!J134),NA(),'Raw Data'!J134)</f>
        <v>17.720493062632279</v>
      </c>
      <c r="I134" s="1">
        <f>IF(ISBLANK('Raw Data'!P134),NA(),'Raw Data'!P134)</f>
        <v>21.070662776731805</v>
      </c>
      <c r="J134" s="1">
        <f>IF(ISBLANK('Raw Data'!V134),NA(),'Raw Data'!V134)</f>
        <v>19.436204024658345</v>
      </c>
      <c r="K134" s="1">
        <f>IF(ISBLANK('Raw Data'!AB134),NA(),'Raw Data'!AB134)</f>
        <v>15.875892668514165</v>
      </c>
      <c r="L134" s="1" t="e">
        <f>IF(ISBLANK('Raw Data'!AH134),NA(),'Raw Data'!AH134)</f>
        <v>#N/A</v>
      </c>
      <c r="M134" s="1" t="e">
        <f>IF(ISBLANK('Raw Data'!AN134),NA(),'Raw Data'!AN134)</f>
        <v>#N/A</v>
      </c>
      <c r="N134" s="1">
        <f>IF(ISBLANK('Raw Data'!AT134),NA(),'Raw Data'!AT134)</f>
        <v>17.018273960737915</v>
      </c>
      <c r="O134" s="14">
        <f>IF('Reference Data'!$A$14,'Modified Data'!H134,NA())</f>
        <v>17.720493062632279</v>
      </c>
      <c r="P134" s="14" t="e">
        <f>IF('Reference Data'!$A$15,'Modified Data'!I134,NA())</f>
        <v>#N/A</v>
      </c>
      <c r="Q134" s="14" t="e">
        <f>IF('Reference Data'!$A$16,'Modified Data'!J134,NA())</f>
        <v>#N/A</v>
      </c>
      <c r="R134" s="14">
        <f>IF('Reference Data'!$A$17,'Modified Data'!K134,NA())</f>
        <v>15.875892668514165</v>
      </c>
      <c r="S134" s="14" t="e">
        <f>IF('Reference Data'!$A$18,'Modified Data'!L134,NA())</f>
        <v>#N/A</v>
      </c>
      <c r="T134" s="14" t="e">
        <f>IF('Reference Data'!$A$19,'Modified Data'!M134,NA())</f>
        <v>#N/A</v>
      </c>
      <c r="U134" s="14" t="e">
        <f>IF('Reference Data'!$A$20,'Modified Data'!N134,NA())</f>
        <v>#N/A</v>
      </c>
    </row>
    <row r="135" spans="1:21" x14ac:dyDescent="0.2">
      <c r="A135" s="3">
        <f>'Raw Data'!A135</f>
        <v>39763</v>
      </c>
      <c r="B135" s="1">
        <f>'Raw Data'!B135/'Reference Data'!$F$1</f>
        <v>4.5167849999999996</v>
      </c>
      <c r="C135" s="1">
        <f>'Raw Data'!C135/'Reference Data'!$F$1</f>
        <v>78.108914459999994</v>
      </c>
      <c r="D135" s="2">
        <f>'Raw Data'!D135</f>
        <v>17.293033531593821</v>
      </c>
      <c r="E135" t="str">
        <f>IF(OR(VLOOKUP(WEEKDAY(A135),'Reference Data'!$B$2:$C$8,2)="Sunday",VLOOKUP(WEEKDAY(A135),'Reference Data'!$B$2:$C$8,2)="Saturday"),CEILING(MAX($C:$C),100),"")</f>
        <v/>
      </c>
      <c r="F135" t="str">
        <f>IF(AND('Modified Data'!A135&gt;=Dashboard!$D$17,'Modified Data'!A135&lt;=Dashboard!$D$19),1,"")</f>
        <v/>
      </c>
      <c r="G135" s="1" t="str">
        <f>IF(F135=1,'Reference Data'!$F$11,"")</f>
        <v/>
      </c>
      <c r="H135" s="1">
        <f>IF(ISBLANK('Raw Data'!J135),NA(),'Raw Data'!J135)</f>
        <v>17.682287510947972</v>
      </c>
      <c r="I135" s="1">
        <f>IF(ISBLANK('Raw Data'!P135),NA(),'Raw Data'!P135)</f>
        <v>21.035950833806059</v>
      </c>
      <c r="J135" s="1">
        <f>IF(ISBLANK('Raw Data'!V135),NA(),'Raw Data'!V135)</f>
        <v>19.145893316050842</v>
      </c>
      <c r="K135" s="1">
        <f>IF(ISBLANK('Raw Data'!AB135),NA(),'Raw Data'!AB135)</f>
        <v>15.827774416763315</v>
      </c>
      <c r="L135" s="1" t="e">
        <f>IF(ISBLANK('Raw Data'!AH135),NA(),'Raw Data'!AH135)</f>
        <v>#N/A</v>
      </c>
      <c r="M135" s="1" t="e">
        <f>IF(ISBLANK('Raw Data'!AN135),NA(),'Raw Data'!AN135)</f>
        <v>#N/A</v>
      </c>
      <c r="N135" s="1">
        <f>IF(ISBLANK('Raw Data'!AT135),NA(),'Raw Data'!AT135)</f>
        <v>16.896913361778115</v>
      </c>
      <c r="O135" s="14">
        <f>IF('Reference Data'!$A$14,'Modified Data'!H135,NA())</f>
        <v>17.682287510947972</v>
      </c>
      <c r="P135" s="14" t="e">
        <f>IF('Reference Data'!$A$15,'Modified Data'!I135,NA())</f>
        <v>#N/A</v>
      </c>
      <c r="Q135" s="14" t="e">
        <f>IF('Reference Data'!$A$16,'Modified Data'!J135,NA())</f>
        <v>#N/A</v>
      </c>
      <c r="R135" s="14">
        <f>IF('Reference Data'!$A$17,'Modified Data'!K135,NA())</f>
        <v>15.827774416763315</v>
      </c>
      <c r="S135" s="14" t="e">
        <f>IF('Reference Data'!$A$18,'Modified Data'!L135,NA())</f>
        <v>#N/A</v>
      </c>
      <c r="T135" s="14" t="e">
        <f>IF('Reference Data'!$A$19,'Modified Data'!M135,NA())</f>
        <v>#N/A</v>
      </c>
      <c r="U135" s="14" t="e">
        <f>IF('Reference Data'!$A$20,'Modified Data'!N135,NA())</f>
        <v>#N/A</v>
      </c>
    </row>
    <row r="136" spans="1:21" x14ac:dyDescent="0.2">
      <c r="A136" s="3">
        <f>'Raw Data'!A136</f>
        <v>39764</v>
      </c>
      <c r="B136" s="1">
        <f>'Raw Data'!B136/'Reference Data'!$F$1</f>
        <v>4.4895880000000004</v>
      </c>
      <c r="C136" s="1">
        <f>'Raw Data'!C136/'Reference Data'!$F$1</f>
        <v>76.898357730000001</v>
      </c>
      <c r="D136" s="2">
        <f>'Raw Data'!D136</f>
        <v>17.128154683681444</v>
      </c>
      <c r="E136" t="str">
        <f>IF(OR(VLOOKUP(WEEKDAY(A136),'Reference Data'!$B$2:$C$8,2)="Sunday",VLOOKUP(WEEKDAY(A136),'Reference Data'!$B$2:$C$8,2)="Saturday"),CEILING(MAX($C:$C),100),"")</f>
        <v/>
      </c>
      <c r="F136" t="str">
        <f>IF(AND('Modified Data'!A136&gt;=Dashboard!$D$17,'Modified Data'!A136&lt;=Dashboard!$D$19),1,"")</f>
        <v/>
      </c>
      <c r="G136" s="1" t="str">
        <f>IF(F136=1,'Reference Data'!$F$11,"")</f>
        <v/>
      </c>
      <c r="H136" s="1">
        <f>IF(ISBLANK('Raw Data'!J136),NA(),'Raw Data'!J136)</f>
        <v>17.592913090128757</v>
      </c>
      <c r="I136" s="1">
        <f>IF(ISBLANK('Raw Data'!P136),NA(),'Raw Data'!P136)</f>
        <v>20.905232048720851</v>
      </c>
      <c r="J136" s="1">
        <f>IF(ISBLANK('Raw Data'!V136),NA(),'Raw Data'!V136)</f>
        <v>18.905071087796113</v>
      </c>
      <c r="K136" s="1">
        <f>IF(ISBLANK('Raw Data'!AB136),NA(),'Raw Data'!AB136)</f>
        <v>15.718494308745699</v>
      </c>
      <c r="L136" s="1" t="e">
        <f>IF(ISBLANK('Raw Data'!AH136),NA(),'Raw Data'!AH136)</f>
        <v>#N/A</v>
      </c>
      <c r="M136" s="1" t="e">
        <f>IF(ISBLANK('Raw Data'!AN136),NA(),'Raw Data'!AN136)</f>
        <v>#N/A</v>
      </c>
      <c r="N136" s="1">
        <f>IF(ISBLANK('Raw Data'!AT136),NA(),'Raw Data'!AT136)</f>
        <v>16.696270556909468</v>
      </c>
      <c r="O136" s="14">
        <f>IF('Reference Data'!$A$14,'Modified Data'!H136,NA())</f>
        <v>17.592913090128757</v>
      </c>
      <c r="P136" s="14" t="e">
        <f>IF('Reference Data'!$A$15,'Modified Data'!I136,NA())</f>
        <v>#N/A</v>
      </c>
      <c r="Q136" s="14" t="e">
        <f>IF('Reference Data'!$A$16,'Modified Data'!J136,NA())</f>
        <v>#N/A</v>
      </c>
      <c r="R136" s="14">
        <f>IF('Reference Data'!$A$17,'Modified Data'!K136,NA())</f>
        <v>15.718494308745699</v>
      </c>
      <c r="S136" s="14" t="e">
        <f>IF('Reference Data'!$A$18,'Modified Data'!L136,NA())</f>
        <v>#N/A</v>
      </c>
      <c r="T136" s="14" t="e">
        <f>IF('Reference Data'!$A$19,'Modified Data'!M136,NA())</f>
        <v>#N/A</v>
      </c>
      <c r="U136" s="14" t="e">
        <f>IF('Reference Data'!$A$20,'Modified Data'!N136,NA())</f>
        <v>#N/A</v>
      </c>
    </row>
    <row r="137" spans="1:21" x14ac:dyDescent="0.2">
      <c r="A137" s="3">
        <f>'Raw Data'!A137</f>
        <v>39765</v>
      </c>
      <c r="B137" s="1">
        <f>'Raw Data'!B137/'Reference Data'!$F$1</f>
        <v>4.4569539999999996</v>
      </c>
      <c r="C137" s="1">
        <f>'Raw Data'!C137/'Reference Data'!$F$1</f>
        <v>74.507759919999998</v>
      </c>
      <c r="D137" s="2">
        <f>'Raw Data'!D137</f>
        <v>16.717192934905768</v>
      </c>
      <c r="E137" t="str">
        <f>IF(OR(VLOOKUP(WEEKDAY(A137),'Reference Data'!$B$2:$C$8,2)="Sunday",VLOOKUP(WEEKDAY(A137),'Reference Data'!$B$2:$C$8,2)="Saturday"),CEILING(MAX($C:$C),100),"")</f>
        <v/>
      </c>
      <c r="F137" t="str">
        <f>IF(AND('Modified Data'!A137&gt;=Dashboard!$D$17,'Modified Data'!A137&lt;=Dashboard!$D$19),1,"")</f>
        <v/>
      </c>
      <c r="G137" s="1" t="str">
        <f>IF(F137=1,'Reference Data'!$F$11,"")</f>
        <v/>
      </c>
      <c r="H137" s="1">
        <f>IF(ISBLANK('Raw Data'!J137),NA(),'Raw Data'!J137)</f>
        <v>17.084087978954134</v>
      </c>
      <c r="I137" s="1">
        <f>IF(ISBLANK('Raw Data'!P137),NA(),'Raw Data'!P137)</f>
        <v>20.364708578407875</v>
      </c>
      <c r="J137" s="1">
        <f>IF(ISBLANK('Raw Data'!V137),NA(),'Raw Data'!V137)</f>
        <v>18.512540868274428</v>
      </c>
      <c r="K137" s="1">
        <f>IF(ISBLANK('Raw Data'!AB137),NA(),'Raw Data'!AB137)</f>
        <v>15.342918275420098</v>
      </c>
      <c r="L137" s="1" t="e">
        <f>IF(ISBLANK('Raw Data'!AH137),NA(),'Raw Data'!AH137)</f>
        <v>#N/A</v>
      </c>
      <c r="M137" s="1" t="e">
        <f>IF(ISBLANK('Raw Data'!AN137),NA(),'Raw Data'!AN137)</f>
        <v>#N/A</v>
      </c>
      <c r="N137" s="1">
        <f>IF(ISBLANK('Raw Data'!AT137),NA(),'Raw Data'!AT137)</f>
        <v>16.305147464453135</v>
      </c>
      <c r="O137" s="14">
        <f>IF('Reference Data'!$A$14,'Modified Data'!H137,NA())</f>
        <v>17.084087978954134</v>
      </c>
      <c r="P137" s="14" t="e">
        <f>IF('Reference Data'!$A$15,'Modified Data'!I137,NA())</f>
        <v>#N/A</v>
      </c>
      <c r="Q137" s="14" t="e">
        <f>IF('Reference Data'!$A$16,'Modified Data'!J137,NA())</f>
        <v>#N/A</v>
      </c>
      <c r="R137" s="14">
        <f>IF('Reference Data'!$A$17,'Modified Data'!K137,NA())</f>
        <v>15.342918275420098</v>
      </c>
      <c r="S137" s="14" t="e">
        <f>IF('Reference Data'!$A$18,'Modified Data'!L137,NA())</f>
        <v>#N/A</v>
      </c>
      <c r="T137" s="14" t="e">
        <f>IF('Reference Data'!$A$19,'Modified Data'!M137,NA())</f>
        <v>#N/A</v>
      </c>
      <c r="U137" s="14" t="e">
        <f>IF('Reference Data'!$A$20,'Modified Data'!N137,NA())</f>
        <v>#N/A</v>
      </c>
    </row>
    <row r="138" spans="1:21" x14ac:dyDescent="0.2">
      <c r="A138" s="3">
        <f>'Raw Data'!A138</f>
        <v>39766</v>
      </c>
      <c r="B138" s="1">
        <f>'Raw Data'!B138/'Reference Data'!$F$1</f>
        <v>4.4189749999999997</v>
      </c>
      <c r="C138" s="1">
        <f>'Raw Data'!C138/'Reference Data'!$F$1</f>
        <v>74.212795060000005</v>
      </c>
      <c r="D138" s="2">
        <f>'Raw Data'!D138</f>
        <v>16.794119690652245</v>
      </c>
      <c r="E138" t="str">
        <f>IF(OR(VLOOKUP(WEEKDAY(A138),'Reference Data'!$B$2:$C$8,2)="Sunday",VLOOKUP(WEEKDAY(A138),'Reference Data'!$B$2:$C$8,2)="Saturday"),CEILING(MAX($C:$C),100),"")</f>
        <v/>
      </c>
      <c r="F138" t="str">
        <f>IF(AND('Modified Data'!A138&gt;=Dashboard!$D$17,'Modified Data'!A138&lt;=Dashboard!$D$19),1,"")</f>
        <v/>
      </c>
      <c r="G138" s="1" t="str">
        <f>IF(F138=1,'Reference Data'!$F$11,"")</f>
        <v/>
      </c>
      <c r="H138" s="1">
        <f>IF(ISBLANK('Raw Data'!J138),NA(),'Raw Data'!J138)</f>
        <v>17.30325601896887</v>
      </c>
      <c r="I138" s="1">
        <f>IF(ISBLANK('Raw Data'!P138),NA(),'Raw Data'!P138)</f>
        <v>20.228774724948217</v>
      </c>
      <c r="J138" s="1">
        <f>IF(ISBLANK('Raw Data'!V138),NA(),'Raw Data'!V138)</f>
        <v>18.485298785117692</v>
      </c>
      <c r="K138" s="1">
        <f>IF(ISBLANK('Raw Data'!AB138),NA(),'Raw Data'!AB138)</f>
        <v>15.487801146187893</v>
      </c>
      <c r="L138" s="1" t="e">
        <f>IF(ISBLANK('Raw Data'!AH138),NA(),'Raw Data'!AH138)</f>
        <v>#N/A</v>
      </c>
      <c r="M138" s="1" t="e">
        <f>IF(ISBLANK('Raw Data'!AN138),NA(),'Raw Data'!AN138)</f>
        <v>#N/A</v>
      </c>
      <c r="N138" s="1">
        <f>IF(ISBLANK('Raw Data'!AT138),NA(),'Raw Data'!AT138)</f>
        <v>16.43762533451347</v>
      </c>
      <c r="O138" s="14">
        <f>IF('Reference Data'!$A$14,'Modified Data'!H138,NA())</f>
        <v>17.30325601896887</v>
      </c>
      <c r="P138" s="14" t="e">
        <f>IF('Reference Data'!$A$15,'Modified Data'!I138,NA())</f>
        <v>#N/A</v>
      </c>
      <c r="Q138" s="14" t="e">
        <f>IF('Reference Data'!$A$16,'Modified Data'!J138,NA())</f>
        <v>#N/A</v>
      </c>
      <c r="R138" s="14">
        <f>IF('Reference Data'!$A$17,'Modified Data'!K138,NA())</f>
        <v>15.487801146187893</v>
      </c>
      <c r="S138" s="14" t="e">
        <f>IF('Reference Data'!$A$18,'Modified Data'!L138,NA())</f>
        <v>#N/A</v>
      </c>
      <c r="T138" s="14" t="e">
        <f>IF('Reference Data'!$A$19,'Modified Data'!M138,NA())</f>
        <v>#N/A</v>
      </c>
      <c r="U138" s="14" t="e">
        <f>IF('Reference Data'!$A$20,'Modified Data'!N138,NA())</f>
        <v>#N/A</v>
      </c>
    </row>
    <row r="139" spans="1:21" x14ac:dyDescent="0.2">
      <c r="A139" s="3">
        <f>'Raw Data'!A139</f>
        <v>39767</v>
      </c>
      <c r="B139" s="1">
        <f>'Raw Data'!B139/'Reference Data'!$F$1</f>
        <v>4.5003209999999996</v>
      </c>
      <c r="C139" s="1">
        <f>'Raw Data'!C139/'Reference Data'!$F$1</f>
        <v>74.504288610000003</v>
      </c>
      <c r="D139" s="2">
        <f>'Raw Data'!D139</f>
        <v>16.555327633295491</v>
      </c>
      <c r="E139">
        <f>IF(OR(VLOOKUP(WEEKDAY(A139),'Reference Data'!$B$2:$C$8,2)="Sunday",VLOOKUP(WEEKDAY(A139),'Reference Data'!$B$2:$C$8,2)="Saturday"),CEILING(MAX($C:$C),100),"")</f>
        <v>200</v>
      </c>
      <c r="F139" t="str">
        <f>IF(AND('Modified Data'!A139&gt;=Dashboard!$D$17,'Modified Data'!A139&lt;=Dashboard!$D$19),1,"")</f>
        <v/>
      </c>
      <c r="G139" s="1" t="str">
        <f>IF(F139=1,'Reference Data'!$F$11,"")</f>
        <v/>
      </c>
      <c r="H139" s="1">
        <f>IF(ISBLANK('Raw Data'!J139),NA(),'Raw Data'!J139)</f>
        <v>17.267486940801632</v>
      </c>
      <c r="I139" s="1">
        <f>IF(ISBLANK('Raw Data'!P139),NA(),'Raw Data'!P139)</f>
        <v>20.58222890908004</v>
      </c>
      <c r="J139" s="1">
        <f>IF(ISBLANK('Raw Data'!V139),NA(),'Raw Data'!V139)</f>
        <v>16.599305644028444</v>
      </c>
      <c r="K139" s="1">
        <f>IF(ISBLANK('Raw Data'!AB139),NA(),'Raw Data'!AB139)</f>
        <v>15.393980501905197</v>
      </c>
      <c r="L139" s="1" t="e">
        <f>IF(ISBLANK('Raw Data'!AH139),NA(),'Raw Data'!AH139)</f>
        <v>#N/A</v>
      </c>
      <c r="M139" s="1" t="e">
        <f>IF(ISBLANK('Raw Data'!AN139),NA(),'Raw Data'!AN139)</f>
        <v>#N/A</v>
      </c>
      <c r="N139" s="1">
        <f>IF(ISBLANK('Raw Data'!AT139),NA(),'Raw Data'!AT139)</f>
        <v>16.375146346027705</v>
      </c>
      <c r="O139" s="14">
        <f>IF('Reference Data'!$A$14,'Modified Data'!H139,NA())</f>
        <v>17.267486940801632</v>
      </c>
      <c r="P139" s="14" t="e">
        <f>IF('Reference Data'!$A$15,'Modified Data'!I139,NA())</f>
        <v>#N/A</v>
      </c>
      <c r="Q139" s="14" t="e">
        <f>IF('Reference Data'!$A$16,'Modified Data'!J139,NA())</f>
        <v>#N/A</v>
      </c>
      <c r="R139" s="14">
        <f>IF('Reference Data'!$A$17,'Modified Data'!K139,NA())</f>
        <v>15.393980501905197</v>
      </c>
      <c r="S139" s="14" t="e">
        <f>IF('Reference Data'!$A$18,'Modified Data'!L139,NA())</f>
        <v>#N/A</v>
      </c>
      <c r="T139" s="14" t="e">
        <f>IF('Reference Data'!$A$19,'Modified Data'!M139,NA())</f>
        <v>#N/A</v>
      </c>
      <c r="U139" s="14" t="e">
        <f>IF('Reference Data'!$A$20,'Modified Data'!N139,NA())</f>
        <v>#N/A</v>
      </c>
    </row>
    <row r="140" spans="1:21" x14ac:dyDescent="0.2">
      <c r="A140" s="3">
        <f>'Raw Data'!A140</f>
        <v>39768</v>
      </c>
      <c r="B140" s="1">
        <f>'Raw Data'!B140/'Reference Data'!$F$1</f>
        <v>4.4171129999999996</v>
      </c>
      <c r="C140" s="1">
        <f>'Raw Data'!C140/'Reference Data'!$F$1</f>
        <v>71.0976797</v>
      </c>
      <c r="D140" s="2">
        <f>'Raw Data'!D140</f>
        <v>16.095961253425031</v>
      </c>
      <c r="E140">
        <f>IF(OR(VLOOKUP(WEEKDAY(A140),'Reference Data'!$B$2:$C$8,2)="Sunday",VLOOKUP(WEEKDAY(A140),'Reference Data'!$B$2:$C$8,2)="Saturday"),CEILING(MAX($C:$C),100),"")</f>
        <v>200</v>
      </c>
      <c r="F140" t="str">
        <f>IF(AND('Modified Data'!A140&gt;=Dashboard!$D$17,'Modified Data'!A140&lt;=Dashboard!$D$19),1,"")</f>
        <v/>
      </c>
      <c r="G140" s="1" t="str">
        <f>IF(F140=1,'Reference Data'!$F$11,"")</f>
        <v/>
      </c>
      <c r="H140" s="1">
        <f>IF(ISBLANK('Raw Data'!J140),NA(),'Raw Data'!J140)</f>
        <v>16.68340455884001</v>
      </c>
      <c r="I140" s="1">
        <f>IF(ISBLANK('Raw Data'!P140),NA(),'Raw Data'!P140)</f>
        <v>19.55132918173296</v>
      </c>
      <c r="J140" s="1">
        <f>IF(ISBLANK('Raw Data'!V140),NA(),'Raw Data'!V140)</f>
        <v>16.585928736772487</v>
      </c>
      <c r="K140" s="1">
        <f>IF(ISBLANK('Raw Data'!AB140),NA(),'Raw Data'!AB140)</f>
        <v>14.984608828914231</v>
      </c>
      <c r="L140" s="1" t="e">
        <f>IF(ISBLANK('Raw Data'!AH140),NA(),'Raw Data'!AH140)</f>
        <v>#N/A</v>
      </c>
      <c r="M140" s="1" t="e">
        <f>IF(ISBLANK('Raw Data'!AN140),NA(),'Raw Data'!AN140)</f>
        <v>#N/A</v>
      </c>
      <c r="N140" s="1">
        <f>IF(ISBLANK('Raw Data'!AT140),NA(),'Raw Data'!AT140)</f>
        <v>15.947292991445913</v>
      </c>
      <c r="O140" s="14">
        <f>IF('Reference Data'!$A$14,'Modified Data'!H140,NA())</f>
        <v>16.68340455884001</v>
      </c>
      <c r="P140" s="14" t="e">
        <f>IF('Reference Data'!$A$15,'Modified Data'!I140,NA())</f>
        <v>#N/A</v>
      </c>
      <c r="Q140" s="14" t="e">
        <f>IF('Reference Data'!$A$16,'Modified Data'!J140,NA())</f>
        <v>#N/A</v>
      </c>
      <c r="R140" s="14">
        <f>IF('Reference Data'!$A$17,'Modified Data'!K140,NA())</f>
        <v>14.984608828914231</v>
      </c>
      <c r="S140" s="14" t="e">
        <f>IF('Reference Data'!$A$18,'Modified Data'!L140,NA())</f>
        <v>#N/A</v>
      </c>
      <c r="T140" s="14" t="e">
        <f>IF('Reference Data'!$A$19,'Modified Data'!M140,NA())</f>
        <v>#N/A</v>
      </c>
      <c r="U140" s="14" t="e">
        <f>IF('Reference Data'!$A$20,'Modified Data'!N140,NA())</f>
        <v>#N/A</v>
      </c>
    </row>
    <row r="141" spans="1:21" x14ac:dyDescent="0.2">
      <c r="A141" s="3">
        <f>'Raw Data'!A141</f>
        <v>39769</v>
      </c>
      <c r="B141" s="1">
        <f>'Raw Data'!B141/'Reference Data'!$F$1</f>
        <v>4.4512650000000002</v>
      </c>
      <c r="C141" s="1">
        <f>'Raw Data'!C141/'Reference Data'!$F$1</f>
        <v>75.526552980000005</v>
      </c>
      <c r="D141" s="2">
        <f>'Raw Data'!D141</f>
        <v>16.967435769382412</v>
      </c>
      <c r="E141" t="str">
        <f>IF(OR(VLOOKUP(WEEKDAY(A141),'Reference Data'!$B$2:$C$8,2)="Sunday",VLOOKUP(WEEKDAY(A141),'Reference Data'!$B$2:$C$8,2)="Saturday"),CEILING(MAX($C:$C),100),"")</f>
        <v/>
      </c>
      <c r="F141" t="str">
        <f>IF(AND('Modified Data'!A141&gt;=Dashboard!$D$17,'Modified Data'!A141&lt;=Dashboard!$D$19),1,"")</f>
        <v/>
      </c>
      <c r="G141" s="1" t="str">
        <f>IF(F141=1,'Reference Data'!$F$11,"")</f>
        <v/>
      </c>
      <c r="H141" s="1">
        <f>IF(ISBLANK('Raw Data'!J141),NA(),'Raw Data'!J141)</f>
        <v>17.359463646714378</v>
      </c>
      <c r="I141" s="1">
        <f>IF(ISBLANK('Raw Data'!P141),NA(),'Raw Data'!P141)</f>
        <v>20.702845590742431</v>
      </c>
      <c r="J141" s="1">
        <f>IF(ISBLANK('Raw Data'!V141),NA(),'Raw Data'!V141)</f>
        <v>18.90646307836947</v>
      </c>
      <c r="K141" s="1">
        <f>IF(ISBLANK('Raw Data'!AB141),NA(),'Raw Data'!AB141)</f>
        <v>15.526768333243956</v>
      </c>
      <c r="L141" s="1" t="e">
        <f>IF(ISBLANK('Raw Data'!AH141),NA(),'Raw Data'!AH141)</f>
        <v>#N/A</v>
      </c>
      <c r="M141" s="1" t="e">
        <f>IF(ISBLANK('Raw Data'!AN141),NA(),'Raw Data'!AN141)</f>
        <v>#N/A</v>
      </c>
      <c r="N141" s="1">
        <f>IF(ISBLANK('Raw Data'!AT141),NA(),'Raw Data'!AT141)</f>
        <v>16.560460336879693</v>
      </c>
      <c r="O141" s="14">
        <f>IF('Reference Data'!$A$14,'Modified Data'!H141,NA())</f>
        <v>17.359463646714378</v>
      </c>
      <c r="P141" s="14" t="e">
        <f>IF('Reference Data'!$A$15,'Modified Data'!I141,NA())</f>
        <v>#N/A</v>
      </c>
      <c r="Q141" s="14" t="e">
        <f>IF('Reference Data'!$A$16,'Modified Data'!J141,NA())</f>
        <v>#N/A</v>
      </c>
      <c r="R141" s="14">
        <f>IF('Reference Data'!$A$17,'Modified Data'!K141,NA())</f>
        <v>15.526768333243956</v>
      </c>
      <c r="S141" s="14" t="e">
        <f>IF('Reference Data'!$A$18,'Modified Data'!L141,NA())</f>
        <v>#N/A</v>
      </c>
      <c r="T141" s="14" t="e">
        <f>IF('Reference Data'!$A$19,'Modified Data'!M141,NA())</f>
        <v>#N/A</v>
      </c>
      <c r="U141" s="14" t="e">
        <f>IF('Reference Data'!$A$20,'Modified Data'!N141,NA())</f>
        <v>#N/A</v>
      </c>
    </row>
    <row r="142" spans="1:21" x14ac:dyDescent="0.2">
      <c r="A142" s="3">
        <f>'Raw Data'!A142</f>
        <v>39770</v>
      </c>
      <c r="B142" s="1">
        <f>'Raw Data'!B142/'Reference Data'!$F$1</f>
        <v>4.4166860000000003</v>
      </c>
      <c r="C142" s="1">
        <f>'Raw Data'!C142/'Reference Data'!$F$1</f>
        <v>74.750316310000002</v>
      </c>
      <c r="D142" s="2">
        <f>'Raw Data'!D142</f>
        <v>16.924525834528424</v>
      </c>
      <c r="E142" t="str">
        <f>IF(OR(VLOOKUP(WEEKDAY(A142),'Reference Data'!$B$2:$C$8,2)="Sunday",VLOOKUP(WEEKDAY(A142),'Reference Data'!$B$2:$C$8,2)="Saturday"),CEILING(MAX($C:$C),100),"")</f>
        <v/>
      </c>
      <c r="F142" t="str">
        <f>IF(AND('Modified Data'!A142&gt;=Dashboard!$D$17,'Modified Data'!A142&lt;=Dashboard!$D$19),1,"")</f>
        <v/>
      </c>
      <c r="G142" s="1" t="str">
        <f>IF(F142=1,'Reference Data'!$F$11,"")</f>
        <v/>
      </c>
      <c r="H142" s="1">
        <f>IF(ISBLANK('Raw Data'!J142),NA(),'Raw Data'!J142)</f>
        <v>17.476101607637567</v>
      </c>
      <c r="I142" s="1">
        <f>IF(ISBLANK('Raw Data'!P142),NA(),'Raw Data'!P142)</f>
        <v>20.612374153446122</v>
      </c>
      <c r="J142" s="1">
        <f>IF(ISBLANK('Raw Data'!V142),NA(),'Raw Data'!V142)</f>
        <v>18.64662561581601</v>
      </c>
      <c r="K142" s="1">
        <f>IF(ISBLANK('Raw Data'!AB142),NA(),'Raw Data'!AB142)</f>
        <v>15.523909236049258</v>
      </c>
      <c r="L142" s="1" t="e">
        <f>IF(ISBLANK('Raw Data'!AH142),NA(),'Raw Data'!AH142)</f>
        <v>#N/A</v>
      </c>
      <c r="M142" s="1" t="e">
        <f>IF(ISBLANK('Raw Data'!AN142),NA(),'Raw Data'!AN142)</f>
        <v>#N/A</v>
      </c>
      <c r="N142" s="1">
        <f>IF(ISBLANK('Raw Data'!AT142),NA(),'Raw Data'!AT142)</f>
        <v>16.568155137711727</v>
      </c>
      <c r="O142" s="14">
        <f>IF('Reference Data'!$A$14,'Modified Data'!H142,NA())</f>
        <v>17.476101607637567</v>
      </c>
      <c r="P142" s="14" t="e">
        <f>IF('Reference Data'!$A$15,'Modified Data'!I142,NA())</f>
        <v>#N/A</v>
      </c>
      <c r="Q142" s="14" t="e">
        <f>IF('Reference Data'!$A$16,'Modified Data'!J142,NA())</f>
        <v>#N/A</v>
      </c>
      <c r="R142" s="14">
        <f>IF('Reference Data'!$A$17,'Modified Data'!K142,NA())</f>
        <v>15.523909236049258</v>
      </c>
      <c r="S142" s="14" t="e">
        <f>IF('Reference Data'!$A$18,'Modified Data'!L142,NA())</f>
        <v>#N/A</v>
      </c>
      <c r="T142" s="14" t="e">
        <f>IF('Reference Data'!$A$19,'Modified Data'!M142,NA())</f>
        <v>#N/A</v>
      </c>
      <c r="U142" s="14" t="e">
        <f>IF('Reference Data'!$A$20,'Modified Data'!N142,NA())</f>
        <v>#N/A</v>
      </c>
    </row>
    <row r="143" spans="1:21" x14ac:dyDescent="0.2">
      <c r="A143" s="3">
        <f>'Raw Data'!A143</f>
        <v>39771</v>
      </c>
      <c r="B143" s="1">
        <f>'Raw Data'!B143/'Reference Data'!$F$1</f>
        <v>4.4068509999999996</v>
      </c>
      <c r="C143" s="1">
        <f>'Raw Data'!C143/'Reference Data'!$F$1</f>
        <v>74.482414750000004</v>
      </c>
      <c r="D143" s="2">
        <f>'Raw Data'!D143</f>
        <v>16.901505122365155</v>
      </c>
      <c r="E143" t="str">
        <f>IF(OR(VLOOKUP(WEEKDAY(A143),'Reference Data'!$B$2:$C$8,2)="Sunday",VLOOKUP(WEEKDAY(A143),'Reference Data'!$B$2:$C$8,2)="Saturday"),CEILING(MAX($C:$C),100),"")</f>
        <v/>
      </c>
      <c r="F143" t="str">
        <f>IF(AND('Modified Data'!A143&gt;=Dashboard!$D$17,'Modified Data'!A143&lt;=Dashboard!$D$19),1,"")</f>
        <v/>
      </c>
      <c r="G143" s="1" t="str">
        <f>IF(F143=1,'Reference Data'!$F$11,"")</f>
        <v/>
      </c>
      <c r="H143" s="1">
        <f>IF(ISBLANK('Raw Data'!J143),NA(),'Raw Data'!J143)</f>
        <v>17.26234542456719</v>
      </c>
      <c r="I143" s="1">
        <f>IF(ISBLANK('Raw Data'!P143),NA(),'Raw Data'!P143)</f>
        <v>20.748229020728481</v>
      </c>
      <c r="J143" s="1">
        <f>IF(ISBLANK('Raw Data'!V143),NA(),'Raw Data'!V143)</f>
        <v>18.637147571145306</v>
      </c>
      <c r="K143" s="1">
        <f>IF(ISBLANK('Raw Data'!AB143),NA(),'Raw Data'!AB143)</f>
        <v>15.520308915669066</v>
      </c>
      <c r="L143" s="1" t="e">
        <f>IF(ISBLANK('Raw Data'!AH143),NA(),'Raw Data'!AH143)</f>
        <v>#N/A</v>
      </c>
      <c r="M143" s="1" t="e">
        <f>IF(ISBLANK('Raw Data'!AN143),NA(),'Raw Data'!AN143)</f>
        <v>#N/A</v>
      </c>
      <c r="N143" s="1">
        <f>IF(ISBLANK('Raw Data'!AT143),NA(),'Raw Data'!AT143)</f>
        <v>16.48944078930467</v>
      </c>
      <c r="O143" s="14">
        <f>IF('Reference Data'!$A$14,'Modified Data'!H143,NA())</f>
        <v>17.26234542456719</v>
      </c>
      <c r="P143" s="14" t="e">
        <f>IF('Reference Data'!$A$15,'Modified Data'!I143,NA())</f>
        <v>#N/A</v>
      </c>
      <c r="Q143" s="14" t="e">
        <f>IF('Reference Data'!$A$16,'Modified Data'!J143,NA())</f>
        <v>#N/A</v>
      </c>
      <c r="R143" s="14">
        <f>IF('Reference Data'!$A$17,'Modified Data'!K143,NA())</f>
        <v>15.520308915669066</v>
      </c>
      <c r="S143" s="14" t="e">
        <f>IF('Reference Data'!$A$18,'Modified Data'!L143,NA())</f>
        <v>#N/A</v>
      </c>
      <c r="T143" s="14" t="e">
        <f>IF('Reference Data'!$A$19,'Modified Data'!M143,NA())</f>
        <v>#N/A</v>
      </c>
      <c r="U143" s="14" t="e">
        <f>IF('Reference Data'!$A$20,'Modified Data'!N143,NA())</f>
        <v>#N/A</v>
      </c>
    </row>
    <row r="144" spans="1:21" x14ac:dyDescent="0.2">
      <c r="A144" s="3">
        <f>'Raw Data'!A144</f>
        <v>39772</v>
      </c>
      <c r="B144" s="1">
        <f>'Raw Data'!B144/'Reference Data'!$F$1</f>
        <v>4.4461349999999999</v>
      </c>
      <c r="C144" s="1">
        <f>'Raw Data'!C144/'Reference Data'!$F$1</f>
        <v>74.387114339999997</v>
      </c>
      <c r="D144" s="2">
        <f>'Raw Data'!D144</f>
        <v>16.730736772500162</v>
      </c>
      <c r="E144" t="str">
        <f>IF(OR(VLOOKUP(WEEKDAY(A144),'Reference Data'!$B$2:$C$8,2)="Sunday",VLOOKUP(WEEKDAY(A144),'Reference Data'!$B$2:$C$8,2)="Saturday"),CEILING(MAX($C:$C),100),"")</f>
        <v/>
      </c>
      <c r="F144" t="str">
        <f>IF(AND('Modified Data'!A144&gt;=Dashboard!$D$17,'Modified Data'!A144&lt;=Dashboard!$D$19),1,"")</f>
        <v/>
      </c>
      <c r="G144" s="1" t="str">
        <f>IF(F144=1,'Reference Data'!$F$11,"")</f>
        <v/>
      </c>
      <c r="H144" s="1">
        <f>IF(ISBLANK('Raw Data'!J144),NA(),'Raw Data'!J144)</f>
        <v>17.025489720654456</v>
      </c>
      <c r="I144" s="1">
        <f>IF(ISBLANK('Raw Data'!P144),NA(),'Raw Data'!P144)</f>
        <v>20.55017824691479</v>
      </c>
      <c r="J144" s="1">
        <f>IF(ISBLANK('Raw Data'!V144),NA(),'Raw Data'!V144)</f>
        <v>18.253242114191806</v>
      </c>
      <c r="K144" s="1">
        <f>IF(ISBLANK('Raw Data'!AB144),NA(),'Raw Data'!AB144)</f>
        <v>15.347243515316809</v>
      </c>
      <c r="L144" s="1" t="e">
        <f>IF(ISBLANK('Raw Data'!AH144),NA(),'Raw Data'!AH144)</f>
        <v>#N/A</v>
      </c>
      <c r="M144" s="1" t="e">
        <f>IF(ISBLANK('Raw Data'!AN144),NA(),'Raw Data'!AN144)</f>
        <v>#N/A</v>
      </c>
      <c r="N144" s="1">
        <f>IF(ISBLANK('Raw Data'!AT144),NA(),'Raw Data'!AT144)</f>
        <v>16.25383406567008</v>
      </c>
      <c r="O144" s="14">
        <f>IF('Reference Data'!$A$14,'Modified Data'!H144,NA())</f>
        <v>17.025489720654456</v>
      </c>
      <c r="P144" s="14" t="e">
        <f>IF('Reference Data'!$A$15,'Modified Data'!I144,NA())</f>
        <v>#N/A</v>
      </c>
      <c r="Q144" s="14" t="e">
        <f>IF('Reference Data'!$A$16,'Modified Data'!J144,NA())</f>
        <v>#N/A</v>
      </c>
      <c r="R144" s="14">
        <f>IF('Reference Data'!$A$17,'Modified Data'!K144,NA())</f>
        <v>15.347243515316809</v>
      </c>
      <c r="S144" s="14" t="e">
        <f>IF('Reference Data'!$A$18,'Modified Data'!L144,NA())</f>
        <v>#N/A</v>
      </c>
      <c r="T144" s="14" t="e">
        <f>IF('Reference Data'!$A$19,'Modified Data'!M144,NA())</f>
        <v>#N/A</v>
      </c>
      <c r="U144" s="14" t="e">
        <f>IF('Reference Data'!$A$20,'Modified Data'!N144,NA())</f>
        <v>#N/A</v>
      </c>
    </row>
    <row r="145" spans="1:21" x14ac:dyDescent="0.2">
      <c r="A145" s="3">
        <f>'Raw Data'!A145</f>
        <v>39773</v>
      </c>
      <c r="B145" s="1">
        <f>'Raw Data'!B145/'Reference Data'!$F$1</f>
        <v>4.4479819999999997</v>
      </c>
      <c r="C145" s="1">
        <f>'Raw Data'!C145/'Reference Data'!$F$1</f>
        <v>74.523820549999996</v>
      </c>
      <c r="D145" s="2">
        <f>'Raw Data'!D145</f>
        <v>16.754523860483246</v>
      </c>
      <c r="E145" t="str">
        <f>IF(OR(VLOOKUP(WEEKDAY(A145),'Reference Data'!$B$2:$C$8,2)="Sunday",VLOOKUP(WEEKDAY(A145),'Reference Data'!$B$2:$C$8,2)="Saturday"),CEILING(MAX($C:$C),100),"")</f>
        <v/>
      </c>
      <c r="F145" t="str">
        <f>IF(AND('Modified Data'!A145&gt;=Dashboard!$D$17,'Modified Data'!A145&lt;=Dashboard!$D$19),1,"")</f>
        <v/>
      </c>
      <c r="G145" s="1" t="str">
        <f>IF(F145=1,'Reference Data'!$F$11,"")</f>
        <v/>
      </c>
      <c r="H145" s="1">
        <f>IF(ISBLANK('Raw Data'!J145),NA(),'Raw Data'!J145)</f>
        <v>17.054786062264171</v>
      </c>
      <c r="I145" s="1">
        <f>IF(ISBLANK('Raw Data'!P145),NA(),'Raw Data'!P145)</f>
        <v>20.233827536388141</v>
      </c>
      <c r="J145" s="1">
        <f>IF(ISBLANK('Raw Data'!V145),NA(),'Raw Data'!V145)</f>
        <v>18.055172482598902</v>
      </c>
      <c r="K145" s="1">
        <f>IF(ISBLANK('Raw Data'!AB145),NA(),'Raw Data'!AB145)</f>
        <v>15.425413298889344</v>
      </c>
      <c r="L145" s="1" t="e">
        <f>IF(ISBLANK('Raw Data'!AH145),NA(),'Raw Data'!AH145)</f>
        <v>#N/A</v>
      </c>
      <c r="M145" s="1" t="e">
        <f>IF(ISBLANK('Raw Data'!AN145),NA(),'Raw Data'!AN145)</f>
        <v>#N/A</v>
      </c>
      <c r="N145" s="1">
        <f>IF(ISBLANK('Raw Data'!AT145),NA(),'Raw Data'!AT145)</f>
        <v>16.294887218236823</v>
      </c>
      <c r="O145" s="14">
        <f>IF('Reference Data'!$A$14,'Modified Data'!H145,NA())</f>
        <v>17.054786062264171</v>
      </c>
      <c r="P145" s="14" t="e">
        <f>IF('Reference Data'!$A$15,'Modified Data'!I145,NA())</f>
        <v>#N/A</v>
      </c>
      <c r="Q145" s="14" t="e">
        <f>IF('Reference Data'!$A$16,'Modified Data'!J145,NA())</f>
        <v>#N/A</v>
      </c>
      <c r="R145" s="14">
        <f>IF('Reference Data'!$A$17,'Modified Data'!K145,NA())</f>
        <v>15.425413298889344</v>
      </c>
      <c r="S145" s="14" t="e">
        <f>IF('Reference Data'!$A$18,'Modified Data'!L145,NA())</f>
        <v>#N/A</v>
      </c>
      <c r="T145" s="14" t="e">
        <f>IF('Reference Data'!$A$19,'Modified Data'!M145,NA())</f>
        <v>#N/A</v>
      </c>
      <c r="U145" s="14" t="e">
        <f>IF('Reference Data'!$A$20,'Modified Data'!N145,NA())</f>
        <v>#N/A</v>
      </c>
    </row>
    <row r="146" spans="1:21" x14ac:dyDescent="0.2">
      <c r="A146" s="3">
        <f>'Raw Data'!A146</f>
        <v>39774</v>
      </c>
      <c r="B146" s="1">
        <f>'Raw Data'!B146/'Reference Data'!$F$1</f>
        <v>4.529668</v>
      </c>
      <c r="C146" s="1">
        <f>'Raw Data'!C146/'Reference Data'!$F$1</f>
        <v>74.757715290000007</v>
      </c>
      <c r="D146" s="2">
        <f>'Raw Data'!D146</f>
        <v>16.504016473171987</v>
      </c>
      <c r="E146">
        <f>IF(OR(VLOOKUP(WEEKDAY(A146),'Reference Data'!$B$2:$C$8,2)="Sunday",VLOOKUP(WEEKDAY(A146),'Reference Data'!$B$2:$C$8,2)="Saturday"),CEILING(MAX($C:$C),100),"")</f>
        <v>200</v>
      </c>
      <c r="F146" t="str">
        <f>IF(AND('Modified Data'!A146&gt;=Dashboard!$D$17,'Modified Data'!A146&lt;=Dashboard!$D$19),1,"")</f>
        <v/>
      </c>
      <c r="G146" s="1" t="str">
        <f>IF(F146=1,'Reference Data'!$F$11,"")</f>
        <v/>
      </c>
      <c r="H146" s="1">
        <f>IF(ISBLANK('Raw Data'!J146),NA(),'Raw Data'!J146)</f>
        <v>17.098490927327436</v>
      </c>
      <c r="I146" s="1">
        <f>IF(ISBLANK('Raw Data'!P146),NA(),'Raw Data'!P146)</f>
        <v>20.491994460880758</v>
      </c>
      <c r="J146" s="1">
        <f>IF(ISBLANK('Raw Data'!V146),NA(),'Raw Data'!V146)</f>
        <v>16.319575200241069</v>
      </c>
      <c r="K146" s="1">
        <f>IF(ISBLANK('Raw Data'!AB146),NA(),'Raw Data'!AB146)</f>
        <v>15.311393175643717</v>
      </c>
      <c r="L146" s="1">
        <f>IF(ISBLANK('Raw Data'!AH146),NA(),'Raw Data'!AH146)</f>
        <v>16.486819844954148</v>
      </c>
      <c r="M146" s="1">
        <f>IF(ISBLANK('Raw Data'!AN146),NA(),'Raw Data'!AN146)</f>
        <v>19.970041067761805</v>
      </c>
      <c r="N146" s="1">
        <f>IF(ISBLANK('Raw Data'!AT146),NA(),'Raw Data'!AT146)</f>
        <v>16.194540998121781</v>
      </c>
      <c r="O146" s="14">
        <f>IF('Reference Data'!$A$14,'Modified Data'!H146,NA())</f>
        <v>17.098490927327436</v>
      </c>
      <c r="P146" s="14" t="e">
        <f>IF('Reference Data'!$A$15,'Modified Data'!I146,NA())</f>
        <v>#N/A</v>
      </c>
      <c r="Q146" s="14" t="e">
        <f>IF('Reference Data'!$A$16,'Modified Data'!J146,NA())</f>
        <v>#N/A</v>
      </c>
      <c r="R146" s="14">
        <f>IF('Reference Data'!$A$17,'Modified Data'!K146,NA())</f>
        <v>15.311393175643717</v>
      </c>
      <c r="S146" s="14" t="e">
        <f>IF('Reference Data'!$A$18,'Modified Data'!L146,NA())</f>
        <v>#N/A</v>
      </c>
      <c r="T146" s="14" t="e">
        <f>IF('Reference Data'!$A$19,'Modified Data'!M146,NA())</f>
        <v>#N/A</v>
      </c>
      <c r="U146" s="14" t="e">
        <f>IF('Reference Data'!$A$20,'Modified Data'!N146,NA())</f>
        <v>#N/A</v>
      </c>
    </row>
    <row r="147" spans="1:21" x14ac:dyDescent="0.2">
      <c r="A147" s="3">
        <f>'Raw Data'!A147</f>
        <v>39775</v>
      </c>
      <c r="B147" s="1">
        <f>'Raw Data'!B147/'Reference Data'!$F$1</f>
        <v>4.4574800000000003</v>
      </c>
      <c r="C147" s="1">
        <f>'Raw Data'!C147/'Reference Data'!$F$1</f>
        <v>71.798352040000012</v>
      </c>
      <c r="D147" s="2">
        <f>'Raw Data'!D147</f>
        <v>16.107386245142997</v>
      </c>
      <c r="E147">
        <f>IF(OR(VLOOKUP(WEEKDAY(A147),'Reference Data'!$B$2:$C$8,2)="Sunday",VLOOKUP(WEEKDAY(A147),'Reference Data'!$B$2:$C$8,2)="Saturday"),CEILING(MAX($C:$C),100),"")</f>
        <v>200</v>
      </c>
      <c r="F147" t="str">
        <f>IF(AND('Modified Data'!A147&gt;=Dashboard!$D$17,'Modified Data'!A147&lt;=Dashboard!$D$19),1,"")</f>
        <v/>
      </c>
      <c r="G147" s="1" t="str">
        <f>IF(F147=1,'Reference Data'!$F$11,"")</f>
        <v/>
      </c>
      <c r="H147" s="1">
        <f>IF(ISBLANK('Raw Data'!J147),NA(),'Raw Data'!J147)</f>
        <v>16.485614199556263</v>
      </c>
      <c r="I147" s="1">
        <f>IF(ISBLANK('Raw Data'!P147),NA(),'Raw Data'!P147)</f>
        <v>19.549722897723267</v>
      </c>
      <c r="J147" s="1">
        <f>IF(ISBLANK('Raw Data'!V147),NA(),'Raw Data'!V147)</f>
        <v>16.351126145045381</v>
      </c>
      <c r="K147" s="1">
        <f>IF(ISBLANK('Raw Data'!AB147),NA(),'Raw Data'!AB147)</f>
        <v>14.926898411601686</v>
      </c>
      <c r="L147" s="1">
        <f>IF(ISBLANK('Raw Data'!AH147),NA(),'Raw Data'!AH147)</f>
        <v>16.663427374274519</v>
      </c>
      <c r="M147" s="1">
        <f>IF(ISBLANK('Raw Data'!AN147),NA(),'Raw Data'!AN147)</f>
        <v>19.462911392405065</v>
      </c>
      <c r="N147" s="1">
        <f>IF(ISBLANK('Raw Data'!AT147),NA(),'Raw Data'!AT147)</f>
        <v>15.833842884405952</v>
      </c>
      <c r="O147" s="14">
        <f>IF('Reference Data'!$A$14,'Modified Data'!H147,NA())</f>
        <v>16.485614199556263</v>
      </c>
      <c r="P147" s="14" t="e">
        <f>IF('Reference Data'!$A$15,'Modified Data'!I147,NA())</f>
        <v>#N/A</v>
      </c>
      <c r="Q147" s="14" t="e">
        <f>IF('Reference Data'!$A$16,'Modified Data'!J147,NA())</f>
        <v>#N/A</v>
      </c>
      <c r="R147" s="14">
        <f>IF('Reference Data'!$A$17,'Modified Data'!K147,NA())</f>
        <v>14.926898411601686</v>
      </c>
      <c r="S147" s="14" t="e">
        <f>IF('Reference Data'!$A$18,'Modified Data'!L147,NA())</f>
        <v>#N/A</v>
      </c>
      <c r="T147" s="14" t="e">
        <f>IF('Reference Data'!$A$19,'Modified Data'!M147,NA())</f>
        <v>#N/A</v>
      </c>
      <c r="U147" s="14" t="e">
        <f>IF('Reference Data'!$A$20,'Modified Data'!N147,NA())</f>
        <v>#N/A</v>
      </c>
    </row>
    <row r="148" spans="1:21" x14ac:dyDescent="0.2">
      <c r="A148" s="3">
        <f>'Raw Data'!A148</f>
        <v>39776</v>
      </c>
      <c r="B148" s="1">
        <f>'Raw Data'!B148/'Reference Data'!$F$1</f>
        <v>4.4999830000000003</v>
      </c>
      <c r="C148" s="1">
        <f>'Raw Data'!C148/'Reference Data'!$F$1</f>
        <v>75.910090609999997</v>
      </c>
      <c r="D148" s="2">
        <f>'Raw Data'!D148</f>
        <v>16.868972751674839</v>
      </c>
      <c r="E148" t="str">
        <f>IF(OR(VLOOKUP(WEEKDAY(A148),'Reference Data'!$B$2:$C$8,2)="Sunday",VLOOKUP(WEEKDAY(A148),'Reference Data'!$B$2:$C$8,2)="Saturday"),CEILING(MAX($C:$C),100),"")</f>
        <v/>
      </c>
      <c r="F148" t="str">
        <f>IF(AND('Modified Data'!A148&gt;=Dashboard!$D$17,'Modified Data'!A148&lt;=Dashboard!$D$19),1,"")</f>
        <v/>
      </c>
      <c r="G148" s="1" t="str">
        <f>IF(F148=1,'Reference Data'!$F$11,"")</f>
        <v/>
      </c>
      <c r="H148" s="1">
        <f>IF(ISBLANK('Raw Data'!J148),NA(),'Raw Data'!J148)</f>
        <v>17.107495978162721</v>
      </c>
      <c r="I148" s="1">
        <f>IF(ISBLANK('Raw Data'!P148),NA(),'Raw Data'!P148)</f>
        <v>20.717972214783792</v>
      </c>
      <c r="J148" s="1">
        <f>IF(ISBLANK('Raw Data'!V148),NA(),'Raw Data'!V148)</f>
        <v>18.520890164512714</v>
      </c>
      <c r="K148" s="1">
        <f>IF(ISBLANK('Raw Data'!AB148),NA(),'Raw Data'!AB148)</f>
        <v>15.372077993105645</v>
      </c>
      <c r="L148" s="1">
        <f>IF(ISBLANK('Raw Data'!AH148),NA(),'Raw Data'!AH148)</f>
        <v>16.566843776372188</v>
      </c>
      <c r="M148" s="1">
        <f>IF(ISBLANK('Raw Data'!AN148),NA(),'Raw Data'!AN148)</f>
        <v>16.891081593927893</v>
      </c>
      <c r="N148" s="1">
        <f>IF(ISBLANK('Raw Data'!AT148),NA(),'Raw Data'!AT148)</f>
        <v>16.337595661849335</v>
      </c>
      <c r="O148" s="14">
        <f>IF('Reference Data'!$A$14,'Modified Data'!H148,NA())</f>
        <v>17.107495978162721</v>
      </c>
      <c r="P148" s="14" t="e">
        <f>IF('Reference Data'!$A$15,'Modified Data'!I148,NA())</f>
        <v>#N/A</v>
      </c>
      <c r="Q148" s="14" t="e">
        <f>IF('Reference Data'!$A$16,'Modified Data'!J148,NA())</f>
        <v>#N/A</v>
      </c>
      <c r="R148" s="14">
        <f>IF('Reference Data'!$A$17,'Modified Data'!K148,NA())</f>
        <v>15.372077993105645</v>
      </c>
      <c r="S148" s="14" t="e">
        <f>IF('Reference Data'!$A$18,'Modified Data'!L148,NA())</f>
        <v>#N/A</v>
      </c>
      <c r="T148" s="14" t="e">
        <f>IF('Reference Data'!$A$19,'Modified Data'!M148,NA())</f>
        <v>#N/A</v>
      </c>
      <c r="U148" s="14" t="e">
        <f>IF('Reference Data'!$A$20,'Modified Data'!N148,NA())</f>
        <v>#N/A</v>
      </c>
    </row>
    <row r="149" spans="1:21" x14ac:dyDescent="0.2">
      <c r="A149" s="3">
        <f>'Raw Data'!A149</f>
        <v>39777</v>
      </c>
      <c r="B149" s="1">
        <f>'Raw Data'!B149/'Reference Data'!$F$1</f>
        <v>4.4796199999999997</v>
      </c>
      <c r="C149" s="1">
        <f>'Raw Data'!C149/'Reference Data'!$F$1</f>
        <v>75.631843989999993</v>
      </c>
      <c r="D149" s="2">
        <f>'Raw Data'!D149</f>
        <v>16.883540119474418</v>
      </c>
      <c r="E149" t="str">
        <f>IF(OR(VLOOKUP(WEEKDAY(A149),'Reference Data'!$B$2:$C$8,2)="Sunday",VLOOKUP(WEEKDAY(A149),'Reference Data'!$B$2:$C$8,2)="Saturday"),CEILING(MAX($C:$C),100),"")</f>
        <v/>
      </c>
      <c r="F149" t="str">
        <f>IF(AND('Modified Data'!A149&gt;=Dashboard!$D$17,'Modified Data'!A149&lt;=Dashboard!$D$19),1,"")</f>
        <v/>
      </c>
      <c r="G149" s="1" t="str">
        <f>IF(F149=1,'Reference Data'!$F$11,"")</f>
        <v/>
      </c>
      <c r="H149" s="1">
        <f>IF(ISBLANK('Raw Data'!J149),NA(),'Raw Data'!J149)</f>
        <v>17.050529121069363</v>
      </c>
      <c r="I149" s="1">
        <f>IF(ISBLANK('Raw Data'!P149),NA(),'Raw Data'!P149)</f>
        <v>20.78491534494292</v>
      </c>
      <c r="J149" s="1">
        <f>IF(ISBLANK('Raw Data'!V149),NA(),'Raw Data'!V149)</f>
        <v>18.353886243140774</v>
      </c>
      <c r="K149" s="1">
        <f>IF(ISBLANK('Raw Data'!AB149),NA(),'Raw Data'!AB149)</f>
        <v>15.433550644343235</v>
      </c>
      <c r="L149" s="1">
        <f>IF(ISBLANK('Raw Data'!AH149),NA(),'Raw Data'!AH149)</f>
        <v>17.021058831571271</v>
      </c>
      <c r="M149" s="1">
        <f>IF(ISBLANK('Raw Data'!AN149),NA(),'Raw Data'!AN149)</f>
        <v>19.152067851373182</v>
      </c>
      <c r="N149" s="1">
        <f>IF(ISBLANK('Raw Data'!AT149),NA(),'Raw Data'!AT149)</f>
        <v>16.345749724670309</v>
      </c>
      <c r="O149" s="14">
        <f>IF('Reference Data'!$A$14,'Modified Data'!H149,NA())</f>
        <v>17.050529121069363</v>
      </c>
      <c r="P149" s="14" t="e">
        <f>IF('Reference Data'!$A$15,'Modified Data'!I149,NA())</f>
        <v>#N/A</v>
      </c>
      <c r="Q149" s="14" t="e">
        <f>IF('Reference Data'!$A$16,'Modified Data'!J149,NA())</f>
        <v>#N/A</v>
      </c>
      <c r="R149" s="14">
        <f>IF('Reference Data'!$A$17,'Modified Data'!K149,NA())</f>
        <v>15.433550644343235</v>
      </c>
      <c r="S149" s="14" t="e">
        <f>IF('Reference Data'!$A$18,'Modified Data'!L149,NA())</f>
        <v>#N/A</v>
      </c>
      <c r="T149" s="14" t="e">
        <f>IF('Reference Data'!$A$19,'Modified Data'!M149,NA())</f>
        <v>#N/A</v>
      </c>
      <c r="U149" s="14" t="e">
        <f>IF('Reference Data'!$A$20,'Modified Data'!N149,NA())</f>
        <v>#N/A</v>
      </c>
    </row>
    <row r="150" spans="1:21" x14ac:dyDescent="0.2">
      <c r="A150" s="3">
        <f>'Raw Data'!A150</f>
        <v>39778</v>
      </c>
      <c r="B150" s="1">
        <f>'Raw Data'!B150/'Reference Data'!$F$1</f>
        <v>4.4881669999999998</v>
      </c>
      <c r="C150" s="1">
        <f>'Raw Data'!C150/'Reference Data'!$F$1</f>
        <v>75.414226620000008</v>
      </c>
      <c r="D150" s="2">
        <f>'Raw Data'!D150</f>
        <v>16.802901188837225</v>
      </c>
      <c r="E150" t="str">
        <f>IF(OR(VLOOKUP(WEEKDAY(A150),'Reference Data'!$B$2:$C$8,2)="Sunday",VLOOKUP(WEEKDAY(A150),'Reference Data'!$B$2:$C$8,2)="Saturday"),CEILING(MAX($C:$C),100),"")</f>
        <v/>
      </c>
      <c r="F150" t="str">
        <f>IF(AND('Modified Data'!A150&gt;=Dashboard!$D$17,'Modified Data'!A150&lt;=Dashboard!$D$19),1,"")</f>
        <v/>
      </c>
      <c r="G150" s="1" t="str">
        <f>IF(F150=1,'Reference Data'!$F$11,"")</f>
        <v/>
      </c>
      <c r="H150" s="1">
        <f>IF(ISBLANK('Raw Data'!J150),NA(),'Raw Data'!J150)</f>
        <v>17.007828718906385</v>
      </c>
      <c r="I150" s="1">
        <f>IF(ISBLANK('Raw Data'!P150),NA(),'Raw Data'!P150)</f>
        <v>20.612905594950515</v>
      </c>
      <c r="J150" s="1">
        <f>IF(ISBLANK('Raw Data'!V150),NA(),'Raw Data'!V150)</f>
        <v>18.108476318237877</v>
      </c>
      <c r="K150" s="1">
        <f>IF(ISBLANK('Raw Data'!AB150),NA(),'Raw Data'!AB150)</f>
        <v>15.380761239156385</v>
      </c>
      <c r="L150" s="1">
        <f>IF(ISBLANK('Raw Data'!AH150),NA(),'Raw Data'!AH150)</f>
        <v>16.416755965258837</v>
      </c>
      <c r="M150" s="1">
        <f>IF(ISBLANK('Raw Data'!AN150),NA(),'Raw Data'!AN150)</f>
        <v>19.047651632970449</v>
      </c>
      <c r="N150" s="1">
        <f>IF(ISBLANK('Raw Data'!AT150),NA(),'Raw Data'!AT150)</f>
        <v>16.223926951547391</v>
      </c>
      <c r="O150" s="14">
        <f>IF('Reference Data'!$A$14,'Modified Data'!H150,NA())</f>
        <v>17.007828718906385</v>
      </c>
      <c r="P150" s="14" t="e">
        <f>IF('Reference Data'!$A$15,'Modified Data'!I150,NA())</f>
        <v>#N/A</v>
      </c>
      <c r="Q150" s="14" t="e">
        <f>IF('Reference Data'!$A$16,'Modified Data'!J150,NA())</f>
        <v>#N/A</v>
      </c>
      <c r="R150" s="14">
        <f>IF('Reference Data'!$A$17,'Modified Data'!K150,NA())</f>
        <v>15.380761239156385</v>
      </c>
      <c r="S150" s="14" t="e">
        <f>IF('Reference Data'!$A$18,'Modified Data'!L150,NA())</f>
        <v>#N/A</v>
      </c>
      <c r="T150" s="14" t="e">
        <f>IF('Reference Data'!$A$19,'Modified Data'!M150,NA())</f>
        <v>#N/A</v>
      </c>
      <c r="U150" s="14" t="e">
        <f>IF('Reference Data'!$A$20,'Modified Data'!N150,NA())</f>
        <v>#N/A</v>
      </c>
    </row>
    <row r="151" spans="1:21" x14ac:dyDescent="0.2">
      <c r="A151" s="3">
        <f>'Raw Data'!A151</f>
        <v>39779</v>
      </c>
      <c r="B151" s="1">
        <f>'Raw Data'!B151/'Reference Data'!$F$1</f>
        <v>4.5194979999999996</v>
      </c>
      <c r="C151" s="1">
        <f>'Raw Data'!C151/'Reference Data'!$F$1</f>
        <v>75.616958330000003</v>
      </c>
      <c r="D151" s="2">
        <f>'Raw Data'!D151</f>
        <v>16.731273767573303</v>
      </c>
      <c r="E151" t="str">
        <f>IF(OR(VLOOKUP(WEEKDAY(A151),'Reference Data'!$B$2:$C$8,2)="Sunday",VLOOKUP(WEEKDAY(A151),'Reference Data'!$B$2:$C$8,2)="Saturday"),CEILING(MAX($C:$C),100),"")</f>
        <v/>
      </c>
      <c r="F151" t="str">
        <f>IF(AND('Modified Data'!A151&gt;=Dashboard!$D$17,'Modified Data'!A151&lt;=Dashboard!$D$19),1,"")</f>
        <v/>
      </c>
      <c r="G151" s="1" t="str">
        <f>IF(F151=1,'Reference Data'!$F$11,"")</f>
        <v/>
      </c>
      <c r="H151" s="1">
        <f>IF(ISBLANK('Raw Data'!J151),NA(),'Raw Data'!J151)</f>
        <v>16.795235318660687</v>
      </c>
      <c r="I151" s="1">
        <f>IF(ISBLANK('Raw Data'!P151),NA(),'Raw Data'!P151)</f>
        <v>20.542833228799449</v>
      </c>
      <c r="J151" s="1">
        <f>IF(ISBLANK('Raw Data'!V151),NA(),'Raw Data'!V151)</f>
        <v>17.98328292840749</v>
      </c>
      <c r="K151" s="1">
        <f>IF(ISBLANK('Raw Data'!AB151),NA(),'Raw Data'!AB151)</f>
        <v>15.305731623349645</v>
      </c>
      <c r="L151" s="1">
        <f>IF(ISBLANK('Raw Data'!AH151),NA(),'Raw Data'!AH151)</f>
        <v>16.531391733029956</v>
      </c>
      <c r="M151" s="1">
        <f>IF(ISBLANK('Raw Data'!AN151),NA(),'Raw Data'!AN151)</f>
        <v>19.184838709677418</v>
      </c>
      <c r="N151" s="1">
        <f>IF(ISBLANK('Raw Data'!AT151),NA(),'Raw Data'!AT151)</f>
        <v>16.126775372042545</v>
      </c>
      <c r="O151" s="14">
        <f>IF('Reference Data'!$A$14,'Modified Data'!H151,NA())</f>
        <v>16.795235318660687</v>
      </c>
      <c r="P151" s="14" t="e">
        <f>IF('Reference Data'!$A$15,'Modified Data'!I151,NA())</f>
        <v>#N/A</v>
      </c>
      <c r="Q151" s="14" t="e">
        <f>IF('Reference Data'!$A$16,'Modified Data'!J151,NA())</f>
        <v>#N/A</v>
      </c>
      <c r="R151" s="14">
        <f>IF('Reference Data'!$A$17,'Modified Data'!K151,NA())</f>
        <v>15.305731623349645</v>
      </c>
      <c r="S151" s="14" t="e">
        <f>IF('Reference Data'!$A$18,'Modified Data'!L151,NA())</f>
        <v>#N/A</v>
      </c>
      <c r="T151" s="14" t="e">
        <f>IF('Reference Data'!$A$19,'Modified Data'!M151,NA())</f>
        <v>#N/A</v>
      </c>
      <c r="U151" s="14" t="e">
        <f>IF('Reference Data'!$A$20,'Modified Data'!N151,NA())</f>
        <v>#N/A</v>
      </c>
    </row>
    <row r="152" spans="1:21" x14ac:dyDescent="0.2">
      <c r="A152" s="3">
        <f>'Raw Data'!A152</f>
        <v>39780</v>
      </c>
      <c r="B152" s="1">
        <f>'Raw Data'!B152/'Reference Data'!$F$1</f>
        <v>4.5110590000000004</v>
      </c>
      <c r="C152" s="1">
        <f>'Raw Data'!C152/'Reference Data'!$F$1</f>
        <v>75.331160099999991</v>
      </c>
      <c r="D152" s="2">
        <f>'Raw Data'!D152</f>
        <v>16.699218542696958</v>
      </c>
      <c r="E152" t="str">
        <f>IF(OR(VLOOKUP(WEEKDAY(A152),'Reference Data'!$B$2:$C$8,2)="Sunday",VLOOKUP(WEEKDAY(A152),'Reference Data'!$B$2:$C$8,2)="Saturday"),CEILING(MAX($C:$C),100),"")</f>
        <v/>
      </c>
      <c r="F152" t="str">
        <f>IF(AND('Modified Data'!A152&gt;=Dashboard!$D$17,'Modified Data'!A152&lt;=Dashboard!$D$19),1,"")</f>
        <v/>
      </c>
      <c r="G152" s="1" t="str">
        <f>IF(F152=1,'Reference Data'!$F$11,"")</f>
        <v/>
      </c>
      <c r="H152" s="1">
        <f>IF(ISBLANK('Raw Data'!J152),NA(),'Raw Data'!J152)</f>
        <v>16.896455744077322</v>
      </c>
      <c r="I152" s="1">
        <f>IF(ISBLANK('Raw Data'!P152),NA(),'Raw Data'!P152)</f>
        <v>20.222266862766986</v>
      </c>
      <c r="J152" s="1">
        <f>IF(ISBLANK('Raw Data'!V152),NA(),'Raw Data'!V152)</f>
        <v>17.85471256534095</v>
      </c>
      <c r="K152" s="1">
        <f>IF(ISBLANK('Raw Data'!AB152),NA(),'Raw Data'!AB152)</f>
        <v>15.317288345551532</v>
      </c>
      <c r="L152" s="1">
        <f>IF(ISBLANK('Raw Data'!AH152),NA(),'Raw Data'!AH152)</f>
        <v>16.94163894962886</v>
      </c>
      <c r="M152" s="1">
        <f>IF(ISBLANK('Raw Data'!AN152),NA(),'Raw Data'!AN152)</f>
        <v>18.800210526315791</v>
      </c>
      <c r="N152" s="1">
        <f>IF(ISBLANK('Raw Data'!AT152),NA(),'Raw Data'!AT152)</f>
        <v>16.178301727560285</v>
      </c>
      <c r="O152" s="14">
        <f>IF('Reference Data'!$A$14,'Modified Data'!H152,NA())</f>
        <v>16.896455744077322</v>
      </c>
      <c r="P152" s="14" t="e">
        <f>IF('Reference Data'!$A$15,'Modified Data'!I152,NA())</f>
        <v>#N/A</v>
      </c>
      <c r="Q152" s="14" t="e">
        <f>IF('Reference Data'!$A$16,'Modified Data'!J152,NA())</f>
        <v>#N/A</v>
      </c>
      <c r="R152" s="14">
        <f>IF('Reference Data'!$A$17,'Modified Data'!K152,NA())</f>
        <v>15.317288345551532</v>
      </c>
      <c r="S152" s="14" t="e">
        <f>IF('Reference Data'!$A$18,'Modified Data'!L152,NA())</f>
        <v>#N/A</v>
      </c>
      <c r="T152" s="14" t="e">
        <f>IF('Reference Data'!$A$19,'Modified Data'!M152,NA())</f>
        <v>#N/A</v>
      </c>
      <c r="U152" s="14" t="e">
        <f>IF('Reference Data'!$A$20,'Modified Data'!N152,NA())</f>
        <v>#N/A</v>
      </c>
    </row>
    <row r="153" spans="1:21" x14ac:dyDescent="0.2">
      <c r="A153" s="3">
        <f>'Raw Data'!A153</f>
        <v>39781</v>
      </c>
      <c r="B153" s="1">
        <f>'Raw Data'!B153/'Reference Data'!$F$1</f>
        <v>4.65564</v>
      </c>
      <c r="C153" s="1">
        <f>'Raw Data'!C153/'Reference Data'!$F$1</f>
        <v>77.495458060000004</v>
      </c>
      <c r="D153" s="2">
        <f>'Raw Data'!D153</f>
        <v>16.645500524095507</v>
      </c>
      <c r="E153">
        <f>IF(OR(VLOOKUP(WEEKDAY(A153),'Reference Data'!$B$2:$C$8,2)="Sunday",VLOOKUP(WEEKDAY(A153),'Reference Data'!$B$2:$C$8,2)="Saturday"),CEILING(MAX($C:$C),100),"")</f>
        <v>200</v>
      </c>
      <c r="F153" t="str">
        <f>IF(AND('Modified Data'!A153&gt;=Dashboard!$D$17,'Modified Data'!A153&lt;=Dashboard!$D$19),1,"")</f>
        <v/>
      </c>
      <c r="G153" s="1" t="str">
        <f>IF(F153=1,'Reference Data'!$F$11,"")</f>
        <v/>
      </c>
      <c r="H153" s="1">
        <f>IF(ISBLANK('Raw Data'!J153),NA(),'Raw Data'!J153)</f>
        <v>17.162765870251221</v>
      </c>
      <c r="I153" s="1">
        <f>IF(ISBLANK('Raw Data'!P153),NA(),'Raw Data'!P153)</f>
        <v>20.714455182446457</v>
      </c>
      <c r="J153" s="1">
        <f>IF(ISBLANK('Raw Data'!V153),NA(),'Raw Data'!V153)</f>
        <v>16.429253577317944</v>
      </c>
      <c r="K153" s="1">
        <f>IF(ISBLANK('Raw Data'!AB153),NA(),'Raw Data'!AB153)</f>
        <v>15.380520229356138</v>
      </c>
      <c r="L153" s="1">
        <f>IF(ISBLANK('Raw Data'!AH153),NA(),'Raw Data'!AH153)</f>
        <v>17.434245967980555</v>
      </c>
      <c r="M153" s="1">
        <f>IF(ISBLANK('Raw Data'!AN153),NA(),'Raw Data'!AN153)</f>
        <v>19.268508997429304</v>
      </c>
      <c r="N153" s="1">
        <f>IF(ISBLANK('Raw Data'!AT153),NA(),'Raw Data'!AT153)</f>
        <v>16.181886625387502</v>
      </c>
      <c r="O153" s="14">
        <f>IF('Reference Data'!$A$14,'Modified Data'!H153,NA())</f>
        <v>17.162765870251221</v>
      </c>
      <c r="P153" s="14" t="e">
        <f>IF('Reference Data'!$A$15,'Modified Data'!I153,NA())</f>
        <v>#N/A</v>
      </c>
      <c r="Q153" s="14" t="e">
        <f>IF('Reference Data'!$A$16,'Modified Data'!J153,NA())</f>
        <v>#N/A</v>
      </c>
      <c r="R153" s="14">
        <f>IF('Reference Data'!$A$17,'Modified Data'!K153,NA())</f>
        <v>15.380520229356138</v>
      </c>
      <c r="S153" s="14" t="e">
        <f>IF('Reference Data'!$A$18,'Modified Data'!L153,NA())</f>
        <v>#N/A</v>
      </c>
      <c r="T153" s="14" t="e">
        <f>IF('Reference Data'!$A$19,'Modified Data'!M153,NA())</f>
        <v>#N/A</v>
      </c>
      <c r="U153" s="14" t="e">
        <f>IF('Reference Data'!$A$20,'Modified Data'!N153,NA())</f>
        <v>#N/A</v>
      </c>
    </row>
    <row r="154" spans="1:21" x14ac:dyDescent="0.2">
      <c r="A154" s="3">
        <f>'Raw Data'!A154</f>
        <v>39782</v>
      </c>
      <c r="B154" s="1">
        <f>'Raw Data'!B154/'Reference Data'!$F$1</f>
        <v>4.5662370000000001</v>
      </c>
      <c r="C154" s="1">
        <f>'Raw Data'!C154/'Reference Data'!$F$1</f>
        <v>74.180635249999995</v>
      </c>
      <c r="D154" s="2">
        <f>'Raw Data'!D154</f>
        <v>16.245463222780597</v>
      </c>
      <c r="E154">
        <f>IF(OR(VLOOKUP(WEEKDAY(A154),'Reference Data'!$B$2:$C$8,2)="Sunday",VLOOKUP(WEEKDAY(A154),'Reference Data'!$B$2:$C$8,2)="Saturday"),CEILING(MAX($C:$C),100),"")</f>
        <v>200</v>
      </c>
      <c r="F154" t="str">
        <f>IF(AND('Modified Data'!A154&gt;=Dashboard!$D$17,'Modified Data'!A154&lt;=Dashboard!$D$19),1,"")</f>
        <v/>
      </c>
      <c r="G154" s="1" t="str">
        <f>IF(F154=1,'Reference Data'!$F$11,"")</f>
        <v/>
      </c>
      <c r="H154" s="1">
        <f>IF(ISBLANK('Raw Data'!J154),NA(),'Raw Data'!J154)</f>
        <v>16.487094218528068</v>
      </c>
      <c r="I154" s="1">
        <f>IF(ISBLANK('Raw Data'!P154),NA(),'Raw Data'!P154)</f>
        <v>19.814389278647241</v>
      </c>
      <c r="J154" s="1">
        <f>IF(ISBLANK('Raw Data'!V154),NA(),'Raw Data'!V154)</f>
        <v>16.26893734748554</v>
      </c>
      <c r="K154" s="1">
        <f>IF(ISBLANK('Raw Data'!AB154),NA(),'Raw Data'!AB154)</f>
        <v>14.997986011238673</v>
      </c>
      <c r="L154" s="1">
        <f>IF(ISBLANK('Raw Data'!AH154),NA(),'Raw Data'!AH154)</f>
        <v>17.443517680218655</v>
      </c>
      <c r="M154" s="1">
        <f>IF(ISBLANK('Raw Data'!AN154),NA(),'Raw Data'!AN154)</f>
        <v>20.148592105263159</v>
      </c>
      <c r="N154" s="1">
        <f>IF(ISBLANK('Raw Data'!AT154),NA(),'Raw Data'!AT154)</f>
        <v>15.834637779105677</v>
      </c>
      <c r="O154" s="14">
        <f>IF('Reference Data'!$A$14,'Modified Data'!H154,NA())</f>
        <v>16.487094218528068</v>
      </c>
      <c r="P154" s="14" t="e">
        <f>IF('Reference Data'!$A$15,'Modified Data'!I154,NA())</f>
        <v>#N/A</v>
      </c>
      <c r="Q154" s="14" t="e">
        <f>IF('Reference Data'!$A$16,'Modified Data'!J154,NA())</f>
        <v>#N/A</v>
      </c>
      <c r="R154" s="14">
        <f>IF('Reference Data'!$A$17,'Modified Data'!K154,NA())</f>
        <v>14.997986011238673</v>
      </c>
      <c r="S154" s="14" t="e">
        <f>IF('Reference Data'!$A$18,'Modified Data'!L154,NA())</f>
        <v>#N/A</v>
      </c>
      <c r="T154" s="14" t="e">
        <f>IF('Reference Data'!$A$19,'Modified Data'!M154,NA())</f>
        <v>#N/A</v>
      </c>
      <c r="U154" s="14" t="e">
        <f>IF('Reference Data'!$A$20,'Modified Data'!N154,NA())</f>
        <v>#N/A</v>
      </c>
    </row>
    <row r="155" spans="1:21" x14ac:dyDescent="0.2">
      <c r="A155" s="3">
        <f>'Raw Data'!A155</f>
        <v>39783</v>
      </c>
      <c r="B155" s="1">
        <f>'Raw Data'!B155/'Reference Data'!$F$1</f>
        <v>4.6080240000000003</v>
      </c>
      <c r="C155" s="1">
        <f>'Raw Data'!C155/'Reference Data'!$F$1</f>
        <v>78.68815334</v>
      </c>
      <c r="D155" s="2">
        <f>'Raw Data'!D155</f>
        <v>17.076333226563058</v>
      </c>
      <c r="E155" t="str">
        <f>IF(OR(VLOOKUP(WEEKDAY(A155),'Reference Data'!$B$2:$C$8,2)="Sunday",VLOOKUP(WEEKDAY(A155),'Reference Data'!$B$2:$C$8,2)="Saturday"),CEILING(MAX($C:$C),100),"")</f>
        <v/>
      </c>
      <c r="F155" t="str">
        <f>IF(AND('Modified Data'!A155&gt;=Dashboard!$D$17,'Modified Data'!A155&lt;=Dashboard!$D$19),1,"")</f>
        <v/>
      </c>
      <c r="G155" s="1" t="str">
        <f>IF(F155=1,'Reference Data'!$F$11,"")</f>
        <v/>
      </c>
      <c r="H155" s="1">
        <f>IF(ISBLANK('Raw Data'!J155),NA(),'Raw Data'!J155)</f>
        <v>17.195414527087337</v>
      </c>
      <c r="I155" s="1">
        <f>IF(ISBLANK('Raw Data'!P155),NA(),'Raw Data'!P155)</f>
        <v>20.894169104890015</v>
      </c>
      <c r="J155" s="1">
        <f>IF(ISBLANK('Raw Data'!V155),NA(),'Raw Data'!V155)</f>
        <v>18.71100586889915</v>
      </c>
      <c r="K155" s="1">
        <f>IF(ISBLANK('Raw Data'!AB155),NA(),'Raw Data'!AB155)</f>
        <v>15.551437697473856</v>
      </c>
      <c r="L155" s="1">
        <f>IF(ISBLANK('Raw Data'!AH155),NA(),'Raw Data'!AH155)</f>
        <v>17.702367910143067</v>
      </c>
      <c r="M155" s="1">
        <f>IF(ISBLANK('Raw Data'!AN155),NA(),'Raw Data'!AN155)</f>
        <v>18.09121212121212</v>
      </c>
      <c r="N155" s="1">
        <f>IF(ISBLANK('Raw Data'!AT155),NA(),'Raw Data'!AT155)</f>
        <v>16.431627378023126</v>
      </c>
      <c r="O155" s="14">
        <f>IF('Reference Data'!$A$14,'Modified Data'!H155,NA())</f>
        <v>17.195414527087337</v>
      </c>
      <c r="P155" s="14" t="e">
        <f>IF('Reference Data'!$A$15,'Modified Data'!I155,NA())</f>
        <v>#N/A</v>
      </c>
      <c r="Q155" s="14" t="e">
        <f>IF('Reference Data'!$A$16,'Modified Data'!J155,NA())</f>
        <v>#N/A</v>
      </c>
      <c r="R155" s="14">
        <f>IF('Reference Data'!$A$17,'Modified Data'!K155,NA())</f>
        <v>15.551437697473856</v>
      </c>
      <c r="S155" s="14" t="e">
        <f>IF('Reference Data'!$A$18,'Modified Data'!L155,NA())</f>
        <v>#N/A</v>
      </c>
      <c r="T155" s="14" t="e">
        <f>IF('Reference Data'!$A$19,'Modified Data'!M155,NA())</f>
        <v>#N/A</v>
      </c>
      <c r="U155" s="14" t="e">
        <f>IF('Reference Data'!$A$20,'Modified Data'!N155,NA())</f>
        <v>#N/A</v>
      </c>
    </row>
    <row r="156" spans="1:21" x14ac:dyDescent="0.2">
      <c r="A156" s="3">
        <f>'Raw Data'!A156</f>
        <v>39784</v>
      </c>
      <c r="B156" s="1">
        <f>'Raw Data'!B156/'Reference Data'!$F$1</f>
        <v>4.5921450000000004</v>
      </c>
      <c r="C156" s="1">
        <f>'Raw Data'!C156/'Reference Data'!$F$1</f>
        <v>78.381443610000005</v>
      </c>
      <c r="D156" s="2">
        <f>'Raw Data'!D156</f>
        <v>17.06859073700852</v>
      </c>
      <c r="E156" t="str">
        <f>IF(OR(VLOOKUP(WEEKDAY(A156),'Reference Data'!$B$2:$C$8,2)="Sunday",VLOOKUP(WEEKDAY(A156),'Reference Data'!$B$2:$C$8,2)="Saturday"),CEILING(MAX($C:$C),100),"")</f>
        <v/>
      </c>
      <c r="F156" t="str">
        <f>IF(AND('Modified Data'!A156&gt;=Dashboard!$D$17,'Modified Data'!A156&lt;=Dashboard!$D$19),1,"")</f>
        <v/>
      </c>
      <c r="G156" s="1" t="str">
        <f>IF(F156=1,'Reference Data'!$F$11,"")</f>
        <v/>
      </c>
      <c r="H156" s="1">
        <f>IF(ISBLANK('Raw Data'!J156),NA(),'Raw Data'!J156)</f>
        <v>17.119037112396938</v>
      </c>
      <c r="I156" s="1">
        <f>IF(ISBLANK('Raw Data'!P156),NA(),'Raw Data'!P156)</f>
        <v>20.863203875312283</v>
      </c>
      <c r="J156" s="1">
        <f>IF(ISBLANK('Raw Data'!V156),NA(),'Raw Data'!V156)</f>
        <v>18.516652809826869</v>
      </c>
      <c r="K156" s="1">
        <f>IF(ISBLANK('Raw Data'!AB156),NA(),'Raw Data'!AB156)</f>
        <v>15.556916113493614</v>
      </c>
      <c r="L156" s="1">
        <f>IF(ISBLANK('Raw Data'!AH156),NA(),'Raw Data'!AH156)</f>
        <v>17.930554028028439</v>
      </c>
      <c r="M156" s="1">
        <f>IF(ISBLANK('Raw Data'!AN156),NA(),'Raw Data'!AN156)</f>
        <v>17.250559646539028</v>
      </c>
      <c r="N156" s="1">
        <f>IF(ISBLANK('Raw Data'!AT156),NA(),'Raw Data'!AT156)</f>
        <v>16.441541646477326</v>
      </c>
      <c r="O156" s="14">
        <f>IF('Reference Data'!$A$14,'Modified Data'!H156,NA())</f>
        <v>17.119037112396938</v>
      </c>
      <c r="P156" s="14" t="e">
        <f>IF('Reference Data'!$A$15,'Modified Data'!I156,NA())</f>
        <v>#N/A</v>
      </c>
      <c r="Q156" s="14" t="e">
        <f>IF('Reference Data'!$A$16,'Modified Data'!J156,NA())</f>
        <v>#N/A</v>
      </c>
      <c r="R156" s="14">
        <f>IF('Reference Data'!$A$17,'Modified Data'!K156,NA())</f>
        <v>15.556916113493614</v>
      </c>
      <c r="S156" s="14" t="e">
        <f>IF('Reference Data'!$A$18,'Modified Data'!L156,NA())</f>
        <v>#N/A</v>
      </c>
      <c r="T156" s="14" t="e">
        <f>IF('Reference Data'!$A$19,'Modified Data'!M156,NA())</f>
        <v>#N/A</v>
      </c>
      <c r="U156" s="14" t="e">
        <f>IF('Reference Data'!$A$20,'Modified Data'!N156,NA())</f>
        <v>#N/A</v>
      </c>
    </row>
    <row r="157" spans="1:21" x14ac:dyDescent="0.2">
      <c r="A157" s="3">
        <f>'Raw Data'!A157</f>
        <v>39785</v>
      </c>
      <c r="B157" s="1">
        <f>'Raw Data'!B157/'Reference Data'!$F$1</f>
        <v>4.6173549999999999</v>
      </c>
      <c r="C157" s="1">
        <f>'Raw Data'!C157/'Reference Data'!$F$1</f>
        <v>78.455651450000005</v>
      </c>
      <c r="D157" s="2">
        <f>'Raw Data'!D157</f>
        <v>16.991470538869116</v>
      </c>
      <c r="E157" t="str">
        <f>IF(OR(VLOOKUP(WEEKDAY(A157),'Reference Data'!$B$2:$C$8,2)="Sunday",VLOOKUP(WEEKDAY(A157),'Reference Data'!$B$2:$C$8,2)="Saturday"),CEILING(MAX($C:$C),100),"")</f>
        <v/>
      </c>
      <c r="F157" t="str">
        <f>IF(AND('Modified Data'!A157&gt;=Dashboard!$D$17,'Modified Data'!A157&lt;=Dashboard!$D$19),1,"")</f>
        <v/>
      </c>
      <c r="G157" s="1" t="str">
        <f>IF(F157=1,'Reference Data'!$F$11,"")</f>
        <v/>
      </c>
      <c r="H157" s="1">
        <f>IF(ISBLANK('Raw Data'!J157),NA(),'Raw Data'!J157)</f>
        <v>17.345366863402827</v>
      </c>
      <c r="I157" s="1">
        <f>IF(ISBLANK('Raw Data'!P157),NA(),'Raw Data'!P157)</f>
        <v>20.822470133520731</v>
      </c>
      <c r="J157" s="1">
        <f>IF(ISBLANK('Raw Data'!V157),NA(),'Raw Data'!V157)</f>
        <v>18.367023367729193</v>
      </c>
      <c r="K157" s="1">
        <f>IF(ISBLANK('Raw Data'!AB157),NA(),'Raw Data'!AB157)</f>
        <v>15.483692828343212</v>
      </c>
      <c r="L157" s="1">
        <f>IF(ISBLANK('Raw Data'!AH157),NA(),'Raw Data'!AH157)</f>
        <v>18.005511417002769</v>
      </c>
      <c r="M157" s="1">
        <f>IF(ISBLANK('Raw Data'!AN157),NA(),'Raw Data'!AN157)</f>
        <v>16.426377245508981</v>
      </c>
      <c r="N157" s="1">
        <f>IF(ISBLANK('Raw Data'!AT157),NA(),'Raw Data'!AT157)</f>
        <v>16.37521043162085</v>
      </c>
      <c r="O157" s="14">
        <f>IF('Reference Data'!$A$14,'Modified Data'!H157,NA())</f>
        <v>17.345366863402827</v>
      </c>
      <c r="P157" s="14" t="e">
        <f>IF('Reference Data'!$A$15,'Modified Data'!I157,NA())</f>
        <v>#N/A</v>
      </c>
      <c r="Q157" s="14" t="e">
        <f>IF('Reference Data'!$A$16,'Modified Data'!J157,NA())</f>
        <v>#N/A</v>
      </c>
      <c r="R157" s="14">
        <f>IF('Reference Data'!$A$17,'Modified Data'!K157,NA())</f>
        <v>15.483692828343212</v>
      </c>
      <c r="S157" s="14" t="e">
        <f>IF('Reference Data'!$A$18,'Modified Data'!L157,NA())</f>
        <v>#N/A</v>
      </c>
      <c r="T157" s="14" t="e">
        <f>IF('Reference Data'!$A$19,'Modified Data'!M157,NA())</f>
        <v>#N/A</v>
      </c>
      <c r="U157" s="14" t="e">
        <f>IF('Reference Data'!$A$20,'Modified Data'!N157,NA())</f>
        <v>#N/A</v>
      </c>
    </row>
    <row r="158" spans="1:21" x14ac:dyDescent="0.2">
      <c r="A158" s="3">
        <f>'Raw Data'!A158</f>
        <v>39786</v>
      </c>
      <c r="B158" s="1">
        <f>'Raw Data'!B158/'Reference Data'!$F$1</f>
        <v>4.6621499999999996</v>
      </c>
      <c r="C158" s="1">
        <f>'Raw Data'!C158/'Reference Data'!$F$1</f>
        <v>79.619634340000005</v>
      </c>
      <c r="D158" s="2">
        <f>'Raw Data'!D158</f>
        <v>17.077879163047093</v>
      </c>
      <c r="E158" t="str">
        <f>IF(OR(VLOOKUP(WEEKDAY(A158),'Reference Data'!$B$2:$C$8,2)="Sunday",VLOOKUP(WEEKDAY(A158),'Reference Data'!$B$2:$C$8,2)="Saturday"),CEILING(MAX($C:$C),100),"")</f>
        <v/>
      </c>
      <c r="F158" t="str">
        <f>IF(AND('Modified Data'!A158&gt;=Dashboard!$D$17,'Modified Data'!A158&lt;=Dashboard!$D$19),1,"")</f>
        <v/>
      </c>
      <c r="G158" s="1" t="str">
        <f>IF(F158=1,'Reference Data'!$F$11,"")</f>
        <v/>
      </c>
      <c r="H158" s="1">
        <f>IF(ISBLANK('Raw Data'!J158),NA(),'Raw Data'!J158)</f>
        <v>17.341436786451531</v>
      </c>
      <c r="I158" s="1">
        <f>IF(ISBLANK('Raw Data'!P158),NA(),'Raw Data'!P158)</f>
        <v>20.968566405673553</v>
      </c>
      <c r="J158" s="1">
        <f>IF(ISBLANK('Raw Data'!V158),NA(),'Raw Data'!V158)</f>
        <v>18.600927467534596</v>
      </c>
      <c r="K158" s="1">
        <f>IF(ISBLANK('Raw Data'!AB158),NA(),'Raw Data'!AB158)</f>
        <v>15.552922945611069</v>
      </c>
      <c r="L158" s="1">
        <f>IF(ISBLANK('Raw Data'!AH158),NA(),'Raw Data'!AH158)</f>
        <v>18.255068184904268</v>
      </c>
      <c r="M158" s="1">
        <f>IF(ISBLANK('Raw Data'!AN158),NA(),'Raw Data'!AN158)</f>
        <v>16.386221264367816</v>
      </c>
      <c r="N158" s="1">
        <f>IF(ISBLANK('Raw Data'!AT158),NA(),'Raw Data'!AT158)</f>
        <v>16.431554076310391</v>
      </c>
      <c r="O158" s="14">
        <f>IF('Reference Data'!$A$14,'Modified Data'!H158,NA())</f>
        <v>17.341436786451531</v>
      </c>
      <c r="P158" s="14" t="e">
        <f>IF('Reference Data'!$A$15,'Modified Data'!I158,NA())</f>
        <v>#N/A</v>
      </c>
      <c r="Q158" s="14" t="e">
        <f>IF('Reference Data'!$A$16,'Modified Data'!J158,NA())</f>
        <v>#N/A</v>
      </c>
      <c r="R158" s="14">
        <f>IF('Reference Data'!$A$17,'Modified Data'!K158,NA())</f>
        <v>15.552922945611069</v>
      </c>
      <c r="S158" s="14" t="e">
        <f>IF('Reference Data'!$A$18,'Modified Data'!L158,NA())</f>
        <v>#N/A</v>
      </c>
      <c r="T158" s="14" t="e">
        <f>IF('Reference Data'!$A$19,'Modified Data'!M158,NA())</f>
        <v>#N/A</v>
      </c>
      <c r="U158" s="14" t="e">
        <f>IF('Reference Data'!$A$20,'Modified Data'!N158,NA())</f>
        <v>#N/A</v>
      </c>
    </row>
    <row r="159" spans="1:21" x14ac:dyDescent="0.2">
      <c r="A159" s="3">
        <f>'Raw Data'!A159</f>
        <v>39787</v>
      </c>
      <c r="B159" s="1">
        <f>'Raw Data'!B159/'Reference Data'!$F$1</f>
        <v>4.6934779999999998</v>
      </c>
      <c r="C159" s="1">
        <f>'Raw Data'!C159/'Reference Data'!$F$1</f>
        <v>80.292524670000006</v>
      </c>
      <c r="D159" s="2">
        <f>'Raw Data'!D159</f>
        <v>17.107254933335152</v>
      </c>
      <c r="E159" t="str">
        <f>IF(OR(VLOOKUP(WEEKDAY(A159),'Reference Data'!$B$2:$C$8,2)="Sunday",VLOOKUP(WEEKDAY(A159),'Reference Data'!$B$2:$C$8,2)="Saturday"),CEILING(MAX($C:$C),100),"")</f>
        <v/>
      </c>
      <c r="F159" t="str">
        <f>IF(AND('Modified Data'!A159&gt;=Dashboard!$D$17,'Modified Data'!A159&lt;=Dashboard!$D$19),1,"")</f>
        <v/>
      </c>
      <c r="G159" s="1" t="str">
        <f>IF(F159=1,'Reference Data'!$F$11,"")</f>
        <v/>
      </c>
      <c r="H159" s="1">
        <f>IF(ISBLANK('Raw Data'!J159),NA(),'Raw Data'!J159)</f>
        <v>17.475985172930127</v>
      </c>
      <c r="I159" s="1">
        <f>IF(ISBLANK('Raw Data'!P159),NA(),'Raw Data'!P159)</f>
        <v>20.897378878594811</v>
      </c>
      <c r="J159" s="1">
        <f>IF(ISBLANK('Raw Data'!V159),NA(),'Raw Data'!V159)</f>
        <v>18.602845900129065</v>
      </c>
      <c r="K159" s="1">
        <f>IF(ISBLANK('Raw Data'!AB159),NA(),'Raw Data'!AB159)</f>
        <v>15.622523657139798</v>
      </c>
      <c r="L159" s="1">
        <f>IF(ISBLANK('Raw Data'!AH159),NA(),'Raw Data'!AH159)</f>
        <v>18.198598906497438</v>
      </c>
      <c r="M159" s="1">
        <f>IF(ISBLANK('Raw Data'!AN159),NA(),'Raw Data'!AN159)</f>
        <v>19.086320474777448</v>
      </c>
      <c r="N159" s="1">
        <f>IF(ISBLANK('Raw Data'!AT159),NA(),'Raw Data'!AT159)</f>
        <v>16.504134933719026</v>
      </c>
      <c r="O159" s="14">
        <f>IF('Reference Data'!$A$14,'Modified Data'!H159,NA())</f>
        <v>17.475985172930127</v>
      </c>
      <c r="P159" s="14" t="e">
        <f>IF('Reference Data'!$A$15,'Modified Data'!I159,NA())</f>
        <v>#N/A</v>
      </c>
      <c r="Q159" s="14" t="e">
        <f>IF('Reference Data'!$A$16,'Modified Data'!J159,NA())</f>
        <v>#N/A</v>
      </c>
      <c r="R159" s="14">
        <f>IF('Reference Data'!$A$17,'Modified Data'!K159,NA())</f>
        <v>15.622523657139798</v>
      </c>
      <c r="S159" s="14" t="e">
        <f>IF('Reference Data'!$A$18,'Modified Data'!L159,NA())</f>
        <v>#N/A</v>
      </c>
      <c r="T159" s="14" t="e">
        <f>IF('Reference Data'!$A$19,'Modified Data'!M159,NA())</f>
        <v>#N/A</v>
      </c>
      <c r="U159" s="14" t="e">
        <f>IF('Reference Data'!$A$20,'Modified Data'!N159,NA())</f>
        <v>#N/A</v>
      </c>
    </row>
    <row r="160" spans="1:21" x14ac:dyDescent="0.2">
      <c r="A160" s="3">
        <f>'Raw Data'!A160</f>
        <v>39788</v>
      </c>
      <c r="B160" s="1">
        <f>'Raw Data'!B160/'Reference Data'!$F$1</f>
        <v>4.7641549999999997</v>
      </c>
      <c r="C160" s="1">
        <f>'Raw Data'!C160/'Reference Data'!$F$1</f>
        <v>79.257995919999999</v>
      </c>
      <c r="D160" s="2">
        <f>'Raw Data'!D160</f>
        <v>16.636317651293883</v>
      </c>
      <c r="E160">
        <f>IF(OR(VLOOKUP(WEEKDAY(A160),'Reference Data'!$B$2:$C$8,2)="Sunday",VLOOKUP(WEEKDAY(A160),'Reference Data'!$B$2:$C$8,2)="Saturday"),CEILING(MAX($C:$C),100),"")</f>
        <v>200</v>
      </c>
      <c r="F160" t="str">
        <f>IF(AND('Modified Data'!A160&gt;=Dashboard!$D$17,'Modified Data'!A160&lt;=Dashboard!$D$19),1,"")</f>
        <v/>
      </c>
      <c r="G160" s="1" t="str">
        <f>IF(F160=1,'Reference Data'!$F$11,"")</f>
        <v/>
      </c>
      <c r="H160" s="1">
        <f>IF(ISBLANK('Raw Data'!J160),NA(),'Raw Data'!J160)</f>
        <v>17.214146439961894</v>
      </c>
      <c r="I160" s="1">
        <f>IF(ISBLANK('Raw Data'!P160),NA(),'Raw Data'!P160)</f>
        <v>20.872383092681158</v>
      </c>
      <c r="J160" s="1">
        <f>IF(ISBLANK('Raw Data'!V160),NA(),'Raw Data'!V160)</f>
        <v>16.610263619895694</v>
      </c>
      <c r="K160" s="1">
        <f>IF(ISBLANK('Raw Data'!AB160),NA(),'Raw Data'!AB160)</f>
        <v>15.287605933930431</v>
      </c>
      <c r="L160" s="1">
        <f>IF(ISBLANK('Raw Data'!AH160),NA(),'Raw Data'!AH160)</f>
        <v>18.263265188564802</v>
      </c>
      <c r="M160" s="1">
        <f>IF(ISBLANK('Raw Data'!AN160),NA(),'Raw Data'!AN160)</f>
        <v>16.348236173393122</v>
      </c>
      <c r="N160" s="1">
        <f>IF(ISBLANK('Raw Data'!AT160),NA(),'Raw Data'!AT160)</f>
        <v>16.158527332629628</v>
      </c>
      <c r="O160" s="14">
        <f>IF('Reference Data'!$A$14,'Modified Data'!H160,NA())</f>
        <v>17.214146439961894</v>
      </c>
      <c r="P160" s="14" t="e">
        <f>IF('Reference Data'!$A$15,'Modified Data'!I160,NA())</f>
        <v>#N/A</v>
      </c>
      <c r="Q160" s="14" t="e">
        <f>IF('Reference Data'!$A$16,'Modified Data'!J160,NA())</f>
        <v>#N/A</v>
      </c>
      <c r="R160" s="14">
        <f>IF('Reference Data'!$A$17,'Modified Data'!K160,NA())</f>
        <v>15.287605933930431</v>
      </c>
      <c r="S160" s="14" t="e">
        <f>IF('Reference Data'!$A$18,'Modified Data'!L160,NA())</f>
        <v>#N/A</v>
      </c>
      <c r="T160" s="14" t="e">
        <f>IF('Reference Data'!$A$19,'Modified Data'!M160,NA())</f>
        <v>#N/A</v>
      </c>
      <c r="U160" s="14" t="e">
        <f>IF('Reference Data'!$A$20,'Modified Data'!N160,NA())</f>
        <v>#N/A</v>
      </c>
    </row>
    <row r="161" spans="1:21" x14ac:dyDescent="0.2">
      <c r="A161" s="3">
        <f>'Raw Data'!A161</f>
        <v>39789</v>
      </c>
      <c r="B161" s="1">
        <f>'Raw Data'!B161/'Reference Data'!$F$1</f>
        <v>4.5915509999999999</v>
      </c>
      <c r="C161" s="1">
        <f>'Raw Data'!C161/'Reference Data'!$F$1</f>
        <v>72.572879780000008</v>
      </c>
      <c r="D161" s="2">
        <f>'Raw Data'!D161</f>
        <v>15.805744024187034</v>
      </c>
      <c r="E161">
        <f>IF(OR(VLOOKUP(WEEKDAY(A161),'Reference Data'!$B$2:$C$8,2)="Sunday",VLOOKUP(WEEKDAY(A161),'Reference Data'!$B$2:$C$8,2)="Saturday"),CEILING(MAX($C:$C),100),"")</f>
        <v>200</v>
      </c>
      <c r="F161" t="str">
        <f>IF(AND('Modified Data'!A161&gt;=Dashboard!$D$17,'Modified Data'!A161&lt;=Dashboard!$D$19),1,"")</f>
        <v/>
      </c>
      <c r="G161" s="1" t="str">
        <f>IF(F161=1,'Reference Data'!$F$11,"")</f>
        <v/>
      </c>
      <c r="H161" s="1">
        <f>IF(ISBLANK('Raw Data'!J161),NA(),'Raw Data'!J161)</f>
        <v>16.259048300806271</v>
      </c>
      <c r="I161" s="1">
        <f>IF(ISBLANK('Raw Data'!P161),NA(),'Raw Data'!P161)</f>
        <v>19.483340112554249</v>
      </c>
      <c r="J161" s="1">
        <f>IF(ISBLANK('Raw Data'!V161),NA(),'Raw Data'!V161)</f>
        <v>16.161509220776647</v>
      </c>
      <c r="K161" s="1">
        <f>IF(ISBLANK('Raw Data'!AB161),NA(),'Raw Data'!AB161)</f>
        <v>14.470150245590293</v>
      </c>
      <c r="L161" s="1">
        <f>IF(ISBLANK('Raw Data'!AH161),NA(),'Raw Data'!AH161)</f>
        <v>17.784480201821619</v>
      </c>
      <c r="M161" s="1">
        <f>IF(ISBLANK('Raw Data'!AN161),NA(),'Raw Data'!AN161)</f>
        <v>17.310289330922242</v>
      </c>
      <c r="N161" s="1">
        <f>IF(ISBLANK('Raw Data'!AT161),NA(),'Raw Data'!AT161)</f>
        <v>15.344997951068907</v>
      </c>
      <c r="O161" s="14">
        <f>IF('Reference Data'!$A$14,'Modified Data'!H161,NA())</f>
        <v>16.259048300806271</v>
      </c>
      <c r="P161" s="14" t="e">
        <f>IF('Reference Data'!$A$15,'Modified Data'!I161,NA())</f>
        <v>#N/A</v>
      </c>
      <c r="Q161" s="14" t="e">
        <f>IF('Reference Data'!$A$16,'Modified Data'!J161,NA())</f>
        <v>#N/A</v>
      </c>
      <c r="R161" s="14">
        <f>IF('Reference Data'!$A$17,'Modified Data'!K161,NA())</f>
        <v>14.470150245590293</v>
      </c>
      <c r="S161" s="14" t="e">
        <f>IF('Reference Data'!$A$18,'Modified Data'!L161,NA())</f>
        <v>#N/A</v>
      </c>
      <c r="T161" s="14" t="e">
        <f>IF('Reference Data'!$A$19,'Modified Data'!M161,NA())</f>
        <v>#N/A</v>
      </c>
      <c r="U161" s="14" t="e">
        <f>IF('Reference Data'!$A$20,'Modified Data'!N161,NA())</f>
        <v>#N/A</v>
      </c>
    </row>
    <row r="162" spans="1:21" x14ac:dyDescent="0.2">
      <c r="A162" s="3">
        <f>'Raw Data'!A162</f>
        <v>39790</v>
      </c>
      <c r="B162" s="1">
        <f>'Raw Data'!B162/'Reference Data'!$F$1</f>
        <v>4.7905129999999998</v>
      </c>
      <c r="C162" s="1">
        <f>'Raw Data'!C162/'Reference Data'!$F$1</f>
        <v>90.23816832</v>
      </c>
      <c r="D162" s="2">
        <f>'Raw Data'!D162</f>
        <v>18.836848646481076</v>
      </c>
      <c r="E162" t="str">
        <f>IF(OR(VLOOKUP(WEEKDAY(A162),'Reference Data'!$B$2:$C$8,2)="Sunday",VLOOKUP(WEEKDAY(A162),'Reference Data'!$B$2:$C$8,2)="Saturday"),CEILING(MAX($C:$C),100),"")</f>
        <v/>
      </c>
      <c r="F162" t="str">
        <f>IF(AND('Modified Data'!A162&gt;=Dashboard!$D$17,'Modified Data'!A162&lt;=Dashboard!$D$19),1,"")</f>
        <v/>
      </c>
      <c r="G162" s="1" t="str">
        <f>IF(F162=1,'Reference Data'!$F$11,"")</f>
        <v/>
      </c>
      <c r="H162" s="1">
        <f>IF(ISBLANK('Raw Data'!J162),NA(),'Raw Data'!J162)</f>
        <v>19.470921943103292</v>
      </c>
      <c r="I162" s="1">
        <f>IF(ISBLANK('Raw Data'!P162),NA(),'Raw Data'!P162)</f>
        <v>22.866883785632165</v>
      </c>
      <c r="J162" s="1">
        <f>IF(ISBLANK('Raw Data'!V162),NA(),'Raw Data'!V162)</f>
        <v>20.458843800857171</v>
      </c>
      <c r="K162" s="1">
        <f>IF(ISBLANK('Raw Data'!AB162),NA(),'Raw Data'!AB162)</f>
        <v>17.274043555954318</v>
      </c>
      <c r="L162" s="1">
        <f>IF(ISBLANK('Raw Data'!AH162),NA(),'Raw Data'!AH162)</f>
        <v>19.601597542356277</v>
      </c>
      <c r="M162" s="1">
        <f>IF(ISBLANK('Raw Data'!AN162),NA(),'Raw Data'!AN162)</f>
        <v>20.702338308457712</v>
      </c>
      <c r="N162" s="1">
        <f>IF(ISBLANK('Raw Data'!AT162),NA(),'Raw Data'!AT162)</f>
        <v>18.251497813727955</v>
      </c>
      <c r="O162" s="14">
        <f>IF('Reference Data'!$A$14,'Modified Data'!H162,NA())</f>
        <v>19.470921943103292</v>
      </c>
      <c r="P162" s="14" t="e">
        <f>IF('Reference Data'!$A$15,'Modified Data'!I162,NA())</f>
        <v>#N/A</v>
      </c>
      <c r="Q162" s="14" t="e">
        <f>IF('Reference Data'!$A$16,'Modified Data'!J162,NA())</f>
        <v>#N/A</v>
      </c>
      <c r="R162" s="14">
        <f>IF('Reference Data'!$A$17,'Modified Data'!K162,NA())</f>
        <v>17.274043555954318</v>
      </c>
      <c r="S162" s="14" t="e">
        <f>IF('Reference Data'!$A$18,'Modified Data'!L162,NA())</f>
        <v>#N/A</v>
      </c>
      <c r="T162" s="14" t="e">
        <f>IF('Reference Data'!$A$19,'Modified Data'!M162,NA())</f>
        <v>#N/A</v>
      </c>
      <c r="U162" s="14" t="e">
        <f>IF('Reference Data'!$A$20,'Modified Data'!N162,NA())</f>
        <v>#N/A</v>
      </c>
    </row>
    <row r="163" spans="1:21" x14ac:dyDescent="0.2">
      <c r="A163" s="3">
        <f>'Raw Data'!A163</f>
        <v>39791</v>
      </c>
      <c r="B163" s="1">
        <f>'Raw Data'!B163/'Reference Data'!$F$1</f>
        <v>5.158544</v>
      </c>
      <c r="C163" s="1">
        <f>'Raw Data'!C163/'Reference Data'!$F$1</f>
        <v>122.32958995999999</v>
      </c>
      <c r="D163" s="2">
        <f>'Raw Data'!D163</f>
        <v>23.713976261518752</v>
      </c>
      <c r="E163" t="str">
        <f>IF(OR(VLOOKUP(WEEKDAY(A163),'Reference Data'!$B$2:$C$8,2)="Sunday",VLOOKUP(WEEKDAY(A163),'Reference Data'!$B$2:$C$8,2)="Saturday"),CEILING(MAX($C:$C),100),"")</f>
        <v/>
      </c>
      <c r="F163" t="str">
        <f>IF(AND('Modified Data'!A163&gt;=Dashboard!$D$17,'Modified Data'!A163&lt;=Dashboard!$D$19),1,"")</f>
        <v/>
      </c>
      <c r="G163" s="1" t="str">
        <f>IF(F163=1,'Reference Data'!$F$11,"")</f>
        <v/>
      </c>
      <c r="H163" s="1">
        <f>IF(ISBLANK('Raw Data'!J163),NA(),'Raw Data'!J163)</f>
        <v>24.086271733403581</v>
      </c>
      <c r="I163" s="1">
        <f>IF(ISBLANK('Raw Data'!P163),NA(),'Raw Data'!P163)</f>
        <v>26.832903782528476</v>
      </c>
      <c r="J163" s="1">
        <f>IF(ISBLANK('Raw Data'!V163),NA(),'Raw Data'!V163)</f>
        <v>25.681041748572866</v>
      </c>
      <c r="K163" s="1">
        <f>IF(ISBLANK('Raw Data'!AB163),NA(),'Raw Data'!AB163)</f>
        <v>21.977463609097768</v>
      </c>
      <c r="L163" s="1">
        <f>IF(ISBLANK('Raw Data'!AH163),NA(),'Raw Data'!AH163)</f>
        <v>24.682063928080908</v>
      </c>
      <c r="M163" s="1">
        <f>IF(ISBLANK('Raw Data'!AN163),NA(),'Raw Data'!AN163)</f>
        <v>21.349364844903988</v>
      </c>
      <c r="N163" s="1">
        <f>IF(ISBLANK('Raw Data'!AT163),NA(),'Raw Data'!AT163)</f>
        <v>23.277890211978406</v>
      </c>
      <c r="O163" s="14">
        <f>IF('Reference Data'!$A$14,'Modified Data'!H163,NA())</f>
        <v>24.086271733403581</v>
      </c>
      <c r="P163" s="14" t="e">
        <f>IF('Reference Data'!$A$15,'Modified Data'!I163,NA())</f>
        <v>#N/A</v>
      </c>
      <c r="Q163" s="14" t="e">
        <f>IF('Reference Data'!$A$16,'Modified Data'!J163,NA())</f>
        <v>#N/A</v>
      </c>
      <c r="R163" s="14">
        <f>IF('Reference Data'!$A$17,'Modified Data'!K163,NA())</f>
        <v>21.977463609097768</v>
      </c>
      <c r="S163" s="14" t="e">
        <f>IF('Reference Data'!$A$18,'Modified Data'!L163,NA())</f>
        <v>#N/A</v>
      </c>
      <c r="T163" s="14" t="e">
        <f>IF('Reference Data'!$A$19,'Modified Data'!M163,NA())</f>
        <v>#N/A</v>
      </c>
      <c r="U163" s="14" t="e">
        <f>IF('Reference Data'!$A$20,'Modified Data'!N163,NA())</f>
        <v>#N/A</v>
      </c>
    </row>
    <row r="164" spans="1:21" x14ac:dyDescent="0.2">
      <c r="A164" s="3">
        <f>'Raw Data'!A164</f>
        <v>39792</v>
      </c>
      <c r="B164" s="1">
        <f>'Raw Data'!B164/'Reference Data'!$F$1</f>
        <v>4.8893709999999997</v>
      </c>
      <c r="C164" s="1">
        <f>'Raw Data'!C164/'Reference Data'!$F$1</f>
        <v>91.203788939999995</v>
      </c>
      <c r="D164" s="2">
        <f>'Raw Data'!D164</f>
        <v>18.653480977409977</v>
      </c>
      <c r="E164" t="str">
        <f>IF(OR(VLOOKUP(WEEKDAY(A164),'Reference Data'!$B$2:$C$8,2)="Sunday",VLOOKUP(WEEKDAY(A164),'Reference Data'!$B$2:$C$8,2)="Saturday"),CEILING(MAX($C:$C),100),"")</f>
        <v/>
      </c>
      <c r="F164" t="str">
        <f>IF(AND('Modified Data'!A164&gt;=Dashboard!$D$17,'Modified Data'!A164&lt;=Dashboard!$D$19),1,"")</f>
        <v/>
      </c>
      <c r="G164" s="1" t="str">
        <f>IF(F164=1,'Reference Data'!$F$11,"")</f>
        <v/>
      </c>
      <c r="H164" s="1">
        <f>IF(ISBLANK('Raw Data'!J164),NA(),'Raw Data'!J164)</f>
        <v>18.85125231030521</v>
      </c>
      <c r="I164" s="1">
        <f>IF(ISBLANK('Raw Data'!P164),NA(),'Raw Data'!P164)</f>
        <v>21.517799323008017</v>
      </c>
      <c r="J164" s="1">
        <f>IF(ISBLANK('Raw Data'!V164),NA(),'Raw Data'!V164)</f>
        <v>20.673406123363119</v>
      </c>
      <c r="K164" s="1">
        <f>IF(ISBLANK('Raw Data'!AB164),NA(),'Raw Data'!AB164)</f>
        <v>17.053081953838387</v>
      </c>
      <c r="L164" s="1">
        <f>IF(ISBLANK('Raw Data'!AH164),NA(),'Raw Data'!AH164)</f>
        <v>20.226817819933839</v>
      </c>
      <c r="M164" s="1">
        <f>IF(ISBLANK('Raw Data'!AN164),NA(),'Raw Data'!AN164)</f>
        <v>18.329327586206897</v>
      </c>
      <c r="N164" s="1">
        <f>IF(ISBLANK('Raw Data'!AT164),NA(),'Raw Data'!AT164)</f>
        <v>18.242473274512815</v>
      </c>
      <c r="O164" s="14">
        <f>IF('Reference Data'!$A$14,'Modified Data'!H164,NA())</f>
        <v>18.85125231030521</v>
      </c>
      <c r="P164" s="14" t="e">
        <f>IF('Reference Data'!$A$15,'Modified Data'!I164,NA())</f>
        <v>#N/A</v>
      </c>
      <c r="Q164" s="14" t="e">
        <f>IF('Reference Data'!$A$16,'Modified Data'!J164,NA())</f>
        <v>#N/A</v>
      </c>
      <c r="R164" s="14">
        <f>IF('Reference Data'!$A$17,'Modified Data'!K164,NA())</f>
        <v>17.053081953838387</v>
      </c>
      <c r="S164" s="14" t="e">
        <f>IF('Reference Data'!$A$18,'Modified Data'!L164,NA())</f>
        <v>#N/A</v>
      </c>
      <c r="T164" s="14" t="e">
        <f>IF('Reference Data'!$A$19,'Modified Data'!M164,NA())</f>
        <v>#N/A</v>
      </c>
      <c r="U164" s="14" t="e">
        <f>IF('Reference Data'!$A$20,'Modified Data'!N164,NA())</f>
        <v>#N/A</v>
      </c>
    </row>
    <row r="165" spans="1:21" x14ac:dyDescent="0.2">
      <c r="A165" s="3">
        <f>'Raw Data'!A165</f>
        <v>39793</v>
      </c>
      <c r="B165" s="1">
        <f>'Raw Data'!B165/'Reference Data'!$F$1</f>
        <v>4.8497769999999996</v>
      </c>
      <c r="C165" s="1">
        <f>'Raw Data'!C165/'Reference Data'!$F$1</f>
        <v>83.960702890000007</v>
      </c>
      <c r="D165" s="2">
        <f>'Raw Data'!D165</f>
        <v>17.31228113993695</v>
      </c>
      <c r="E165" t="str">
        <f>IF(OR(VLOOKUP(WEEKDAY(A165),'Reference Data'!$B$2:$C$8,2)="Sunday",VLOOKUP(WEEKDAY(A165),'Reference Data'!$B$2:$C$8,2)="Saturday"),CEILING(MAX($C:$C),100),"")</f>
        <v/>
      </c>
      <c r="F165" t="str">
        <f>IF(AND('Modified Data'!A165&gt;=Dashboard!$D$17,'Modified Data'!A165&lt;=Dashboard!$D$19),1,"")</f>
        <v/>
      </c>
      <c r="G165" s="1" t="str">
        <f>IF(F165=1,'Reference Data'!$F$11,"")</f>
        <v/>
      </c>
      <c r="H165" s="1">
        <f>IF(ISBLANK('Raw Data'!J165),NA(),'Raw Data'!J165)</f>
        <v>17.495805422809006</v>
      </c>
      <c r="I165" s="1">
        <f>IF(ISBLANK('Raw Data'!P165),NA(),'Raw Data'!P165)</f>
        <v>20.291508729016268</v>
      </c>
      <c r="J165" s="1">
        <f>IF(ISBLANK('Raw Data'!V165),NA(),'Raw Data'!V165)</f>
        <v>19.461046387996987</v>
      </c>
      <c r="K165" s="1">
        <f>IF(ISBLANK('Raw Data'!AB165),NA(),'Raw Data'!AB165)</f>
        <v>15.683326326752555</v>
      </c>
      <c r="L165" s="1">
        <f>IF(ISBLANK('Raw Data'!AH165),NA(),'Raw Data'!AH165)</f>
        <v>19.226707978338712</v>
      </c>
      <c r="M165" s="1">
        <f>IF(ISBLANK('Raw Data'!AN165),NA(),'Raw Data'!AN165)</f>
        <v>18.989933554817277</v>
      </c>
      <c r="N165" s="1">
        <f>IF(ISBLANK('Raw Data'!AT165),NA(),'Raw Data'!AT165)</f>
        <v>16.810672108602358</v>
      </c>
      <c r="O165" s="14">
        <f>IF('Reference Data'!$A$14,'Modified Data'!H165,NA())</f>
        <v>17.495805422809006</v>
      </c>
      <c r="P165" s="14" t="e">
        <f>IF('Reference Data'!$A$15,'Modified Data'!I165,NA())</f>
        <v>#N/A</v>
      </c>
      <c r="Q165" s="14" t="e">
        <f>IF('Reference Data'!$A$16,'Modified Data'!J165,NA())</f>
        <v>#N/A</v>
      </c>
      <c r="R165" s="14">
        <f>IF('Reference Data'!$A$17,'Modified Data'!K165,NA())</f>
        <v>15.683326326752555</v>
      </c>
      <c r="S165" s="14" t="e">
        <f>IF('Reference Data'!$A$18,'Modified Data'!L165,NA())</f>
        <v>#N/A</v>
      </c>
      <c r="T165" s="14" t="e">
        <f>IF('Reference Data'!$A$19,'Modified Data'!M165,NA())</f>
        <v>#N/A</v>
      </c>
      <c r="U165" s="14" t="e">
        <f>IF('Reference Data'!$A$20,'Modified Data'!N165,NA())</f>
        <v>#N/A</v>
      </c>
    </row>
    <row r="166" spans="1:21" x14ac:dyDescent="0.2">
      <c r="A166" s="3">
        <f>'Raw Data'!A166</f>
        <v>39794</v>
      </c>
      <c r="B166" s="1">
        <f>'Raw Data'!B166/'Reference Data'!$F$1</f>
        <v>4.7034799999999999</v>
      </c>
      <c r="C166" s="1">
        <f>'Raw Data'!C166/'Reference Data'!$F$1</f>
        <v>78.520371449999999</v>
      </c>
      <c r="D166" s="2">
        <f>'Raw Data'!D166</f>
        <v>16.694101271824266</v>
      </c>
      <c r="E166" t="str">
        <f>IF(OR(VLOOKUP(WEEKDAY(A166),'Reference Data'!$B$2:$C$8,2)="Sunday",VLOOKUP(WEEKDAY(A166),'Reference Data'!$B$2:$C$8,2)="Saturday"),CEILING(MAX($C:$C),100),"")</f>
        <v/>
      </c>
      <c r="F166" t="str">
        <f>IF(AND('Modified Data'!A166&gt;=Dashboard!$D$17,'Modified Data'!A166&lt;=Dashboard!$D$19),1,"")</f>
        <v/>
      </c>
      <c r="G166" s="1" t="str">
        <f>IF(F166=1,'Reference Data'!$F$11,"")</f>
        <v/>
      </c>
      <c r="H166" s="1">
        <f>IF(ISBLANK('Raw Data'!J166),NA(),'Raw Data'!J166)</f>
        <v>16.904341982926208</v>
      </c>
      <c r="I166" s="1">
        <f>IF(ISBLANK('Raw Data'!P166),NA(),'Raw Data'!P166)</f>
        <v>19.929397685323309</v>
      </c>
      <c r="J166" s="1">
        <f>IF(ISBLANK('Raw Data'!V166),NA(),'Raw Data'!V166)</f>
        <v>18.721518912776371</v>
      </c>
      <c r="K166" s="1">
        <f>IF(ISBLANK('Raw Data'!AB166),NA(),'Raw Data'!AB166)</f>
        <v>15.120329361907661</v>
      </c>
      <c r="L166" s="1">
        <f>IF(ISBLANK('Raw Data'!AH166),NA(),'Raw Data'!AH166)</f>
        <v>18.461160623905542</v>
      </c>
      <c r="M166" s="1">
        <f>IF(ISBLANK('Raw Data'!AN166),NA(),'Raw Data'!AN166)</f>
        <v>18.936080843585234</v>
      </c>
      <c r="N166" s="1">
        <f>IF(ISBLANK('Raw Data'!AT166),NA(),'Raw Data'!AT166)</f>
        <v>16.16483852008686</v>
      </c>
      <c r="O166" s="14">
        <f>IF('Reference Data'!$A$14,'Modified Data'!H166,NA())</f>
        <v>16.904341982926208</v>
      </c>
      <c r="P166" s="14" t="e">
        <f>IF('Reference Data'!$A$15,'Modified Data'!I166,NA())</f>
        <v>#N/A</v>
      </c>
      <c r="Q166" s="14" t="e">
        <f>IF('Reference Data'!$A$16,'Modified Data'!J166,NA())</f>
        <v>#N/A</v>
      </c>
      <c r="R166" s="14">
        <f>IF('Reference Data'!$A$17,'Modified Data'!K166,NA())</f>
        <v>15.120329361907661</v>
      </c>
      <c r="S166" s="14" t="e">
        <f>IF('Reference Data'!$A$18,'Modified Data'!L166,NA())</f>
        <v>#N/A</v>
      </c>
      <c r="T166" s="14" t="e">
        <f>IF('Reference Data'!$A$19,'Modified Data'!M166,NA())</f>
        <v>#N/A</v>
      </c>
      <c r="U166" s="14" t="e">
        <f>IF('Reference Data'!$A$20,'Modified Data'!N166,NA())</f>
        <v>#N/A</v>
      </c>
    </row>
    <row r="167" spans="1:21" x14ac:dyDescent="0.2">
      <c r="A167" s="3">
        <f>'Raw Data'!A167</f>
        <v>39795</v>
      </c>
      <c r="B167" s="1">
        <f>'Raw Data'!B167/'Reference Data'!$F$1</f>
        <v>4.7783939999999996</v>
      </c>
      <c r="C167" s="1">
        <f>'Raw Data'!C167/'Reference Data'!$F$1</f>
        <v>79.104582790000009</v>
      </c>
      <c r="D167" s="2">
        <f>'Raw Data'!D167</f>
        <v>16.554637978785344</v>
      </c>
      <c r="E167">
        <f>IF(OR(VLOOKUP(WEEKDAY(A167),'Reference Data'!$B$2:$C$8,2)="Sunday",VLOOKUP(WEEKDAY(A167),'Reference Data'!$B$2:$C$8,2)="Saturday"),CEILING(MAX($C:$C),100),"")</f>
        <v>200</v>
      </c>
      <c r="F167" t="str">
        <f>IF(AND('Modified Data'!A167&gt;=Dashboard!$D$17,'Modified Data'!A167&lt;=Dashboard!$D$19),1,"")</f>
        <v/>
      </c>
      <c r="G167" s="1" t="str">
        <f>IF(F167=1,'Reference Data'!$F$11,"")</f>
        <v/>
      </c>
      <c r="H167" s="1">
        <f>IF(ISBLANK('Raw Data'!J167),NA(),'Raw Data'!J167)</f>
        <v>17.035016824461302</v>
      </c>
      <c r="I167" s="1">
        <f>IF(ISBLANK('Raw Data'!P167),NA(),'Raw Data'!P167)</f>
        <v>20.398587575529852</v>
      </c>
      <c r="J167" s="1">
        <f>IF(ISBLANK('Raw Data'!V167),NA(),'Raw Data'!V167)</f>
        <v>16.702636723365966</v>
      </c>
      <c r="K167" s="1">
        <f>IF(ISBLANK('Raw Data'!AB167),NA(),'Raw Data'!AB167)</f>
        <v>15.191533351429763</v>
      </c>
      <c r="L167" s="1">
        <f>IF(ISBLANK('Raw Data'!AH167),NA(),'Raw Data'!AH167)</f>
        <v>18.601681315356402</v>
      </c>
      <c r="M167" s="1">
        <f>IF(ISBLANK('Raw Data'!AN167),NA(),'Raw Data'!AN167)</f>
        <v>18.327298578199052</v>
      </c>
      <c r="N167" s="1">
        <f>IF(ISBLANK('Raw Data'!AT167),NA(),'Raw Data'!AT167)</f>
        <v>16.166373845112918</v>
      </c>
      <c r="O167" s="14">
        <f>IF('Reference Data'!$A$14,'Modified Data'!H167,NA())</f>
        <v>17.035016824461302</v>
      </c>
      <c r="P167" s="14" t="e">
        <f>IF('Reference Data'!$A$15,'Modified Data'!I167,NA())</f>
        <v>#N/A</v>
      </c>
      <c r="Q167" s="14" t="e">
        <f>IF('Reference Data'!$A$16,'Modified Data'!J167,NA())</f>
        <v>#N/A</v>
      </c>
      <c r="R167" s="14">
        <f>IF('Reference Data'!$A$17,'Modified Data'!K167,NA())</f>
        <v>15.191533351429763</v>
      </c>
      <c r="S167" s="14" t="e">
        <f>IF('Reference Data'!$A$18,'Modified Data'!L167,NA())</f>
        <v>#N/A</v>
      </c>
      <c r="T167" s="14" t="e">
        <f>IF('Reference Data'!$A$19,'Modified Data'!M167,NA())</f>
        <v>#N/A</v>
      </c>
      <c r="U167" s="14" t="e">
        <f>IF('Reference Data'!$A$20,'Modified Data'!N167,NA())</f>
        <v>#N/A</v>
      </c>
    </row>
    <row r="168" spans="1:21" x14ac:dyDescent="0.2">
      <c r="A168" s="3">
        <f>'Raw Data'!A168</f>
        <v>39796</v>
      </c>
      <c r="B168" s="1">
        <f>'Raw Data'!B168/'Reference Data'!$F$1</f>
        <v>4.6997470000000003</v>
      </c>
      <c r="C168" s="1">
        <f>'Raw Data'!C168/'Reference Data'!$F$1</f>
        <v>75.880820939999992</v>
      </c>
      <c r="D168" s="2">
        <f>'Raw Data'!D168</f>
        <v>16.145724640071052</v>
      </c>
      <c r="E168">
        <f>IF(OR(VLOOKUP(WEEKDAY(A168),'Reference Data'!$B$2:$C$8,2)="Sunday",VLOOKUP(WEEKDAY(A168),'Reference Data'!$B$2:$C$8,2)="Saturday"),CEILING(MAX($C:$C),100),"")</f>
        <v>200</v>
      </c>
      <c r="F168" t="str">
        <f>IF(AND('Modified Data'!A168&gt;=Dashboard!$D$17,'Modified Data'!A168&lt;=Dashboard!$D$19),1,"")</f>
        <v/>
      </c>
      <c r="G168" s="1" t="str">
        <f>IF(F168=1,'Reference Data'!$F$11,"")</f>
        <v/>
      </c>
      <c r="H168" s="1">
        <f>IF(ISBLANK('Raw Data'!J168),NA(),'Raw Data'!J168)</f>
        <v>16.626694309499861</v>
      </c>
      <c r="I168" s="1">
        <f>IF(ISBLANK('Raw Data'!P168),NA(),'Raw Data'!P168)</f>
        <v>19.640020838783595</v>
      </c>
      <c r="J168" s="1">
        <f>IF(ISBLANK('Raw Data'!V168),NA(),'Raw Data'!V168)</f>
        <v>16.602397111394936</v>
      </c>
      <c r="K168" s="1">
        <f>IF(ISBLANK('Raw Data'!AB168),NA(),'Raw Data'!AB168)</f>
        <v>14.780339736462324</v>
      </c>
      <c r="L168" s="1">
        <f>IF(ISBLANK('Raw Data'!AH168),NA(),'Raw Data'!AH168)</f>
        <v>18.278492262674732</v>
      </c>
      <c r="M168" s="1">
        <f>IF(ISBLANK('Raw Data'!AN168),NA(),'Raw Data'!AN168)</f>
        <v>19.345780445969126</v>
      </c>
      <c r="N168" s="1">
        <f>IF(ISBLANK('Raw Data'!AT168),NA(),'Raw Data'!AT168)</f>
        <v>15.760222555349182</v>
      </c>
      <c r="O168" s="14">
        <f>IF('Reference Data'!$A$14,'Modified Data'!H168,NA())</f>
        <v>16.626694309499861</v>
      </c>
      <c r="P168" s="14" t="e">
        <f>IF('Reference Data'!$A$15,'Modified Data'!I168,NA())</f>
        <v>#N/A</v>
      </c>
      <c r="Q168" s="14" t="e">
        <f>IF('Reference Data'!$A$16,'Modified Data'!J168,NA())</f>
        <v>#N/A</v>
      </c>
      <c r="R168" s="14">
        <f>IF('Reference Data'!$A$17,'Modified Data'!K168,NA())</f>
        <v>14.780339736462324</v>
      </c>
      <c r="S168" s="14" t="e">
        <f>IF('Reference Data'!$A$18,'Modified Data'!L168,NA())</f>
        <v>#N/A</v>
      </c>
      <c r="T168" s="14" t="e">
        <f>IF('Reference Data'!$A$19,'Modified Data'!M168,NA())</f>
        <v>#N/A</v>
      </c>
      <c r="U168" s="14" t="e">
        <f>IF('Reference Data'!$A$20,'Modified Data'!N168,NA())</f>
        <v>#N/A</v>
      </c>
    </row>
    <row r="169" spans="1:21" x14ac:dyDescent="0.2">
      <c r="A169" s="3">
        <f>'Raw Data'!A169</f>
        <v>39797</v>
      </c>
      <c r="B169" s="1">
        <f>'Raw Data'!B169/'Reference Data'!$F$1</f>
        <v>4.7474129999999999</v>
      </c>
      <c r="C169" s="1">
        <f>'Raw Data'!C169/'Reference Data'!$F$1</f>
        <v>80.538641470000002</v>
      </c>
      <c r="D169" s="2">
        <f>'Raw Data'!D169</f>
        <v>16.96474300213611</v>
      </c>
      <c r="E169" t="str">
        <f>IF(OR(VLOOKUP(WEEKDAY(A169),'Reference Data'!$B$2:$C$8,2)="Sunday",VLOOKUP(WEEKDAY(A169),'Reference Data'!$B$2:$C$8,2)="Saturday"),CEILING(MAX($C:$C),100),"")</f>
        <v/>
      </c>
      <c r="F169" t="str">
        <f>IF(AND('Modified Data'!A169&gt;=Dashboard!$D$17,'Modified Data'!A169&lt;=Dashboard!$D$19),1,"")</f>
        <v/>
      </c>
      <c r="G169" s="1" t="str">
        <f>IF(F169=1,'Reference Data'!$F$11,"")</f>
        <v/>
      </c>
      <c r="H169" s="1">
        <f>IF(ISBLANK('Raw Data'!J169),NA(),'Raw Data'!J169)</f>
        <v>17.145017111786341</v>
      </c>
      <c r="I169" s="1">
        <f>IF(ISBLANK('Raw Data'!P169),NA(),'Raw Data'!P169)</f>
        <v>20.846863885620895</v>
      </c>
      <c r="J169" s="1">
        <f>IF(ISBLANK('Raw Data'!V169),NA(),'Raw Data'!V169)</f>
        <v>18.972659764932477</v>
      </c>
      <c r="K169" s="1">
        <f>IF(ISBLANK('Raw Data'!AB169),NA(),'Raw Data'!AB169)</f>
        <v>15.368814361098863</v>
      </c>
      <c r="L169" s="1">
        <f>IF(ISBLANK('Raw Data'!AH169),NA(),'Raw Data'!AH169)</f>
        <v>18.513516690416949</v>
      </c>
      <c r="M169" s="1">
        <f>IF(ISBLANK('Raw Data'!AN169),NA(),'Raw Data'!AN169)</f>
        <v>18.476386861313866</v>
      </c>
      <c r="N169" s="1">
        <f>IF(ISBLANK('Raw Data'!AT169),NA(),'Raw Data'!AT169)</f>
        <v>16.332132555675877</v>
      </c>
      <c r="O169" s="14">
        <f>IF('Reference Data'!$A$14,'Modified Data'!H169,NA())</f>
        <v>17.145017111786341</v>
      </c>
      <c r="P169" s="14" t="e">
        <f>IF('Reference Data'!$A$15,'Modified Data'!I169,NA())</f>
        <v>#N/A</v>
      </c>
      <c r="Q169" s="14" t="e">
        <f>IF('Reference Data'!$A$16,'Modified Data'!J169,NA())</f>
        <v>#N/A</v>
      </c>
      <c r="R169" s="14">
        <f>IF('Reference Data'!$A$17,'Modified Data'!K169,NA())</f>
        <v>15.368814361098863</v>
      </c>
      <c r="S169" s="14" t="e">
        <f>IF('Reference Data'!$A$18,'Modified Data'!L169,NA())</f>
        <v>#N/A</v>
      </c>
      <c r="T169" s="14" t="e">
        <f>IF('Reference Data'!$A$19,'Modified Data'!M169,NA())</f>
        <v>#N/A</v>
      </c>
      <c r="U169" s="14" t="e">
        <f>IF('Reference Data'!$A$20,'Modified Data'!N169,NA())</f>
        <v>#N/A</v>
      </c>
    </row>
    <row r="170" spans="1:21" x14ac:dyDescent="0.2">
      <c r="A170" s="3">
        <f>'Raw Data'!A170</f>
        <v>39798</v>
      </c>
      <c r="B170" s="1">
        <f>'Raw Data'!B170/'Reference Data'!$F$1</f>
        <v>4.7129450000000004</v>
      </c>
      <c r="C170" s="1">
        <f>'Raw Data'!C170/'Reference Data'!$F$1</f>
        <v>79.426971120000005</v>
      </c>
      <c r="D170" s="2">
        <f>'Raw Data'!D170</f>
        <v>16.852938262593771</v>
      </c>
      <c r="E170" t="str">
        <f>IF(OR(VLOOKUP(WEEKDAY(A170),'Reference Data'!$B$2:$C$8,2)="Sunday",VLOOKUP(WEEKDAY(A170),'Reference Data'!$B$2:$C$8,2)="Saturday"),CEILING(MAX($C:$C),100),"")</f>
        <v/>
      </c>
      <c r="F170" t="str">
        <f>IF(AND('Modified Data'!A170&gt;=Dashboard!$D$17,'Modified Data'!A170&lt;=Dashboard!$D$19),1,"")</f>
        <v/>
      </c>
      <c r="G170" s="1" t="str">
        <f>IF(F170=1,'Reference Data'!$F$11,"")</f>
        <v/>
      </c>
      <c r="H170" s="1">
        <f>IF(ISBLANK('Raw Data'!J170),NA(),'Raw Data'!J170)</f>
        <v>17.03603300522385</v>
      </c>
      <c r="I170" s="1">
        <f>IF(ISBLANK('Raw Data'!P170),NA(),'Raw Data'!P170)</f>
        <v>20.749394479980523</v>
      </c>
      <c r="J170" s="1">
        <f>IF(ISBLANK('Raw Data'!V170),NA(),'Raw Data'!V170)</f>
        <v>18.731370297310281</v>
      </c>
      <c r="K170" s="1">
        <f>IF(ISBLANK('Raw Data'!AB170),NA(),'Raw Data'!AB170)</f>
        <v>15.309527528188289</v>
      </c>
      <c r="L170" s="1">
        <f>IF(ISBLANK('Raw Data'!AH170),NA(),'Raw Data'!AH170)</f>
        <v>18.385512085285608</v>
      </c>
      <c r="M170" s="1">
        <f>IF(ISBLANK('Raw Data'!AN170),NA(),'Raw Data'!AN170)</f>
        <v>17.850543478260871</v>
      </c>
      <c r="N170" s="1">
        <f>IF(ISBLANK('Raw Data'!AT170),NA(),'Raw Data'!AT170)</f>
        <v>16.197292956265397</v>
      </c>
      <c r="O170" s="14">
        <f>IF('Reference Data'!$A$14,'Modified Data'!H170,NA())</f>
        <v>17.03603300522385</v>
      </c>
      <c r="P170" s="14" t="e">
        <f>IF('Reference Data'!$A$15,'Modified Data'!I170,NA())</f>
        <v>#N/A</v>
      </c>
      <c r="Q170" s="14" t="e">
        <f>IF('Reference Data'!$A$16,'Modified Data'!J170,NA())</f>
        <v>#N/A</v>
      </c>
      <c r="R170" s="14">
        <f>IF('Reference Data'!$A$17,'Modified Data'!K170,NA())</f>
        <v>15.309527528188289</v>
      </c>
      <c r="S170" s="14" t="e">
        <f>IF('Reference Data'!$A$18,'Modified Data'!L170,NA())</f>
        <v>#N/A</v>
      </c>
      <c r="T170" s="14" t="e">
        <f>IF('Reference Data'!$A$19,'Modified Data'!M170,NA())</f>
        <v>#N/A</v>
      </c>
      <c r="U170" s="14" t="e">
        <f>IF('Reference Data'!$A$20,'Modified Data'!N170,NA())</f>
        <v>#N/A</v>
      </c>
    </row>
    <row r="171" spans="1:21" x14ac:dyDescent="0.2">
      <c r="A171" s="3">
        <f>'Raw Data'!A171</f>
        <v>39799</v>
      </c>
      <c r="B171" s="1">
        <f>'Raw Data'!B171/'Reference Data'!$F$1</f>
        <v>4.741466</v>
      </c>
      <c r="C171" s="1">
        <f>'Raw Data'!C171/'Reference Data'!$F$1</f>
        <v>80.201859459999994</v>
      </c>
      <c r="D171" s="2">
        <f>'Raw Data'!D171</f>
        <v>16.914992000364443</v>
      </c>
      <c r="E171" t="str">
        <f>IF(OR(VLOOKUP(WEEKDAY(A171),'Reference Data'!$B$2:$C$8,2)="Sunday",VLOOKUP(WEEKDAY(A171),'Reference Data'!$B$2:$C$8,2)="Saturday"),CEILING(MAX($C:$C),100),"")</f>
        <v/>
      </c>
      <c r="F171" t="str">
        <f>IF(AND('Modified Data'!A171&gt;=Dashboard!$D$17,'Modified Data'!A171&lt;=Dashboard!$D$19),1,"")</f>
        <v/>
      </c>
      <c r="G171" s="1" t="str">
        <f>IF(F171=1,'Reference Data'!$F$11,"")</f>
        <v/>
      </c>
      <c r="H171" s="1">
        <f>IF(ISBLANK('Raw Data'!J171),NA(),'Raw Data'!J171)</f>
        <v>16.990833022238814</v>
      </c>
      <c r="I171" s="1">
        <f>IF(ISBLANK('Raw Data'!P171),NA(),'Raw Data'!P171)</f>
        <v>20.860517977473691</v>
      </c>
      <c r="J171" s="1">
        <f>IF(ISBLANK('Raw Data'!V171),NA(),'Raw Data'!V171)</f>
        <v>18.584826755278765</v>
      </c>
      <c r="K171" s="1">
        <f>IF(ISBLANK('Raw Data'!AB171),NA(),'Raw Data'!AB171)</f>
        <v>15.422413581236309</v>
      </c>
      <c r="L171" s="1">
        <f>IF(ISBLANK('Raw Data'!AH171),NA(),'Raw Data'!AH171)</f>
        <v>18.193565815742918</v>
      </c>
      <c r="M171" s="1">
        <f>IF(ISBLANK('Raw Data'!AN171),NA(),'Raw Data'!AN171)</f>
        <v>19.078347826086954</v>
      </c>
      <c r="N171" s="1">
        <f>IF(ISBLANK('Raw Data'!AT171),NA(),'Raw Data'!AT171)</f>
        <v>16.239185661609678</v>
      </c>
      <c r="O171" s="14">
        <f>IF('Reference Data'!$A$14,'Modified Data'!H171,NA())</f>
        <v>16.990833022238814</v>
      </c>
      <c r="P171" s="14" t="e">
        <f>IF('Reference Data'!$A$15,'Modified Data'!I171,NA())</f>
        <v>#N/A</v>
      </c>
      <c r="Q171" s="14" t="e">
        <f>IF('Reference Data'!$A$16,'Modified Data'!J171,NA())</f>
        <v>#N/A</v>
      </c>
      <c r="R171" s="14">
        <f>IF('Reference Data'!$A$17,'Modified Data'!K171,NA())</f>
        <v>15.422413581236309</v>
      </c>
      <c r="S171" s="14" t="e">
        <f>IF('Reference Data'!$A$18,'Modified Data'!L171,NA())</f>
        <v>#N/A</v>
      </c>
      <c r="T171" s="14" t="e">
        <f>IF('Reference Data'!$A$19,'Modified Data'!M171,NA())</f>
        <v>#N/A</v>
      </c>
      <c r="U171" s="14" t="e">
        <f>IF('Reference Data'!$A$20,'Modified Data'!N171,NA())</f>
        <v>#N/A</v>
      </c>
    </row>
    <row r="172" spans="1:21" x14ac:dyDescent="0.2">
      <c r="A172" s="3">
        <f>'Raw Data'!A172</f>
        <v>39800</v>
      </c>
      <c r="B172" s="1">
        <f>'Raw Data'!B172/'Reference Data'!$F$1</f>
        <v>4.7532719999999999</v>
      </c>
      <c r="C172" s="1">
        <f>'Raw Data'!C172/'Reference Data'!$F$1</f>
        <v>79.69430887</v>
      </c>
      <c r="D172" s="2">
        <f>'Raw Data'!D172</f>
        <v>16.76619997130398</v>
      </c>
      <c r="E172" t="str">
        <f>IF(OR(VLOOKUP(WEEKDAY(A172),'Reference Data'!$B$2:$C$8,2)="Sunday",VLOOKUP(WEEKDAY(A172),'Reference Data'!$B$2:$C$8,2)="Saturday"),CEILING(MAX($C:$C),100),"")</f>
        <v/>
      </c>
      <c r="F172" t="str">
        <f>IF(AND('Modified Data'!A172&gt;=Dashboard!$D$17,'Modified Data'!A172&lt;=Dashboard!$D$19),1,"")</f>
        <v/>
      </c>
      <c r="G172" s="1" t="str">
        <f>IF(F172=1,'Reference Data'!$F$11,"")</f>
        <v/>
      </c>
      <c r="H172" s="1">
        <f>IF(ISBLANK('Raw Data'!J172),NA(),'Raw Data'!J172)</f>
        <v>16.63860517720676</v>
      </c>
      <c r="I172" s="1">
        <f>IF(ISBLANK('Raw Data'!P172),NA(),'Raw Data'!P172)</f>
        <v>20.747078133100942</v>
      </c>
      <c r="J172" s="1">
        <f>IF(ISBLANK('Raw Data'!V172),NA(),'Raw Data'!V172)</f>
        <v>18.380441425551563</v>
      </c>
      <c r="K172" s="1">
        <f>IF(ISBLANK('Raw Data'!AB172),NA(),'Raw Data'!AB172)</f>
        <v>15.185404741877262</v>
      </c>
      <c r="L172" s="1">
        <f>IF(ISBLANK('Raw Data'!AH172),NA(),'Raw Data'!AH172)</f>
        <v>18.134139467771661</v>
      </c>
      <c r="M172" s="1">
        <f>IF(ISBLANK('Raw Data'!AN172),NA(),'Raw Data'!AN172)</f>
        <v>19.238350877192982</v>
      </c>
      <c r="N172" s="1">
        <f>IF(ISBLANK('Raw Data'!AT172),NA(),'Raw Data'!AT172)</f>
        <v>16.081513816346181</v>
      </c>
      <c r="O172" s="14">
        <f>IF('Reference Data'!$A$14,'Modified Data'!H172,NA())</f>
        <v>16.63860517720676</v>
      </c>
      <c r="P172" s="14" t="e">
        <f>IF('Reference Data'!$A$15,'Modified Data'!I172,NA())</f>
        <v>#N/A</v>
      </c>
      <c r="Q172" s="14" t="e">
        <f>IF('Reference Data'!$A$16,'Modified Data'!J172,NA())</f>
        <v>#N/A</v>
      </c>
      <c r="R172" s="14">
        <f>IF('Reference Data'!$A$17,'Modified Data'!K172,NA())</f>
        <v>15.185404741877262</v>
      </c>
      <c r="S172" s="14" t="e">
        <f>IF('Reference Data'!$A$18,'Modified Data'!L172,NA())</f>
        <v>#N/A</v>
      </c>
      <c r="T172" s="14" t="e">
        <f>IF('Reference Data'!$A$19,'Modified Data'!M172,NA())</f>
        <v>#N/A</v>
      </c>
      <c r="U172" s="14" t="e">
        <f>IF('Reference Data'!$A$20,'Modified Data'!N172,NA())</f>
        <v>#N/A</v>
      </c>
    </row>
    <row r="173" spans="1:21" x14ac:dyDescent="0.2">
      <c r="A173" s="3">
        <f>'Raw Data'!A173</f>
        <v>39801</v>
      </c>
      <c r="B173" s="1">
        <f>'Raw Data'!B173/'Reference Data'!$F$1</f>
        <v>4.6598550000000003</v>
      </c>
      <c r="C173" s="1">
        <f>'Raw Data'!C173/'Reference Data'!$F$1</f>
        <v>77.030449560000008</v>
      </c>
      <c r="D173" s="2">
        <f>'Raw Data'!D173</f>
        <v>16.530653756393708</v>
      </c>
      <c r="E173" t="str">
        <f>IF(OR(VLOOKUP(WEEKDAY(A173),'Reference Data'!$B$2:$C$8,2)="Sunday",VLOOKUP(WEEKDAY(A173),'Reference Data'!$B$2:$C$8,2)="Saturday"),CEILING(MAX($C:$C),100),"")</f>
        <v/>
      </c>
      <c r="F173" t="str">
        <f>IF(AND('Modified Data'!A173&gt;=Dashboard!$D$17,'Modified Data'!A173&lt;=Dashboard!$D$19),1,"")</f>
        <v/>
      </c>
      <c r="G173" s="1" t="str">
        <f>IF(F173=1,'Reference Data'!$F$11,"")</f>
        <v/>
      </c>
      <c r="H173" s="1">
        <f>IF(ISBLANK('Raw Data'!J173),NA(),'Raw Data'!J173)</f>
        <v>16.630823260869565</v>
      </c>
      <c r="I173" s="1">
        <f>IF(ISBLANK('Raw Data'!P173),NA(),'Raw Data'!P173)</f>
        <v>20.235628350653052</v>
      </c>
      <c r="J173" s="1">
        <f>IF(ISBLANK('Raw Data'!V173),NA(),'Raw Data'!V173)</f>
        <v>18.204135598753258</v>
      </c>
      <c r="K173" s="1">
        <f>IF(ISBLANK('Raw Data'!AB173),NA(),'Raw Data'!AB173)</f>
        <v>15.03626322563391</v>
      </c>
      <c r="L173" s="1">
        <f>IF(ISBLANK('Raw Data'!AH173),NA(),'Raw Data'!AH173)</f>
        <v>18.048010203740034</v>
      </c>
      <c r="M173" s="1">
        <f>IF(ISBLANK('Raw Data'!AN173),NA(),'Raw Data'!AN173)</f>
        <v>19.4006462585034</v>
      </c>
      <c r="N173" s="1">
        <f>IF(ISBLANK('Raw Data'!AT173),NA(),'Raw Data'!AT173)</f>
        <v>15.857698186818645</v>
      </c>
      <c r="O173" s="14">
        <f>IF('Reference Data'!$A$14,'Modified Data'!H173,NA())</f>
        <v>16.630823260869565</v>
      </c>
      <c r="P173" s="14" t="e">
        <f>IF('Reference Data'!$A$15,'Modified Data'!I173,NA())</f>
        <v>#N/A</v>
      </c>
      <c r="Q173" s="14" t="e">
        <f>IF('Reference Data'!$A$16,'Modified Data'!J173,NA())</f>
        <v>#N/A</v>
      </c>
      <c r="R173" s="14">
        <f>IF('Reference Data'!$A$17,'Modified Data'!K173,NA())</f>
        <v>15.03626322563391</v>
      </c>
      <c r="S173" s="14" t="e">
        <f>IF('Reference Data'!$A$18,'Modified Data'!L173,NA())</f>
        <v>#N/A</v>
      </c>
      <c r="T173" s="14" t="e">
        <f>IF('Reference Data'!$A$19,'Modified Data'!M173,NA())</f>
        <v>#N/A</v>
      </c>
      <c r="U173" s="14" t="e">
        <f>IF('Reference Data'!$A$20,'Modified Data'!N173,NA())</f>
        <v>#N/A</v>
      </c>
    </row>
    <row r="174" spans="1:21" x14ac:dyDescent="0.2">
      <c r="A174" s="3">
        <f>'Raw Data'!A174</f>
        <v>39802</v>
      </c>
      <c r="B174" s="1">
        <f>'Raw Data'!B174/'Reference Data'!$F$1</f>
        <v>4.7475379999999996</v>
      </c>
      <c r="C174" s="1">
        <f>'Raw Data'!C174/'Reference Data'!$F$1</f>
        <v>78.286019730000007</v>
      </c>
      <c r="D174" s="2">
        <f>'Raw Data'!D174</f>
        <v>16.489814242666409</v>
      </c>
      <c r="E174">
        <f>IF(OR(VLOOKUP(WEEKDAY(A174),'Reference Data'!$B$2:$C$8,2)="Sunday",VLOOKUP(WEEKDAY(A174),'Reference Data'!$B$2:$C$8,2)="Saturday"),CEILING(MAX($C:$C),100),"")</f>
        <v>200</v>
      </c>
      <c r="F174" t="str">
        <f>IF(AND('Modified Data'!A174&gt;=Dashboard!$D$17,'Modified Data'!A174&lt;=Dashboard!$D$19),1,"")</f>
        <v/>
      </c>
      <c r="G174" s="1" t="str">
        <f>IF(F174=1,'Reference Data'!$F$11,"")</f>
        <v/>
      </c>
      <c r="H174" s="1">
        <f>IF(ISBLANK('Raw Data'!J174),NA(),'Raw Data'!J174)</f>
        <v>17.0481817201402</v>
      </c>
      <c r="I174" s="1">
        <f>IF(ISBLANK('Raw Data'!P174),NA(),'Raw Data'!P174)</f>
        <v>20.675909239112354</v>
      </c>
      <c r="J174" s="1">
        <f>IF(ISBLANK('Raw Data'!V174),NA(),'Raw Data'!V174)</f>
        <v>16.500260258845355</v>
      </c>
      <c r="K174" s="1">
        <f>IF(ISBLANK('Raw Data'!AB174),NA(),'Raw Data'!AB174)</f>
        <v>15.117473043075808</v>
      </c>
      <c r="L174" s="1">
        <f>IF(ISBLANK('Raw Data'!AH174),NA(),'Raw Data'!AH174)</f>
        <v>18.55242651011978</v>
      </c>
      <c r="M174" s="1">
        <f>IF(ISBLANK('Raw Data'!AN174),NA(),'Raw Data'!AN174)</f>
        <v>18.892436305732485</v>
      </c>
      <c r="N174" s="1">
        <f>IF(ISBLANK('Raw Data'!AT174),NA(),'Raw Data'!AT174)</f>
        <v>15.996288220502278</v>
      </c>
      <c r="O174" s="14">
        <f>IF('Reference Data'!$A$14,'Modified Data'!H174,NA())</f>
        <v>17.0481817201402</v>
      </c>
      <c r="P174" s="14" t="e">
        <f>IF('Reference Data'!$A$15,'Modified Data'!I174,NA())</f>
        <v>#N/A</v>
      </c>
      <c r="Q174" s="14" t="e">
        <f>IF('Reference Data'!$A$16,'Modified Data'!J174,NA())</f>
        <v>#N/A</v>
      </c>
      <c r="R174" s="14">
        <f>IF('Reference Data'!$A$17,'Modified Data'!K174,NA())</f>
        <v>15.117473043075808</v>
      </c>
      <c r="S174" s="14" t="e">
        <f>IF('Reference Data'!$A$18,'Modified Data'!L174,NA())</f>
        <v>#N/A</v>
      </c>
      <c r="T174" s="14" t="e">
        <f>IF('Reference Data'!$A$19,'Modified Data'!M174,NA())</f>
        <v>#N/A</v>
      </c>
      <c r="U174" s="14" t="e">
        <f>IF('Reference Data'!$A$20,'Modified Data'!N174,NA())</f>
        <v>#N/A</v>
      </c>
    </row>
    <row r="175" spans="1:21" x14ac:dyDescent="0.2">
      <c r="A175" s="3">
        <f>'Raw Data'!A175</f>
        <v>39803</v>
      </c>
      <c r="B175" s="1">
        <f>'Raw Data'!B175/'Reference Data'!$F$1</f>
        <v>4.6632020000000001</v>
      </c>
      <c r="C175" s="1">
        <f>'Raw Data'!C175/'Reference Data'!$F$1</f>
        <v>74.714846430000009</v>
      </c>
      <c r="D175" s="2">
        <f>'Raw Data'!D175</f>
        <v>16.022219588600279</v>
      </c>
      <c r="E175">
        <f>IF(OR(VLOOKUP(WEEKDAY(A175),'Reference Data'!$B$2:$C$8,2)="Sunday",VLOOKUP(WEEKDAY(A175),'Reference Data'!$B$2:$C$8,2)="Saturday"),CEILING(MAX($C:$C),100),"")</f>
        <v>200</v>
      </c>
      <c r="F175" t="str">
        <f>IF(AND('Modified Data'!A175&gt;=Dashboard!$D$17,'Modified Data'!A175&lt;=Dashboard!$D$19),1,"")</f>
        <v/>
      </c>
      <c r="G175" s="1" t="str">
        <f>IF(F175=1,'Reference Data'!$F$11,"")</f>
        <v/>
      </c>
      <c r="H175" s="1">
        <f>IF(ISBLANK('Raw Data'!J175),NA(),'Raw Data'!J175)</f>
        <v>16.496617666637082</v>
      </c>
      <c r="I175" s="1">
        <f>IF(ISBLANK('Raw Data'!P175),NA(),'Raw Data'!P175)</f>
        <v>19.601496236524255</v>
      </c>
      <c r="J175" s="1">
        <f>IF(ISBLANK('Raw Data'!V175),NA(),'Raw Data'!V175)</f>
        <v>16.378810528577663</v>
      </c>
      <c r="K175" s="1">
        <f>IF(ISBLANK('Raw Data'!AB175),NA(),'Raw Data'!AB175)</f>
        <v>14.676296640405496</v>
      </c>
      <c r="L175" s="1">
        <f>IF(ISBLANK('Raw Data'!AH175),NA(),'Raw Data'!AH175)</f>
        <v>18.330871281863132</v>
      </c>
      <c r="M175" s="1">
        <f>IF(ISBLANK('Raw Data'!AN175),NA(),'Raw Data'!AN175)</f>
        <v>19.427574171029669</v>
      </c>
      <c r="N175" s="1">
        <f>IF(ISBLANK('Raw Data'!AT175),NA(),'Raw Data'!AT175)</f>
        <v>15.580550653209878</v>
      </c>
      <c r="O175" s="14">
        <f>IF('Reference Data'!$A$14,'Modified Data'!H175,NA())</f>
        <v>16.496617666637082</v>
      </c>
      <c r="P175" s="14" t="e">
        <f>IF('Reference Data'!$A$15,'Modified Data'!I175,NA())</f>
        <v>#N/A</v>
      </c>
      <c r="Q175" s="14" t="e">
        <f>IF('Reference Data'!$A$16,'Modified Data'!J175,NA())</f>
        <v>#N/A</v>
      </c>
      <c r="R175" s="14">
        <f>IF('Reference Data'!$A$17,'Modified Data'!K175,NA())</f>
        <v>14.676296640405496</v>
      </c>
      <c r="S175" s="14" t="e">
        <f>IF('Reference Data'!$A$18,'Modified Data'!L175,NA())</f>
        <v>#N/A</v>
      </c>
      <c r="T175" s="14" t="e">
        <f>IF('Reference Data'!$A$19,'Modified Data'!M175,NA())</f>
        <v>#N/A</v>
      </c>
      <c r="U175" s="14" t="e">
        <f>IF('Reference Data'!$A$20,'Modified Data'!N175,NA())</f>
        <v>#N/A</v>
      </c>
    </row>
    <row r="176" spans="1:21" x14ac:dyDescent="0.2">
      <c r="A176" s="3">
        <f>'Raw Data'!A176</f>
        <v>39804</v>
      </c>
      <c r="B176" s="1">
        <f>'Raw Data'!B176/'Reference Data'!$F$1</f>
        <v>4.7153989999999997</v>
      </c>
      <c r="C176" s="1">
        <f>'Raw Data'!C176/'Reference Data'!$F$1</f>
        <v>79.219865189999993</v>
      </c>
      <c r="D176" s="2">
        <f>'Raw Data'!D176</f>
        <v>16.800246424533746</v>
      </c>
      <c r="E176" t="str">
        <f>IF(OR(VLOOKUP(WEEKDAY(A176),'Reference Data'!$B$2:$C$8,2)="Sunday",VLOOKUP(WEEKDAY(A176),'Reference Data'!$B$2:$C$8,2)="Saturday"),CEILING(MAX($C:$C),100),"")</f>
        <v/>
      </c>
      <c r="F176" t="str">
        <f>IF(AND('Modified Data'!A176&gt;=Dashboard!$D$17,'Modified Data'!A176&lt;=Dashboard!$D$19),1,"")</f>
        <v/>
      </c>
      <c r="G176" s="1" t="str">
        <f>IF(F176=1,'Reference Data'!$F$11,"")</f>
        <v/>
      </c>
      <c r="H176" s="1">
        <f>IF(ISBLANK('Raw Data'!J176),NA(),'Raw Data'!J176)</f>
        <v>17.169006174200664</v>
      </c>
      <c r="I176" s="1">
        <f>IF(ISBLANK('Raw Data'!P176),NA(),'Raw Data'!P176)</f>
        <v>20.728545533939716</v>
      </c>
      <c r="J176" s="1">
        <f>IF(ISBLANK('Raw Data'!V176),NA(),'Raw Data'!V176)</f>
        <v>18.70193210927965</v>
      </c>
      <c r="K176" s="1">
        <f>IF(ISBLANK('Raw Data'!AB176),NA(),'Raw Data'!AB176)</f>
        <v>15.208257943024352</v>
      </c>
      <c r="L176" s="1">
        <f>IF(ISBLANK('Raw Data'!AH176),NA(),'Raw Data'!AH176)</f>
        <v>18.530691914474467</v>
      </c>
      <c r="M176" s="1">
        <f>IF(ISBLANK('Raw Data'!AN176),NA(),'Raw Data'!AN176)</f>
        <v>18.139042735042736</v>
      </c>
      <c r="N176" s="1">
        <f>IF(ISBLANK('Raw Data'!AT176),NA(),'Raw Data'!AT176)</f>
        <v>16.155415510555446</v>
      </c>
      <c r="O176" s="14">
        <f>IF('Reference Data'!$A$14,'Modified Data'!H176,NA())</f>
        <v>17.169006174200664</v>
      </c>
      <c r="P176" s="14" t="e">
        <f>IF('Reference Data'!$A$15,'Modified Data'!I176,NA())</f>
        <v>#N/A</v>
      </c>
      <c r="Q176" s="14" t="e">
        <f>IF('Reference Data'!$A$16,'Modified Data'!J176,NA())</f>
        <v>#N/A</v>
      </c>
      <c r="R176" s="14">
        <f>IF('Reference Data'!$A$17,'Modified Data'!K176,NA())</f>
        <v>15.208257943024352</v>
      </c>
      <c r="S176" s="14" t="e">
        <f>IF('Reference Data'!$A$18,'Modified Data'!L176,NA())</f>
        <v>#N/A</v>
      </c>
      <c r="T176" s="14" t="e">
        <f>IF('Reference Data'!$A$19,'Modified Data'!M176,NA())</f>
        <v>#N/A</v>
      </c>
      <c r="U176" s="14" t="e">
        <f>IF('Reference Data'!$A$20,'Modified Data'!N176,NA())</f>
        <v>#N/A</v>
      </c>
    </row>
    <row r="177" spans="1:21" x14ac:dyDescent="0.2">
      <c r="A177" s="3">
        <f>'Raw Data'!A177</f>
        <v>39805</v>
      </c>
      <c r="B177" s="1">
        <f>'Raw Data'!B177/'Reference Data'!$F$1</f>
        <v>4.7192270000000001</v>
      </c>
      <c r="C177" s="1">
        <f>'Raw Data'!C177/'Reference Data'!$F$1</f>
        <v>79.578530489999991</v>
      </c>
      <c r="D177" s="2">
        <f>'Raw Data'!D177</f>
        <v>16.862619765906576</v>
      </c>
      <c r="E177" t="str">
        <f>IF(OR(VLOOKUP(WEEKDAY(A177),'Reference Data'!$B$2:$C$8,2)="Sunday",VLOOKUP(WEEKDAY(A177),'Reference Data'!$B$2:$C$8,2)="Saturday"),CEILING(MAX($C:$C),100),"")</f>
        <v/>
      </c>
      <c r="F177" t="str">
        <f>IF(AND('Modified Data'!A177&gt;=Dashboard!$D$17,'Modified Data'!A177&lt;=Dashboard!$D$19),1,"")</f>
        <v/>
      </c>
      <c r="G177" s="1" t="str">
        <f>IF(F177=1,'Reference Data'!$F$11,"")</f>
        <v/>
      </c>
      <c r="H177" s="1">
        <f>IF(ISBLANK('Raw Data'!J177),NA(),'Raw Data'!J177)</f>
        <v>17.270253172946283</v>
      </c>
      <c r="I177" s="1">
        <f>IF(ISBLANK('Raw Data'!P177),NA(),'Raw Data'!P177)</f>
        <v>20.835552772614658</v>
      </c>
      <c r="J177" s="1">
        <f>IF(ISBLANK('Raw Data'!V177),NA(),'Raw Data'!V177)</f>
        <v>18.652727164674488</v>
      </c>
      <c r="K177" s="1">
        <f>IF(ISBLANK('Raw Data'!AB177),NA(),'Raw Data'!AB177)</f>
        <v>15.289093982096599</v>
      </c>
      <c r="L177" s="1">
        <f>IF(ISBLANK('Raw Data'!AH177),NA(),'Raw Data'!AH177)</f>
        <v>18.656744969516851</v>
      </c>
      <c r="M177" s="1">
        <f>IF(ISBLANK('Raw Data'!AN177),NA(),'Raw Data'!AN177)</f>
        <v>20.154446494464942</v>
      </c>
      <c r="N177" s="1">
        <f>IF(ISBLANK('Raw Data'!AT177),NA(),'Raw Data'!AT177)</f>
        <v>16.220937589181077</v>
      </c>
      <c r="O177" s="14">
        <f>IF('Reference Data'!$A$14,'Modified Data'!H177,NA())</f>
        <v>17.270253172946283</v>
      </c>
      <c r="P177" s="14" t="e">
        <f>IF('Reference Data'!$A$15,'Modified Data'!I177,NA())</f>
        <v>#N/A</v>
      </c>
      <c r="Q177" s="14" t="e">
        <f>IF('Reference Data'!$A$16,'Modified Data'!J177,NA())</f>
        <v>#N/A</v>
      </c>
      <c r="R177" s="14">
        <f>IF('Reference Data'!$A$17,'Modified Data'!K177,NA())</f>
        <v>15.289093982096599</v>
      </c>
      <c r="S177" s="14" t="e">
        <f>IF('Reference Data'!$A$18,'Modified Data'!L177,NA())</f>
        <v>#N/A</v>
      </c>
      <c r="T177" s="14" t="e">
        <f>IF('Reference Data'!$A$19,'Modified Data'!M177,NA())</f>
        <v>#N/A</v>
      </c>
      <c r="U177" s="14" t="e">
        <f>IF('Reference Data'!$A$20,'Modified Data'!N177,NA())</f>
        <v>#N/A</v>
      </c>
    </row>
    <row r="178" spans="1:21" x14ac:dyDescent="0.2">
      <c r="A178" s="3">
        <f>'Raw Data'!A178</f>
        <v>39806</v>
      </c>
      <c r="B178" s="1">
        <f>'Raw Data'!B178/'Reference Data'!$F$1</f>
        <v>4.7624880000000003</v>
      </c>
      <c r="C178" s="1">
        <f>'Raw Data'!C178/'Reference Data'!$F$1</f>
        <v>80.100484030000004</v>
      </c>
      <c r="D178" s="2">
        <f>'Raw Data'!D178</f>
        <v>16.819041650078699</v>
      </c>
      <c r="E178" t="str">
        <f>IF(OR(VLOOKUP(WEEKDAY(A178),'Reference Data'!$B$2:$C$8,2)="Sunday",VLOOKUP(WEEKDAY(A178),'Reference Data'!$B$2:$C$8,2)="Saturday"),CEILING(MAX($C:$C),100),"")</f>
        <v/>
      </c>
      <c r="F178" t="str">
        <f>IF(AND('Modified Data'!A178&gt;=Dashboard!$D$17,'Modified Data'!A178&lt;=Dashboard!$D$19),1,"")</f>
        <v/>
      </c>
      <c r="G178" s="1" t="str">
        <f>IF(F178=1,'Reference Data'!$F$11,"")</f>
        <v/>
      </c>
      <c r="H178" s="1">
        <f>IF(ISBLANK('Raw Data'!J178),NA(),'Raw Data'!J178)</f>
        <v>17.094017106138789</v>
      </c>
      <c r="I178" s="1">
        <f>IF(ISBLANK('Raw Data'!P178),NA(),'Raw Data'!P178)</f>
        <v>20.744365480535755</v>
      </c>
      <c r="J178" s="1">
        <f>IF(ISBLANK('Raw Data'!V178),NA(),'Raw Data'!V178)</f>
        <v>18.526754537260619</v>
      </c>
      <c r="K178" s="1">
        <f>IF(ISBLANK('Raw Data'!AB178),NA(),'Raw Data'!AB178)</f>
        <v>15.277794451114184</v>
      </c>
      <c r="L178" s="1">
        <f>IF(ISBLANK('Raw Data'!AH178),NA(),'Raw Data'!AH178)</f>
        <v>18.699884575987191</v>
      </c>
      <c r="M178" s="1">
        <f>IF(ISBLANK('Raw Data'!AN178),NA(),'Raw Data'!AN178)</f>
        <v>18.536812144212522</v>
      </c>
      <c r="N178" s="1">
        <f>IF(ISBLANK('Raw Data'!AT178),NA(),'Raw Data'!AT178)</f>
        <v>16.177625802387155</v>
      </c>
      <c r="O178" s="14">
        <f>IF('Reference Data'!$A$14,'Modified Data'!H178,NA())</f>
        <v>17.094017106138789</v>
      </c>
      <c r="P178" s="14" t="e">
        <f>IF('Reference Data'!$A$15,'Modified Data'!I178,NA())</f>
        <v>#N/A</v>
      </c>
      <c r="Q178" s="14" t="e">
        <f>IF('Reference Data'!$A$16,'Modified Data'!J178,NA())</f>
        <v>#N/A</v>
      </c>
      <c r="R178" s="14">
        <f>IF('Reference Data'!$A$17,'Modified Data'!K178,NA())</f>
        <v>15.277794451114184</v>
      </c>
      <c r="S178" s="14" t="e">
        <f>IF('Reference Data'!$A$18,'Modified Data'!L178,NA())</f>
        <v>#N/A</v>
      </c>
      <c r="T178" s="14" t="e">
        <f>IF('Reference Data'!$A$19,'Modified Data'!M178,NA())</f>
        <v>#N/A</v>
      </c>
      <c r="U178" s="14" t="e">
        <f>IF('Reference Data'!$A$20,'Modified Data'!N178,NA())</f>
        <v>#N/A</v>
      </c>
    </row>
    <row r="179" spans="1:21" x14ac:dyDescent="0.2">
      <c r="A179" s="3">
        <f>'Raw Data'!A179</f>
        <v>39807</v>
      </c>
      <c r="B179" s="1">
        <f>'Raw Data'!B179/'Reference Data'!$F$1</f>
        <v>4.7270329999999996</v>
      </c>
      <c r="C179" s="1">
        <f>'Raw Data'!C179/'Reference Data'!$F$1</f>
        <v>78.629338790000006</v>
      </c>
      <c r="D179" s="2">
        <f>'Raw Data'!D179</f>
        <v>16.633972893779248</v>
      </c>
      <c r="E179" t="str">
        <f>IF(OR(VLOOKUP(WEEKDAY(A179),'Reference Data'!$B$2:$C$8,2)="Sunday",VLOOKUP(WEEKDAY(A179),'Reference Data'!$B$2:$C$8,2)="Saturday"),CEILING(MAX($C:$C),100),"")</f>
        <v/>
      </c>
      <c r="F179" t="str">
        <f>IF(AND('Modified Data'!A179&gt;=Dashboard!$D$17,'Modified Data'!A179&lt;=Dashboard!$D$19),1,"")</f>
        <v/>
      </c>
      <c r="G179" s="1" t="str">
        <f>IF(F179=1,'Reference Data'!$F$11,"")</f>
        <v/>
      </c>
      <c r="H179" s="1">
        <f>IF(ISBLANK('Raw Data'!J179),NA(),'Raw Data'!J179)</f>
        <v>16.98946543452789</v>
      </c>
      <c r="I179" s="1">
        <f>IF(ISBLANK('Raw Data'!P179),NA(),'Raw Data'!P179)</f>
        <v>20.23386718803626</v>
      </c>
      <c r="J179" s="1">
        <f>IF(ISBLANK('Raw Data'!V179),NA(),'Raw Data'!V179)</f>
        <v>18.504831590423638</v>
      </c>
      <c r="K179" s="1">
        <f>IF(ISBLANK('Raw Data'!AB179),NA(),'Raw Data'!AB179)</f>
        <v>15.068008977238268</v>
      </c>
      <c r="L179" s="1">
        <f>IF(ISBLANK('Raw Data'!AH179),NA(),'Raw Data'!AH179)</f>
        <v>18.773040640099264</v>
      </c>
      <c r="M179" s="1">
        <f>IF(ISBLANK('Raw Data'!AN179),NA(),'Raw Data'!AN179)</f>
        <v>21.100532859680285</v>
      </c>
      <c r="N179" s="1">
        <f>IF(ISBLANK('Raw Data'!AT179),NA(),'Raw Data'!AT179)</f>
        <v>16.012940699970265</v>
      </c>
      <c r="O179" s="14">
        <f>IF('Reference Data'!$A$14,'Modified Data'!H179,NA())</f>
        <v>16.98946543452789</v>
      </c>
      <c r="P179" s="14" t="e">
        <f>IF('Reference Data'!$A$15,'Modified Data'!I179,NA())</f>
        <v>#N/A</v>
      </c>
      <c r="Q179" s="14" t="e">
        <f>IF('Reference Data'!$A$16,'Modified Data'!J179,NA())</f>
        <v>#N/A</v>
      </c>
      <c r="R179" s="14">
        <f>IF('Reference Data'!$A$17,'Modified Data'!K179,NA())</f>
        <v>15.068008977238268</v>
      </c>
      <c r="S179" s="14" t="e">
        <f>IF('Reference Data'!$A$18,'Modified Data'!L179,NA())</f>
        <v>#N/A</v>
      </c>
      <c r="T179" s="14" t="e">
        <f>IF('Reference Data'!$A$19,'Modified Data'!M179,NA())</f>
        <v>#N/A</v>
      </c>
      <c r="U179" s="14" t="e">
        <f>IF('Reference Data'!$A$20,'Modified Data'!N179,NA())</f>
        <v>#N/A</v>
      </c>
    </row>
    <row r="180" spans="1:21" x14ac:dyDescent="0.2">
      <c r="A180" s="3">
        <f>'Raw Data'!A180</f>
        <v>39808</v>
      </c>
      <c r="B180" s="1">
        <f>'Raw Data'!B180/'Reference Data'!$F$1</f>
        <v>4.6913460000000002</v>
      </c>
      <c r="C180" s="1">
        <f>'Raw Data'!C180/'Reference Data'!$F$1</f>
        <v>77.687076709999999</v>
      </c>
      <c r="D180" s="2">
        <f>'Raw Data'!D180</f>
        <v>16.559656164776591</v>
      </c>
      <c r="E180" t="str">
        <f>IF(OR(VLOOKUP(WEEKDAY(A180),'Reference Data'!$B$2:$C$8,2)="Sunday",VLOOKUP(WEEKDAY(A180),'Reference Data'!$B$2:$C$8,2)="Saturday"),CEILING(MAX($C:$C),100),"")</f>
        <v/>
      </c>
      <c r="F180" t="str">
        <f>IF(AND('Modified Data'!A180&gt;=Dashboard!$D$17,'Modified Data'!A180&lt;=Dashboard!$D$19),1,"")</f>
        <v/>
      </c>
      <c r="G180" s="1" t="str">
        <f>IF(F180=1,'Reference Data'!$F$11,"")</f>
        <v/>
      </c>
      <c r="H180" s="1">
        <f>IF(ISBLANK('Raw Data'!J180),NA(),'Raw Data'!J180)</f>
        <v>16.797058541907901</v>
      </c>
      <c r="I180" s="1">
        <f>IF(ISBLANK('Raw Data'!P180),NA(),'Raw Data'!P180)</f>
        <v>20.130784656385163</v>
      </c>
      <c r="J180" s="1">
        <f>IF(ISBLANK('Raw Data'!V180),NA(),'Raw Data'!V180)</f>
        <v>18.26498800910495</v>
      </c>
      <c r="K180" s="1">
        <f>IF(ISBLANK('Raw Data'!AB180),NA(),'Raw Data'!AB180)</f>
        <v>15.067569568577444</v>
      </c>
      <c r="L180" s="1">
        <f>IF(ISBLANK('Raw Data'!AH180),NA(),'Raw Data'!AH180)</f>
        <v>18.460058459710673</v>
      </c>
      <c r="M180" s="1">
        <f>IF(ISBLANK('Raw Data'!AN180),NA(),'Raw Data'!AN180)</f>
        <v>21.495930902111322</v>
      </c>
      <c r="N180" s="1">
        <f>IF(ISBLANK('Raw Data'!AT180),NA(),'Raw Data'!AT180)</f>
        <v>16.028083406595421</v>
      </c>
      <c r="O180" s="14">
        <f>IF('Reference Data'!$A$14,'Modified Data'!H180,NA())</f>
        <v>16.797058541907901</v>
      </c>
      <c r="P180" s="14" t="e">
        <f>IF('Reference Data'!$A$15,'Modified Data'!I180,NA())</f>
        <v>#N/A</v>
      </c>
      <c r="Q180" s="14" t="e">
        <f>IF('Reference Data'!$A$16,'Modified Data'!J180,NA())</f>
        <v>#N/A</v>
      </c>
      <c r="R180" s="14">
        <f>IF('Reference Data'!$A$17,'Modified Data'!K180,NA())</f>
        <v>15.067569568577444</v>
      </c>
      <c r="S180" s="14" t="e">
        <f>IF('Reference Data'!$A$18,'Modified Data'!L180,NA())</f>
        <v>#N/A</v>
      </c>
      <c r="T180" s="14" t="e">
        <f>IF('Reference Data'!$A$19,'Modified Data'!M180,NA())</f>
        <v>#N/A</v>
      </c>
      <c r="U180" s="14" t="e">
        <f>IF('Reference Data'!$A$20,'Modified Data'!N180,NA())</f>
        <v>#N/A</v>
      </c>
    </row>
    <row r="181" spans="1:21" x14ac:dyDescent="0.2">
      <c r="A181" s="3">
        <f>'Raw Data'!A181</f>
        <v>39809</v>
      </c>
      <c r="B181" s="1">
        <f>'Raw Data'!B181/'Reference Data'!$F$1</f>
        <v>4.6356960000000003</v>
      </c>
      <c r="C181" s="1">
        <f>'Raw Data'!C181/'Reference Data'!$F$1</f>
        <v>73.364068779999997</v>
      </c>
      <c r="D181" s="2">
        <f>'Raw Data'!D181</f>
        <v>15.825901607870749</v>
      </c>
      <c r="E181">
        <f>IF(OR(VLOOKUP(WEEKDAY(A181),'Reference Data'!$B$2:$C$8,2)="Sunday",VLOOKUP(WEEKDAY(A181),'Reference Data'!$B$2:$C$8,2)="Saturday"),CEILING(MAX($C:$C),100),"")</f>
        <v>200</v>
      </c>
      <c r="F181" t="str">
        <f>IF(AND('Modified Data'!A181&gt;=Dashboard!$D$17,'Modified Data'!A181&lt;=Dashboard!$D$19),1,"")</f>
        <v/>
      </c>
      <c r="G181" s="1" t="str">
        <f>IF(F181=1,'Reference Data'!$F$11,"")</f>
        <v/>
      </c>
      <c r="H181" s="1">
        <f>IF(ISBLANK('Raw Data'!J181),NA(),'Raw Data'!J181)</f>
        <v>16.223701827167211</v>
      </c>
      <c r="I181" s="1">
        <f>IF(ISBLANK('Raw Data'!P181),NA(),'Raw Data'!P181)</f>
        <v>19.461101831463754</v>
      </c>
      <c r="J181" s="1">
        <f>IF(ISBLANK('Raw Data'!V181),NA(),'Raw Data'!V181)</f>
        <v>16.010098040106282</v>
      </c>
      <c r="K181" s="1">
        <f>IF(ISBLANK('Raw Data'!AB181),NA(),'Raw Data'!AB181)</f>
        <v>14.530736511232046</v>
      </c>
      <c r="L181" s="1">
        <f>IF(ISBLANK('Raw Data'!AH181),NA(),'Raw Data'!AH181)</f>
        <v>18.259935600011016</v>
      </c>
      <c r="M181" s="1">
        <f>IF(ISBLANK('Raw Data'!AN181),NA(),'Raw Data'!AN181)</f>
        <v>18.101444652908068</v>
      </c>
      <c r="N181" s="1">
        <f>IF(ISBLANK('Raw Data'!AT181),NA(),'Raw Data'!AT181)</f>
        <v>15.425328893205252</v>
      </c>
      <c r="O181" s="14">
        <f>IF('Reference Data'!$A$14,'Modified Data'!H181,NA())</f>
        <v>16.223701827167211</v>
      </c>
      <c r="P181" s="14" t="e">
        <f>IF('Reference Data'!$A$15,'Modified Data'!I181,NA())</f>
        <v>#N/A</v>
      </c>
      <c r="Q181" s="14" t="e">
        <f>IF('Reference Data'!$A$16,'Modified Data'!J181,NA())</f>
        <v>#N/A</v>
      </c>
      <c r="R181" s="14">
        <f>IF('Reference Data'!$A$17,'Modified Data'!K181,NA())</f>
        <v>14.530736511232046</v>
      </c>
      <c r="S181" s="14" t="e">
        <f>IF('Reference Data'!$A$18,'Modified Data'!L181,NA())</f>
        <v>#N/A</v>
      </c>
      <c r="T181" s="14" t="e">
        <f>IF('Reference Data'!$A$19,'Modified Data'!M181,NA())</f>
        <v>#N/A</v>
      </c>
      <c r="U181" s="14" t="e">
        <f>IF('Reference Data'!$A$20,'Modified Data'!N181,NA())</f>
        <v>#N/A</v>
      </c>
    </row>
    <row r="182" spans="1:21" x14ac:dyDescent="0.2">
      <c r="A182" s="3">
        <f>'Raw Data'!A182</f>
        <v>39810</v>
      </c>
      <c r="B182" s="1">
        <f>'Raw Data'!B182/'Reference Data'!$F$1</f>
        <v>4.5919299999999996</v>
      </c>
      <c r="C182" s="1">
        <f>'Raw Data'!C182/'Reference Data'!$F$1</f>
        <v>71.196052709999989</v>
      </c>
      <c r="D182" s="2">
        <f>'Raw Data'!D182</f>
        <v>15.504603230014393</v>
      </c>
      <c r="E182">
        <f>IF(OR(VLOOKUP(WEEKDAY(A182),'Reference Data'!$B$2:$C$8,2)="Sunday",VLOOKUP(WEEKDAY(A182),'Reference Data'!$B$2:$C$8,2)="Saturday"),CEILING(MAX($C:$C),100),"")</f>
        <v>200</v>
      </c>
      <c r="F182" t="str">
        <f>IF(AND('Modified Data'!A182&gt;=Dashboard!$D$17,'Modified Data'!A182&lt;=Dashboard!$D$19),1,"")</f>
        <v/>
      </c>
      <c r="G182" s="1" t="str">
        <f>IF(F182=1,'Reference Data'!$F$11,"")</f>
        <v/>
      </c>
      <c r="H182" s="1">
        <f>IF(ISBLANK('Raw Data'!J182),NA(),'Raw Data'!J182)</f>
        <v>16.014084164999478</v>
      </c>
      <c r="I182" s="1">
        <f>IF(ISBLANK('Raw Data'!P182),NA(),'Raw Data'!P182)</f>
        <v>19.040452810098898</v>
      </c>
      <c r="J182" s="1">
        <f>IF(ISBLANK('Raw Data'!V182),NA(),'Raw Data'!V182)</f>
        <v>15.899981200361463</v>
      </c>
      <c r="K182" s="1">
        <f>IF(ISBLANK('Raw Data'!AB182),NA(),'Raw Data'!AB182)</f>
        <v>14.210568120262181</v>
      </c>
      <c r="L182" s="1">
        <f>IF(ISBLANK('Raw Data'!AH182),NA(),'Raw Data'!AH182)</f>
        <v>17.992115709252399</v>
      </c>
      <c r="M182" s="1">
        <f>IF(ISBLANK('Raw Data'!AN182),NA(),'Raw Data'!AN182)</f>
        <v>20.824678714859438</v>
      </c>
      <c r="N182" s="1">
        <f>IF(ISBLANK('Raw Data'!AT182),NA(),'Raw Data'!AT182)</f>
        <v>15.085726086642447</v>
      </c>
      <c r="O182" s="14">
        <f>IF('Reference Data'!$A$14,'Modified Data'!H182,NA())</f>
        <v>16.014084164999478</v>
      </c>
      <c r="P182" s="14" t="e">
        <f>IF('Reference Data'!$A$15,'Modified Data'!I182,NA())</f>
        <v>#N/A</v>
      </c>
      <c r="Q182" s="14" t="e">
        <f>IF('Reference Data'!$A$16,'Modified Data'!J182,NA())</f>
        <v>#N/A</v>
      </c>
      <c r="R182" s="14">
        <f>IF('Reference Data'!$A$17,'Modified Data'!K182,NA())</f>
        <v>14.210568120262181</v>
      </c>
      <c r="S182" s="14" t="e">
        <f>IF('Reference Data'!$A$18,'Modified Data'!L182,NA())</f>
        <v>#N/A</v>
      </c>
      <c r="T182" s="14" t="e">
        <f>IF('Reference Data'!$A$19,'Modified Data'!M182,NA())</f>
        <v>#N/A</v>
      </c>
      <c r="U182" s="14" t="e">
        <f>IF('Reference Data'!$A$20,'Modified Data'!N182,NA())</f>
        <v>#N/A</v>
      </c>
    </row>
    <row r="183" spans="1:21" ht="13.5" customHeight="1" x14ac:dyDescent="0.2">
      <c r="A183" s="3">
        <f>'Raw Data'!A183</f>
        <v>39811</v>
      </c>
      <c r="B183" s="1">
        <f>'Raw Data'!B183/'Reference Data'!$F$1</f>
        <v>4.6449249999999997</v>
      </c>
      <c r="C183" s="1">
        <f>'Raw Data'!C183/'Reference Data'!$F$1</f>
        <v>75.561329999999998</v>
      </c>
      <c r="D183" s="2">
        <f>'Raw Data'!D183</f>
        <v>16.267502704564659</v>
      </c>
      <c r="E183" t="str">
        <f>IF(OR(VLOOKUP(WEEKDAY(A183),'Reference Data'!$B$2:$C$8,2)="Sunday",VLOOKUP(WEEKDAY(A183),'Reference Data'!$B$2:$C$8,2)="Saturday"),CEILING(MAX($C:$C),100),"")</f>
        <v/>
      </c>
      <c r="F183" t="str">
        <f>IF(AND('Modified Data'!A183&gt;=Dashboard!$D$17,'Modified Data'!A183&lt;=Dashboard!$D$19),1,"")</f>
        <v/>
      </c>
      <c r="G183" s="1" t="str">
        <f>IF(F183=1,'Reference Data'!$F$11,"")</f>
        <v/>
      </c>
      <c r="H183" s="1">
        <f>IF(ISBLANK('Raw Data'!J183),NA(),'Raw Data'!J183)</f>
        <v>16.473106912221958</v>
      </c>
      <c r="I183" s="1">
        <f>IF(ISBLANK('Raw Data'!P183),NA(),'Raw Data'!P183)</f>
        <v>20.158338973090082</v>
      </c>
      <c r="J183" s="1">
        <f>IF(ISBLANK('Raw Data'!V183),NA(),'Raw Data'!V183)</f>
        <v>18.261641062121232</v>
      </c>
      <c r="K183" s="1">
        <f>IF(ISBLANK('Raw Data'!AB183),NA(),'Raw Data'!AB183)</f>
        <v>14.694917503756123</v>
      </c>
      <c r="L183" s="1">
        <f>IF(ISBLANK('Raw Data'!AH183),NA(),'Raw Data'!AH183)</f>
        <v>18.362944563879374</v>
      </c>
      <c r="M183" s="1">
        <f>IF(ISBLANK('Raw Data'!AN183),NA(),'Raw Data'!AN183)</f>
        <v>18.622669322709164</v>
      </c>
      <c r="N183" s="1">
        <f>IF(ISBLANK('Raw Data'!AT183),NA(),'Raw Data'!AT183)</f>
        <v>15.61317223223887</v>
      </c>
      <c r="O183" s="14">
        <f>IF('Reference Data'!$A$14,'Modified Data'!H183,NA())</f>
        <v>16.473106912221958</v>
      </c>
      <c r="P183" s="14" t="e">
        <f>IF('Reference Data'!$A$15,'Modified Data'!I183,NA())</f>
        <v>#N/A</v>
      </c>
      <c r="Q183" s="14" t="e">
        <f>IF('Reference Data'!$A$16,'Modified Data'!J183,NA())</f>
        <v>#N/A</v>
      </c>
      <c r="R183" s="14">
        <f>IF('Reference Data'!$A$17,'Modified Data'!K183,NA())</f>
        <v>14.694917503756123</v>
      </c>
      <c r="S183" s="14" t="e">
        <f>IF('Reference Data'!$A$18,'Modified Data'!L183,NA())</f>
        <v>#N/A</v>
      </c>
      <c r="T183" s="14" t="e">
        <f>IF('Reference Data'!$A$19,'Modified Data'!M183,NA())</f>
        <v>#N/A</v>
      </c>
      <c r="U183" s="14" t="e">
        <f>IF('Reference Data'!$A$20,'Modified Data'!N183,NA())</f>
        <v>#N/A</v>
      </c>
    </row>
    <row r="184" spans="1:21" x14ac:dyDescent="0.2">
      <c r="A184" s="3">
        <f>'Raw Data'!A184</f>
        <v>39812</v>
      </c>
      <c r="B184" s="1">
        <f>'Raw Data'!B184/'Reference Data'!$F$1</f>
        <v>4.6190410000000002</v>
      </c>
      <c r="C184" s="1">
        <f>'Raw Data'!C184/'Reference Data'!$F$1</f>
        <v>75.182971549999991</v>
      </c>
      <c r="D184" s="2">
        <f>'Raw Data'!D184</f>
        <v>16.276749123898227</v>
      </c>
      <c r="E184" t="str">
        <f>IF(OR(VLOOKUP(WEEKDAY(A184),'Reference Data'!$B$2:$C$8,2)="Sunday",VLOOKUP(WEEKDAY(A184),'Reference Data'!$B$2:$C$8,2)="Saturday"),CEILING(MAX($C:$C),100),"")</f>
        <v/>
      </c>
      <c r="F184" t="str">
        <f>IF(AND('Modified Data'!A184&gt;=Dashboard!$D$17,'Modified Data'!A184&lt;=Dashboard!$D$19),1,"")</f>
        <v/>
      </c>
      <c r="G184" s="1" t="str">
        <f>IF(F184=1,'Reference Data'!$F$11,"")</f>
        <v/>
      </c>
      <c r="H184" s="1">
        <f>IF(ISBLANK('Raw Data'!J184),NA(),'Raw Data'!J184)</f>
        <v>16.471241636969769</v>
      </c>
      <c r="I184" s="1">
        <f>IF(ISBLANK('Raw Data'!P184),NA(),'Raw Data'!P184)</f>
        <v>20.201085706342866</v>
      </c>
      <c r="J184" s="1">
        <f>IF(ISBLANK('Raw Data'!V184),NA(),'Raw Data'!V184)</f>
        <v>18.105510819337628</v>
      </c>
      <c r="K184" s="1">
        <f>IF(ISBLANK('Raw Data'!AB184),NA(),'Raw Data'!AB184)</f>
        <v>14.73042588249039</v>
      </c>
      <c r="L184" s="1">
        <f>IF(ISBLANK('Raw Data'!AH184),NA(),'Raw Data'!AH184)</f>
        <v>18.274736777630384</v>
      </c>
      <c r="M184" s="1">
        <f>IF(ISBLANK('Raw Data'!AN184),NA(),'Raw Data'!AN184)</f>
        <v>18.991020408163266</v>
      </c>
      <c r="N184" s="1">
        <f>IF(ISBLANK('Raw Data'!AT184),NA(),'Raw Data'!AT184)</f>
        <v>15.650536212020528</v>
      </c>
      <c r="O184" s="14">
        <f>IF('Reference Data'!$A$14,'Modified Data'!H184,NA())</f>
        <v>16.471241636969769</v>
      </c>
      <c r="P184" s="14" t="e">
        <f>IF('Reference Data'!$A$15,'Modified Data'!I184,NA())</f>
        <v>#N/A</v>
      </c>
      <c r="Q184" s="14" t="e">
        <f>IF('Reference Data'!$A$16,'Modified Data'!J184,NA())</f>
        <v>#N/A</v>
      </c>
      <c r="R184" s="14">
        <f>IF('Reference Data'!$A$17,'Modified Data'!K184,NA())</f>
        <v>14.73042588249039</v>
      </c>
      <c r="S184" s="14" t="e">
        <f>IF('Reference Data'!$A$18,'Modified Data'!L184,NA())</f>
        <v>#N/A</v>
      </c>
      <c r="T184" s="14" t="e">
        <f>IF('Reference Data'!$A$19,'Modified Data'!M184,NA())</f>
        <v>#N/A</v>
      </c>
      <c r="U184" s="14" t="e">
        <f>IF('Reference Data'!$A$20,'Modified Data'!N184,NA())</f>
        <v>#N/A</v>
      </c>
    </row>
    <row r="185" spans="1:21" x14ac:dyDescent="0.2">
      <c r="A185" s="3">
        <f>'Raw Data'!A185</f>
        <v>39813</v>
      </c>
      <c r="B185" s="1">
        <f>'Raw Data'!B185/'Reference Data'!$F$1</f>
        <v>4.646998</v>
      </c>
      <c r="C185" s="1">
        <f>'Raw Data'!C185/'Reference Data'!$F$1</f>
        <v>75.457504229999998</v>
      </c>
      <c r="D185" s="2">
        <f>'Raw Data'!D185</f>
        <v>16.237903315215544</v>
      </c>
      <c r="E185" t="str">
        <f>IF(OR(VLOOKUP(WEEKDAY(A185),'Reference Data'!$B$2:$C$8,2)="Sunday",VLOOKUP(WEEKDAY(A185),'Reference Data'!$B$2:$C$8,2)="Saturday"),CEILING(MAX($C:$C),100),"")</f>
        <v/>
      </c>
      <c r="H185" s="1">
        <f>IF(ISBLANK('Raw Data'!J185),NA(),'Raw Data'!J185)</f>
        <v>16.606919757525944</v>
      </c>
      <c r="I185" s="1">
        <f>IF(ISBLANK('Raw Data'!P185),NA(),'Raw Data'!P185)</f>
        <v>19.995958750662023</v>
      </c>
      <c r="J185" s="1">
        <f>IF(ISBLANK('Raw Data'!V185),NA(),'Raw Data'!V185)</f>
        <v>17.996224941778163</v>
      </c>
      <c r="K185" s="1">
        <f>IF(ISBLANK('Raw Data'!AB185),NA(),'Raw Data'!AB185)</f>
        <v>14.761296829679681</v>
      </c>
      <c r="L185" s="1">
        <f>IF(ISBLANK('Raw Data'!AH185),NA(),'Raw Data'!AH185)</f>
        <v>18.325605972123522</v>
      </c>
      <c r="M185" s="1">
        <f>IF(ISBLANK('Raw Data'!AN185),NA(),'Raw Data'!AN185)</f>
        <v>19.454634615384617</v>
      </c>
      <c r="N185" s="1">
        <f>IF(ISBLANK('Raw Data'!AT185),NA(),'Raw Data'!AT185)</f>
        <v>15.577415333211786</v>
      </c>
      <c r="O185" s="14">
        <f>IF('Reference Data'!$A$14,'Modified Data'!H185,NA())</f>
        <v>16.606919757525944</v>
      </c>
      <c r="P185" s="14" t="e">
        <f>IF('Reference Data'!$A$15,'Modified Data'!I185,NA())</f>
        <v>#N/A</v>
      </c>
      <c r="Q185" s="14" t="e">
        <f>IF('Reference Data'!$A$16,'Modified Data'!J185,NA())</f>
        <v>#N/A</v>
      </c>
      <c r="R185" s="14">
        <f>IF('Reference Data'!$A$17,'Modified Data'!K185,NA())</f>
        <v>14.761296829679681</v>
      </c>
      <c r="S185" s="14" t="e">
        <f>IF('Reference Data'!$A$18,'Modified Data'!L185,NA())</f>
        <v>#N/A</v>
      </c>
      <c r="T185" s="14" t="e">
        <f>IF('Reference Data'!$A$19,'Modified Data'!M185,NA())</f>
        <v>#N/A</v>
      </c>
      <c r="U185" s="14" t="e">
        <f>IF('Reference Data'!$A$20,'Modified Data'!N185,NA())</f>
        <v>#N/A</v>
      </c>
    </row>
    <row r="186" spans="1:21" x14ac:dyDescent="0.2">
      <c r="A186" s="3">
        <f>'Raw Data'!A186</f>
        <v>39814</v>
      </c>
      <c r="B186" s="1">
        <f>'Raw Data'!B186/'Reference Data'!$F$1</f>
        <v>4.7155420000000001</v>
      </c>
      <c r="C186" s="1">
        <f>'Raw Data'!C186/'Reference Data'!$F$1</f>
        <v>78.076610720000005</v>
      </c>
      <c r="D186" s="2">
        <f>'Raw Data'!D186</f>
        <v>16.55729303651627</v>
      </c>
      <c r="E186" t="str">
        <f>IF(OR(VLOOKUP(WEEKDAY(A186),'Reference Data'!$B$2:$C$8,2)="Sunday",VLOOKUP(WEEKDAY(A186),'Reference Data'!$B$2:$C$8,2)="Saturday"),CEILING(MAX($C:$C),100),"")</f>
        <v/>
      </c>
      <c r="H186" s="1">
        <f>IF(ISBLANK('Raw Data'!J186),NA(),'Raw Data'!J186)</f>
        <v>17.01446626196855</v>
      </c>
      <c r="I186" s="1">
        <f>IF(ISBLANK('Raw Data'!P186),NA(),'Raw Data'!P186)</f>
        <v>18.351972208385959</v>
      </c>
      <c r="J186" s="1">
        <f>IF(ISBLANK('Raw Data'!V186),NA(),'Raw Data'!V186)</f>
        <v>18.351972208385959</v>
      </c>
      <c r="K186" s="1">
        <f>IF(ISBLANK('Raw Data'!AB186),NA(),'Raw Data'!AB186)</f>
        <v>15.017271521462623</v>
      </c>
      <c r="L186" s="1">
        <f>IF(ISBLANK('Raw Data'!AH186),NA(),'Raw Data'!AH186)</f>
        <v>18.715271084441227</v>
      </c>
      <c r="M186" s="1">
        <f>IF(ISBLANK('Raw Data'!AN186),NA(),'Raw Data'!AN186)</f>
        <v>19.925307262569831</v>
      </c>
      <c r="N186" s="1">
        <f>IF(ISBLANK('Raw Data'!AT186),NA(),'Raw Data'!AT186)</f>
        <v>15.905392418360409</v>
      </c>
      <c r="O186" s="14">
        <f>IF('Reference Data'!$A$14,'Modified Data'!H186,NA())</f>
        <v>17.01446626196855</v>
      </c>
      <c r="P186" s="14" t="e">
        <f>IF('Reference Data'!$A$15,'Modified Data'!I186,NA())</f>
        <v>#N/A</v>
      </c>
      <c r="Q186" s="14" t="e">
        <f>IF('Reference Data'!$A$16,'Modified Data'!J186,NA())</f>
        <v>#N/A</v>
      </c>
      <c r="R186" s="14">
        <f>IF('Reference Data'!$A$17,'Modified Data'!K186,NA())</f>
        <v>15.017271521462623</v>
      </c>
      <c r="S186" s="14" t="e">
        <f>IF('Reference Data'!$A$18,'Modified Data'!L186,NA())</f>
        <v>#N/A</v>
      </c>
      <c r="T186" s="14" t="e">
        <f>IF('Reference Data'!$A$19,'Modified Data'!M186,NA())</f>
        <v>#N/A</v>
      </c>
      <c r="U186" s="14" t="e">
        <f>IF('Reference Data'!$A$20,'Modified Data'!N186,NA())</f>
        <v>#N/A</v>
      </c>
    </row>
    <row r="187" spans="1:21" x14ac:dyDescent="0.2">
      <c r="A187" s="3">
        <f>'Raw Data'!A187</f>
        <v>39815</v>
      </c>
      <c r="B187" s="1">
        <f>'Raw Data'!B187/'Reference Data'!$F$1</f>
        <v>4.6155059999999999</v>
      </c>
      <c r="C187" s="1">
        <f>'Raw Data'!C187/'Reference Data'!$F$1</f>
        <v>75.008611670000008</v>
      </c>
      <c r="D187" s="2">
        <f>'Raw Data'!D187</f>
        <v>16.251438449002126</v>
      </c>
      <c r="E187" t="str">
        <f>IF(OR(VLOOKUP(WEEKDAY(A187),'Reference Data'!$B$2:$C$8,2)="Sunday",VLOOKUP(WEEKDAY(A187),'Reference Data'!$B$2:$C$8,2)="Saturday"),CEILING(MAX($C:$C),100),"")</f>
        <v/>
      </c>
      <c r="H187" s="1">
        <f>IF(ISBLANK('Raw Data'!J187),NA(),'Raw Data'!J187)</f>
        <v>16.599266289574441</v>
      </c>
      <c r="I187" s="1">
        <f>IF(ISBLANK('Raw Data'!P187),NA(),'Raw Data'!P187)</f>
        <v>17.837538168027088</v>
      </c>
      <c r="J187" s="1">
        <f>IF(ISBLANK('Raw Data'!V187),NA(),'Raw Data'!V187)</f>
        <v>17.837538168027088</v>
      </c>
      <c r="K187" s="1">
        <f>IF(ISBLANK('Raw Data'!AB187),NA(),'Raw Data'!AB187)</f>
        <v>14.785930544167478</v>
      </c>
      <c r="L187" s="1">
        <f>IF(ISBLANK('Raw Data'!AH187),NA(),'Raw Data'!AH187)</f>
        <v>18.242185637291016</v>
      </c>
      <c r="M187" s="1">
        <f>IF(ISBLANK('Raw Data'!AN187),NA(),'Raw Data'!AN187)</f>
        <v>18.799863281250001</v>
      </c>
      <c r="N187" s="1">
        <f>IF(ISBLANK('Raw Data'!AT187),NA(),'Raw Data'!AT187)</f>
        <v>15.759593446709287</v>
      </c>
      <c r="O187" s="14">
        <f>IF('Reference Data'!$A$14,'Modified Data'!H187,NA())</f>
        <v>16.599266289574441</v>
      </c>
      <c r="P187" s="14" t="e">
        <f>IF('Reference Data'!$A$15,'Modified Data'!I187,NA())</f>
        <v>#N/A</v>
      </c>
      <c r="Q187" s="14" t="e">
        <f>IF('Reference Data'!$A$16,'Modified Data'!J187,NA())</f>
        <v>#N/A</v>
      </c>
      <c r="R187" s="14">
        <f>IF('Reference Data'!$A$17,'Modified Data'!K187,NA())</f>
        <v>14.785930544167478</v>
      </c>
      <c r="S187" s="14" t="e">
        <f>IF('Reference Data'!$A$18,'Modified Data'!L187,NA())</f>
        <v>#N/A</v>
      </c>
      <c r="T187" s="14" t="e">
        <f>IF('Reference Data'!$A$19,'Modified Data'!M187,NA())</f>
        <v>#N/A</v>
      </c>
      <c r="U187" s="14" t="e">
        <f>IF('Reference Data'!$A$20,'Modified Data'!N187,NA())</f>
        <v>#N/A</v>
      </c>
    </row>
    <row r="188" spans="1:21" x14ac:dyDescent="0.2">
      <c r="A188" s="3">
        <f>'Raw Data'!A188</f>
        <v>39816</v>
      </c>
      <c r="B188" s="1">
        <f>'Raw Data'!B188/'Reference Data'!$F$1</f>
        <v>4.6782329999999996</v>
      </c>
      <c r="C188" s="1">
        <f>'Raw Data'!C188/'Reference Data'!$F$1</f>
        <v>74.45662738</v>
      </c>
      <c r="D188" s="2">
        <f>'Raw Data'!D188</f>
        <v>15.915544903385529</v>
      </c>
      <c r="E188">
        <f>IF(OR(VLOOKUP(WEEKDAY(A188),'Reference Data'!$B$2:$C$8,2)="Sunday",VLOOKUP(WEEKDAY(A188),'Reference Data'!$B$2:$C$8,2)="Saturday"),CEILING(MAX($C:$C),100),"")</f>
        <v>200</v>
      </c>
      <c r="H188" s="1">
        <f>IF(ISBLANK('Raw Data'!J188),NA(),'Raw Data'!J188)</f>
        <v>16.50461828647434</v>
      </c>
      <c r="I188" s="1">
        <f>IF(ISBLANK('Raw Data'!P188),NA(),'Raw Data'!P188)</f>
        <v>16.036742158457777</v>
      </c>
      <c r="J188" s="1">
        <f>IF(ISBLANK('Raw Data'!V188),NA(),'Raw Data'!V188)</f>
        <v>16.036742158457777</v>
      </c>
      <c r="K188" s="1">
        <f>IF(ISBLANK('Raw Data'!AB188),NA(),'Raw Data'!AB188)</f>
        <v>14.552272513638695</v>
      </c>
      <c r="L188" s="1">
        <f>IF(ISBLANK('Raw Data'!AH188),NA(),'Raw Data'!AH188)</f>
        <v>18.493770578383749</v>
      </c>
      <c r="M188" s="1">
        <f>IF(ISBLANK('Raw Data'!AN188),NA(),'Raw Data'!AN188)</f>
        <v>18.391127819548871</v>
      </c>
      <c r="N188" s="1">
        <f>IF(ISBLANK('Raw Data'!AT188),NA(),'Raw Data'!AT188)</f>
        <v>15.524370103381431</v>
      </c>
      <c r="O188" s="14">
        <f>IF('Reference Data'!$A$14,'Modified Data'!H188,NA())</f>
        <v>16.50461828647434</v>
      </c>
      <c r="P188" s="14" t="e">
        <f>IF('Reference Data'!$A$15,'Modified Data'!I188,NA())</f>
        <v>#N/A</v>
      </c>
      <c r="Q188" s="14" t="e">
        <f>IF('Reference Data'!$A$16,'Modified Data'!J188,NA())</f>
        <v>#N/A</v>
      </c>
      <c r="R188" s="14">
        <f>IF('Reference Data'!$A$17,'Modified Data'!K188,NA())</f>
        <v>14.552272513638695</v>
      </c>
      <c r="S188" s="14" t="e">
        <f>IF('Reference Data'!$A$18,'Modified Data'!L188,NA())</f>
        <v>#N/A</v>
      </c>
      <c r="T188" s="14" t="e">
        <f>IF('Reference Data'!$A$19,'Modified Data'!M188,NA())</f>
        <v>#N/A</v>
      </c>
      <c r="U188" s="14" t="e">
        <f>IF('Reference Data'!$A$20,'Modified Data'!N188,NA())</f>
        <v>#N/A</v>
      </c>
    </row>
    <row r="189" spans="1:21" x14ac:dyDescent="0.2">
      <c r="A189" s="3">
        <f>'Raw Data'!A189</f>
        <v>39817</v>
      </c>
      <c r="B189" s="1">
        <f>'Raw Data'!B189/'Reference Data'!$F$1</f>
        <v>4.6316819999999996</v>
      </c>
      <c r="C189" s="1">
        <f>'Raw Data'!C189/'Reference Data'!$F$1</f>
        <v>72.612305599999999</v>
      </c>
      <c r="D189" s="2">
        <f>'Raw Data'!D189</f>
        <v>15.677308070804514</v>
      </c>
      <c r="E189">
        <f>IF(OR(VLOOKUP(WEEKDAY(A189),'Reference Data'!$B$2:$C$8,2)="Sunday",VLOOKUP(WEEKDAY(A189),'Reference Data'!$B$2:$C$8,2)="Saturday"),CEILING(MAX($C:$C),100),"")</f>
        <v>200</v>
      </c>
      <c r="H189" s="1">
        <f>IF(ISBLANK('Raw Data'!J189),NA(),'Raw Data'!J189)</f>
        <v>16.047819225584529</v>
      </c>
      <c r="I189" s="1">
        <f>IF(ISBLANK('Raw Data'!P189),NA(),'Raw Data'!P189)</f>
        <v>16.081532311552479</v>
      </c>
      <c r="J189" s="1">
        <f>IF(ISBLANK('Raw Data'!V189),NA(),'Raw Data'!V189)</f>
        <v>16.081532311552479</v>
      </c>
      <c r="K189" s="1">
        <f>IF(ISBLANK('Raw Data'!AB189),NA(),'Raw Data'!AB189)</f>
        <v>14.33082895557513</v>
      </c>
      <c r="L189" s="1">
        <f>IF(ISBLANK('Raw Data'!AH189),NA(),'Raw Data'!AH189)</f>
        <v>18.349791583644134</v>
      </c>
      <c r="M189" s="1">
        <f>IF(ISBLANK('Raw Data'!AN189),NA(),'Raw Data'!AN189)</f>
        <v>17.220959692898273</v>
      </c>
      <c r="N189" s="1">
        <f>IF(ISBLANK('Raw Data'!AT189),NA(),'Raw Data'!AT189)</f>
        <v>15.321751315569484</v>
      </c>
      <c r="O189" s="14">
        <f>IF('Reference Data'!$A$14,'Modified Data'!H189,NA())</f>
        <v>16.047819225584529</v>
      </c>
      <c r="P189" s="14" t="e">
        <f>IF('Reference Data'!$A$15,'Modified Data'!I189,NA())</f>
        <v>#N/A</v>
      </c>
      <c r="Q189" s="14" t="e">
        <f>IF('Reference Data'!$A$16,'Modified Data'!J189,NA())</f>
        <v>#N/A</v>
      </c>
      <c r="R189" s="14">
        <f>IF('Reference Data'!$A$17,'Modified Data'!K189,NA())</f>
        <v>14.33082895557513</v>
      </c>
      <c r="S189" s="14" t="e">
        <f>IF('Reference Data'!$A$18,'Modified Data'!L189,NA())</f>
        <v>#N/A</v>
      </c>
      <c r="T189" s="14" t="e">
        <f>IF('Reference Data'!$A$19,'Modified Data'!M189,NA())</f>
        <v>#N/A</v>
      </c>
      <c r="U189" s="14" t="e">
        <f>IF('Reference Data'!$A$20,'Modified Data'!N189,NA())</f>
        <v>#N/A</v>
      </c>
    </row>
    <row r="190" spans="1:21" x14ac:dyDescent="0.2">
      <c r="A190" s="3">
        <f>'Raw Data'!A190</f>
        <v>39818</v>
      </c>
      <c r="B190" s="1">
        <f>'Raw Data'!B190/'Reference Data'!$F$1</f>
        <v>4.6807889999999999</v>
      </c>
      <c r="C190" s="1">
        <f>'Raw Data'!C190/'Reference Data'!$F$1</f>
        <v>76.457462419999999</v>
      </c>
      <c r="D190" s="2">
        <f>'Raw Data'!D190</f>
        <v>16.334310822384857</v>
      </c>
      <c r="E190" t="str">
        <f>IF(OR(VLOOKUP(WEEKDAY(A190),'Reference Data'!$B$2:$C$8,2)="Sunday",VLOOKUP(WEEKDAY(A190),'Reference Data'!$B$2:$C$8,2)="Saturday"),CEILING(MAX($C:$C),100),"")</f>
        <v/>
      </c>
      <c r="H190" s="1">
        <f>IF(ISBLANK('Raw Data'!J190),NA(),'Raw Data'!J190)</f>
        <v>16.664322241478914</v>
      </c>
      <c r="I190" s="1">
        <f>IF(ISBLANK('Raw Data'!P190),NA(),'Raw Data'!P190)</f>
        <v>18.212984430880958</v>
      </c>
      <c r="J190" s="1">
        <f>IF(ISBLANK('Raw Data'!V190),NA(),'Raw Data'!V190)</f>
        <v>18.212984430880958</v>
      </c>
      <c r="K190" s="1">
        <f>IF(ISBLANK('Raw Data'!AB190),NA(),'Raw Data'!AB190)</f>
        <v>14.718944400774166</v>
      </c>
      <c r="L190" s="1">
        <f>IF(ISBLANK('Raw Data'!AH190),NA(),'Raw Data'!AH190)</f>
        <v>18.724572476342356</v>
      </c>
      <c r="M190" s="1">
        <f>IF(ISBLANK('Raw Data'!AN190),NA(),'Raw Data'!AN190)</f>
        <v>16.883437499999999</v>
      </c>
      <c r="N190" s="1">
        <f>IF(ISBLANK('Raw Data'!AT190),NA(),'Raw Data'!AT190)</f>
        <v>15.773534061143677</v>
      </c>
      <c r="O190" s="14">
        <f>IF('Reference Data'!$A$14,'Modified Data'!H190,NA())</f>
        <v>16.664322241478914</v>
      </c>
      <c r="P190" s="14" t="e">
        <f>IF('Reference Data'!$A$15,'Modified Data'!I190,NA())</f>
        <v>#N/A</v>
      </c>
      <c r="Q190" s="14" t="e">
        <f>IF('Reference Data'!$A$16,'Modified Data'!J190,NA())</f>
        <v>#N/A</v>
      </c>
      <c r="R190" s="14">
        <f>IF('Reference Data'!$A$17,'Modified Data'!K190,NA())</f>
        <v>14.718944400774166</v>
      </c>
      <c r="S190" s="14" t="e">
        <f>IF('Reference Data'!$A$18,'Modified Data'!L190,NA())</f>
        <v>#N/A</v>
      </c>
      <c r="T190" s="14" t="e">
        <f>IF('Reference Data'!$A$19,'Modified Data'!M190,NA())</f>
        <v>#N/A</v>
      </c>
      <c r="U190" s="14" t="e">
        <f>IF('Reference Data'!$A$20,'Modified Data'!N190,NA())</f>
        <v>#N/A</v>
      </c>
    </row>
    <row r="191" spans="1:21" x14ac:dyDescent="0.2">
      <c r="A191" s="3">
        <f>'Raw Data'!A191</f>
        <v>39819</v>
      </c>
      <c r="B191" s="1">
        <f>'Raw Data'!B191/'Reference Data'!$F$1</f>
        <v>4.6991880000000004</v>
      </c>
      <c r="C191" s="1">
        <f>'Raw Data'!C191/'Reference Data'!$F$1</f>
        <v>76.101297599999995</v>
      </c>
      <c r="D191" s="2">
        <f>'Raw Data'!D191</f>
        <v>16.19456331604524</v>
      </c>
      <c r="E191" t="str">
        <f>IF(OR(VLOOKUP(WEEKDAY(A191),'Reference Data'!$B$2:$C$8,2)="Sunday",VLOOKUP(WEEKDAY(A191),'Reference Data'!$B$2:$C$8,2)="Saturday"),CEILING(MAX($C:$C),100),"")</f>
        <v/>
      </c>
      <c r="H191" s="1">
        <f>IF(ISBLANK('Raw Data'!J191),NA(),'Raw Data'!J191)</f>
        <v>16.376102199684937</v>
      </c>
      <c r="I191" s="1">
        <f>IF(ISBLANK('Raw Data'!P191),NA(),'Raw Data'!P191)</f>
        <v>18.10065260156416</v>
      </c>
      <c r="J191" s="1">
        <f>IF(ISBLANK('Raw Data'!V191),NA(),'Raw Data'!V191)</f>
        <v>18.10065260156416</v>
      </c>
      <c r="K191" s="1">
        <f>IF(ISBLANK('Raw Data'!AB191),NA(),'Raw Data'!AB191)</f>
        <v>14.624819993097809</v>
      </c>
      <c r="L191" s="1">
        <f>IF(ISBLANK('Raw Data'!AH191),NA(),'Raw Data'!AH191)</f>
        <v>18.59334732591935</v>
      </c>
      <c r="M191" s="1">
        <f>IF(ISBLANK('Raw Data'!AN191),NA(),'Raw Data'!AN191)</f>
        <v>15.904779270633396</v>
      </c>
      <c r="N191" s="1">
        <f>IF(ISBLANK('Raw Data'!AT191),NA(),'Raw Data'!AT191)</f>
        <v>15.621270048246185</v>
      </c>
      <c r="O191" s="14">
        <f>IF('Reference Data'!$A$14,'Modified Data'!H191,NA())</f>
        <v>16.376102199684937</v>
      </c>
      <c r="P191" s="14" t="e">
        <f>IF('Reference Data'!$A$15,'Modified Data'!I191,NA())</f>
        <v>#N/A</v>
      </c>
      <c r="Q191" s="14" t="e">
        <f>IF('Reference Data'!$A$16,'Modified Data'!J191,NA())</f>
        <v>#N/A</v>
      </c>
      <c r="R191" s="14">
        <f>IF('Reference Data'!$A$17,'Modified Data'!K191,NA())</f>
        <v>14.624819993097809</v>
      </c>
      <c r="S191" s="14" t="e">
        <f>IF('Reference Data'!$A$18,'Modified Data'!L191,NA())</f>
        <v>#N/A</v>
      </c>
      <c r="T191" s="14" t="e">
        <f>IF('Reference Data'!$A$19,'Modified Data'!M191,NA())</f>
        <v>#N/A</v>
      </c>
      <c r="U191" s="14" t="e">
        <f>IF('Reference Data'!$A$20,'Modified Data'!N191,NA())</f>
        <v>#N/A</v>
      </c>
    </row>
    <row r="192" spans="1:21" x14ac:dyDescent="0.2">
      <c r="A192" s="3">
        <f>'Raw Data'!A192</f>
        <v>39820</v>
      </c>
      <c r="B192" s="1">
        <f>'Raw Data'!B192/'Reference Data'!$F$1</f>
        <v>4.5856149999999998</v>
      </c>
      <c r="C192" s="1">
        <f>'Raw Data'!C192/'Reference Data'!$F$1</f>
        <v>71.065179629999989</v>
      </c>
      <c r="D192" s="2">
        <f>'Raw Data'!D192</f>
        <v>15.49741520603016</v>
      </c>
      <c r="E192" t="str">
        <f>IF(OR(VLOOKUP(WEEKDAY(A192),'Reference Data'!$B$2:$C$8,2)="Sunday",VLOOKUP(WEEKDAY(A192),'Reference Data'!$B$2:$C$8,2)="Saturday"),CEILING(MAX($C:$C),100),"")</f>
        <v/>
      </c>
      <c r="H192" s="1">
        <f>IF(ISBLANK('Raw Data'!J192),NA(),'Raw Data'!J192)</f>
        <v>15.626982607873719</v>
      </c>
      <c r="I192" s="1">
        <f>IF(ISBLANK('Raw Data'!P192),NA(),'Raw Data'!P192)</f>
        <v>17.419393982142072</v>
      </c>
      <c r="J192" s="1">
        <f>IF(ISBLANK('Raw Data'!V192),NA(),'Raw Data'!V192)</f>
        <v>17.419393982142072</v>
      </c>
      <c r="K192" s="1">
        <f>IF(ISBLANK('Raw Data'!AB192),NA(),'Raw Data'!AB192)</f>
        <v>13.898167645256466</v>
      </c>
      <c r="L192" s="1">
        <f>IF(ISBLANK('Raw Data'!AH192),NA(),'Raw Data'!AH192)</f>
        <v>18.299978843953415</v>
      </c>
      <c r="M192" s="1">
        <f>IF(ISBLANK('Raw Data'!AN192),NA(),'Raw Data'!AN192)</f>
        <v>15.996122448979593</v>
      </c>
      <c r="N192" s="1">
        <f>IF(ISBLANK('Raw Data'!AT192),NA(),'Raw Data'!AT192)</f>
        <v>15.035690966119414</v>
      </c>
      <c r="O192" s="14">
        <f>IF('Reference Data'!$A$14,'Modified Data'!H192,NA())</f>
        <v>15.626982607873719</v>
      </c>
      <c r="P192" s="14" t="e">
        <f>IF('Reference Data'!$A$15,'Modified Data'!I192,NA())</f>
        <v>#N/A</v>
      </c>
      <c r="Q192" s="14" t="e">
        <f>IF('Reference Data'!$A$16,'Modified Data'!J192,NA())</f>
        <v>#N/A</v>
      </c>
      <c r="R192" s="14">
        <f>IF('Reference Data'!$A$17,'Modified Data'!K192,NA())</f>
        <v>13.898167645256466</v>
      </c>
      <c r="S192" s="14" t="e">
        <f>IF('Reference Data'!$A$18,'Modified Data'!L192,NA())</f>
        <v>#N/A</v>
      </c>
      <c r="T192" s="14" t="e">
        <f>IF('Reference Data'!$A$19,'Modified Data'!M192,NA())</f>
        <v>#N/A</v>
      </c>
      <c r="U192" s="14" t="e">
        <f>IF('Reference Data'!$A$20,'Modified Data'!N192,NA())</f>
        <v>#N/A</v>
      </c>
    </row>
    <row r="193" spans="1:21" x14ac:dyDescent="0.2">
      <c r="A193" s="3">
        <f>'Raw Data'!A193</f>
        <v>39821</v>
      </c>
      <c r="B193" s="1">
        <f>'Raw Data'!B193/'Reference Data'!$F$1</f>
        <v>4.3841599999999996</v>
      </c>
      <c r="C193" s="1">
        <f>'Raw Data'!C193/'Reference Data'!$F$1</f>
        <v>65.316304779999996</v>
      </c>
      <c r="D193" s="2">
        <f>'Raw Data'!D193</f>
        <v>14.898248417028576</v>
      </c>
      <c r="E193" t="str">
        <f>IF(OR(VLOOKUP(WEEKDAY(A193),'Reference Data'!$B$2:$C$8,2)="Sunday",VLOOKUP(WEEKDAY(A193),'Reference Data'!$B$2:$C$8,2)="Saturday"),CEILING(MAX($C:$C),100),"")</f>
        <v/>
      </c>
      <c r="H193" s="1">
        <f>IF(ISBLANK('Raw Data'!J193),NA(),'Raw Data'!J193)</f>
        <v>14.882209110219495</v>
      </c>
      <c r="I193" s="1">
        <f>IF(ISBLANK('Raw Data'!P193),NA(),'Raw Data'!P193)</f>
        <v>16.922770151066722</v>
      </c>
      <c r="J193" s="1">
        <f>IF(ISBLANK('Raw Data'!V193),NA(),'Raw Data'!V193)</f>
        <v>16.922770151066722</v>
      </c>
      <c r="K193" s="1">
        <f>IF(ISBLANK('Raw Data'!AB193),NA(),'Raw Data'!AB193)</f>
        <v>13.301353802860918</v>
      </c>
      <c r="L193" s="1">
        <f>IF(ISBLANK('Raw Data'!AH193),NA(),'Raw Data'!AH193)</f>
        <v>17.972167127156187</v>
      </c>
      <c r="M193" s="1">
        <f>IF(ISBLANK('Raw Data'!AN193),NA(),'Raw Data'!AN193)</f>
        <v>16.718937644341803</v>
      </c>
      <c r="N193" s="1">
        <f>IF(ISBLANK('Raw Data'!AT193),NA(),'Raw Data'!AT193)</f>
        <v>14.513473185099828</v>
      </c>
      <c r="O193" s="14">
        <f>IF('Reference Data'!$A$14,'Modified Data'!H193,NA())</f>
        <v>14.882209110219495</v>
      </c>
      <c r="P193" s="14" t="e">
        <f>IF('Reference Data'!$A$15,'Modified Data'!I193,NA())</f>
        <v>#N/A</v>
      </c>
      <c r="Q193" s="14" t="e">
        <f>IF('Reference Data'!$A$16,'Modified Data'!J193,NA())</f>
        <v>#N/A</v>
      </c>
      <c r="R193" s="14">
        <f>IF('Reference Data'!$A$17,'Modified Data'!K193,NA())</f>
        <v>13.301353802860918</v>
      </c>
      <c r="S193" s="14" t="e">
        <f>IF('Reference Data'!$A$18,'Modified Data'!L193,NA())</f>
        <v>#N/A</v>
      </c>
      <c r="T193" s="14" t="e">
        <f>IF('Reference Data'!$A$19,'Modified Data'!M193,NA())</f>
        <v>#N/A</v>
      </c>
      <c r="U193" s="14" t="e">
        <f>IF('Reference Data'!$A$20,'Modified Data'!N193,NA())</f>
        <v>#N/A</v>
      </c>
    </row>
    <row r="194" spans="1:21" x14ac:dyDescent="0.2">
      <c r="A194" s="3">
        <f>'Raw Data'!A194</f>
        <v>39822</v>
      </c>
      <c r="B194" s="1">
        <f>'Raw Data'!B194/'Reference Data'!$F$1</f>
        <v>4.5995290000000004</v>
      </c>
      <c r="C194" s="1">
        <f>'Raw Data'!C194/'Reference Data'!$F$1</f>
        <v>73.358181260000009</v>
      </c>
      <c r="D194" s="2">
        <f>'Raw Data'!D194</f>
        <v>15.949063754136565</v>
      </c>
      <c r="E194" t="str">
        <f>IF(OR(VLOOKUP(WEEKDAY(A194),'Reference Data'!$B$2:$C$8,2)="Sunday",VLOOKUP(WEEKDAY(A194),'Reference Data'!$B$2:$C$8,2)="Saturday"),CEILING(MAX($C:$C),100),"")</f>
        <v/>
      </c>
      <c r="H194" s="1">
        <f>IF(ISBLANK('Raw Data'!J194),NA(),'Raw Data'!J194)</f>
        <v>16.145643178588347</v>
      </c>
      <c r="I194" s="1">
        <f>IF(ISBLANK('Raw Data'!P194),NA(),'Raw Data'!P194)</f>
        <v>17.67132670494993</v>
      </c>
      <c r="J194" s="1">
        <f>IF(ISBLANK('Raw Data'!V194),NA(),'Raw Data'!V194)</f>
        <v>17.67132670494993</v>
      </c>
      <c r="K194" s="1">
        <f>IF(ISBLANK('Raw Data'!AB194),NA(),'Raw Data'!AB194)</f>
        <v>14.45914062474686</v>
      </c>
      <c r="L194" s="1">
        <f>IF(ISBLANK('Raw Data'!AH194),NA(),'Raw Data'!AH194)</f>
        <v>18.278205185195809</v>
      </c>
      <c r="M194" s="1">
        <f>IF(ISBLANK('Raw Data'!AN194),NA(),'Raw Data'!AN194)</f>
        <v>17.775504201680672</v>
      </c>
      <c r="N194" s="1">
        <f>IF(ISBLANK('Raw Data'!AT194),NA(),'Raw Data'!AT194)</f>
        <v>15.480373380181499</v>
      </c>
      <c r="O194" s="14">
        <f>IF('Reference Data'!$A$14,'Modified Data'!H194,NA())</f>
        <v>16.145643178588347</v>
      </c>
      <c r="P194" s="14" t="e">
        <f>IF('Reference Data'!$A$15,'Modified Data'!I194,NA())</f>
        <v>#N/A</v>
      </c>
      <c r="Q194" s="14" t="e">
        <f>IF('Reference Data'!$A$16,'Modified Data'!J194,NA())</f>
        <v>#N/A</v>
      </c>
      <c r="R194" s="14">
        <f>IF('Reference Data'!$A$17,'Modified Data'!K194,NA())</f>
        <v>14.45914062474686</v>
      </c>
      <c r="S194" s="14" t="e">
        <f>IF('Reference Data'!$A$18,'Modified Data'!L194,NA())</f>
        <v>#N/A</v>
      </c>
      <c r="T194" s="14" t="e">
        <f>IF('Reference Data'!$A$19,'Modified Data'!M194,NA())</f>
        <v>#N/A</v>
      </c>
      <c r="U194" s="14" t="e">
        <f>IF('Reference Data'!$A$20,'Modified Data'!N194,NA())</f>
        <v>#N/A</v>
      </c>
    </row>
    <row r="195" spans="1:21" x14ac:dyDescent="0.2">
      <c r="A195" s="3">
        <f>'Raw Data'!A195</f>
        <v>39823</v>
      </c>
      <c r="B195" s="1">
        <f>'Raw Data'!B195/'Reference Data'!$F$1</f>
        <v>4.7255799999999999</v>
      </c>
      <c r="C195" s="1">
        <f>'Raw Data'!C195/'Reference Data'!$F$1</f>
        <v>75.937874950000008</v>
      </c>
      <c r="D195" s="2">
        <f>'Raw Data'!D195</f>
        <v>16.069535369203358</v>
      </c>
      <c r="E195">
        <f>IF(OR(VLOOKUP(WEEKDAY(A195),'Reference Data'!$B$2:$C$8,2)="Sunday",VLOOKUP(WEEKDAY(A195),'Reference Data'!$B$2:$C$8,2)="Saturday"),CEILING(MAX($C:$C),100),"")</f>
        <v>200</v>
      </c>
      <c r="H195" s="1">
        <f>IF(ISBLANK('Raw Data'!J195),NA(),'Raw Data'!J195)</f>
        <v>16.671523016706885</v>
      </c>
      <c r="I195" s="1">
        <f>IF(ISBLANK('Raw Data'!P195),NA(),'Raw Data'!P195)</f>
        <v>16.088654542114448</v>
      </c>
      <c r="J195" s="1">
        <f>IF(ISBLANK('Raw Data'!V195),NA(),'Raw Data'!V195)</f>
        <v>16.088654542114448</v>
      </c>
      <c r="K195" s="1">
        <f>IF(ISBLANK('Raw Data'!AB195),NA(),'Raw Data'!AB195)</f>
        <v>14.735934937486507</v>
      </c>
      <c r="L195" s="1">
        <f>IF(ISBLANK('Raw Data'!AH195),NA(),'Raw Data'!AH195)</f>
        <v>18.719419790406384</v>
      </c>
      <c r="M195" s="1">
        <f>IF(ISBLANK('Raw Data'!AN195),NA(),'Raw Data'!AN195)</f>
        <v>16.731071428571425</v>
      </c>
      <c r="N195" s="1">
        <f>IF(ISBLANK('Raw Data'!AT195),NA(),'Raw Data'!AT195)</f>
        <v>15.718614181384311</v>
      </c>
      <c r="O195" s="14">
        <f>IF('Reference Data'!$A$14,'Modified Data'!H195,NA())</f>
        <v>16.671523016706885</v>
      </c>
      <c r="P195" s="14" t="e">
        <f>IF('Reference Data'!$A$15,'Modified Data'!I195,NA())</f>
        <v>#N/A</v>
      </c>
      <c r="Q195" s="14" t="e">
        <f>IF('Reference Data'!$A$16,'Modified Data'!J195,NA())</f>
        <v>#N/A</v>
      </c>
      <c r="R195" s="14">
        <f>IF('Reference Data'!$A$17,'Modified Data'!K195,NA())</f>
        <v>14.735934937486507</v>
      </c>
      <c r="S195" s="14" t="e">
        <f>IF('Reference Data'!$A$18,'Modified Data'!L195,NA())</f>
        <v>#N/A</v>
      </c>
      <c r="T195" s="14" t="e">
        <f>IF('Reference Data'!$A$19,'Modified Data'!M195,NA())</f>
        <v>#N/A</v>
      </c>
      <c r="U195" s="14" t="e">
        <f>IF('Reference Data'!$A$20,'Modified Data'!N195,NA())</f>
        <v>#N/A</v>
      </c>
    </row>
    <row r="196" spans="1:21" x14ac:dyDescent="0.2">
      <c r="A196" s="3">
        <f>'Raw Data'!A196</f>
        <v>39824</v>
      </c>
      <c r="B196" s="1">
        <f>'Raw Data'!B196/'Reference Data'!$F$1</f>
        <v>4.6901140000000003</v>
      </c>
      <c r="C196" s="1">
        <f>'Raw Data'!C196/'Reference Data'!$F$1</f>
        <v>73.60250898000001</v>
      </c>
      <c r="D196" s="2">
        <f>'Raw Data'!D196</f>
        <v>15.69311726324776</v>
      </c>
      <c r="E196">
        <f>IF(OR(VLOOKUP(WEEKDAY(A196),'Reference Data'!$B$2:$C$8,2)="Sunday",VLOOKUP(WEEKDAY(A196),'Reference Data'!$B$2:$C$8,2)="Saturday"),CEILING(MAX($C:$C),100),"")</f>
        <v>200</v>
      </c>
      <c r="H196" s="1">
        <f>IF(ISBLANK('Raw Data'!J196),NA(),'Raw Data'!J196)</f>
        <v>16.09504654403241</v>
      </c>
      <c r="I196" s="1">
        <f>IF(ISBLANK('Raw Data'!P196),NA(),'Raw Data'!P196)</f>
        <v>16.042948898159064</v>
      </c>
      <c r="J196" s="1">
        <f>IF(ISBLANK('Raw Data'!V196),NA(),'Raw Data'!V196)</f>
        <v>16.042948898159064</v>
      </c>
      <c r="K196" s="1">
        <f>IF(ISBLANK('Raw Data'!AB196),NA(),'Raw Data'!AB196)</f>
        <v>14.364235758876003</v>
      </c>
      <c r="L196" s="1">
        <f>IF(ISBLANK('Raw Data'!AH196),NA(),'Raw Data'!AH196)</f>
        <v>18.573922349375916</v>
      </c>
      <c r="M196" s="1">
        <f>IF(ISBLANK('Raw Data'!AN196),NA(),'Raw Data'!AN196)</f>
        <v>18.074806201550388</v>
      </c>
      <c r="N196" s="1">
        <f>IF(ISBLANK('Raw Data'!AT196),NA(),'Raw Data'!AT196)</f>
        <v>15.345638105852148</v>
      </c>
      <c r="O196" s="14">
        <f>IF('Reference Data'!$A$14,'Modified Data'!H196,NA())</f>
        <v>16.09504654403241</v>
      </c>
      <c r="P196" s="14" t="e">
        <f>IF('Reference Data'!$A$15,'Modified Data'!I196,NA())</f>
        <v>#N/A</v>
      </c>
      <c r="Q196" s="14" t="e">
        <f>IF('Reference Data'!$A$16,'Modified Data'!J196,NA())</f>
        <v>#N/A</v>
      </c>
      <c r="R196" s="14">
        <f>IF('Reference Data'!$A$17,'Modified Data'!K196,NA())</f>
        <v>14.364235758876003</v>
      </c>
      <c r="S196" s="14" t="e">
        <f>IF('Reference Data'!$A$18,'Modified Data'!L196,NA())</f>
        <v>#N/A</v>
      </c>
      <c r="T196" s="14" t="e">
        <f>IF('Reference Data'!$A$19,'Modified Data'!M196,NA())</f>
        <v>#N/A</v>
      </c>
      <c r="U196" s="14" t="e">
        <f>IF('Reference Data'!$A$20,'Modified Data'!N196,NA())</f>
        <v>#N/A</v>
      </c>
    </row>
    <row r="197" spans="1:21" x14ac:dyDescent="0.2">
      <c r="A197" s="3">
        <f>'Raw Data'!A197</f>
        <v>39825</v>
      </c>
      <c r="B197" s="1">
        <f>'Raw Data'!B197/'Reference Data'!$F$1</f>
        <v>4.753755</v>
      </c>
      <c r="C197" s="1">
        <f>'Raw Data'!C197/'Reference Data'!$F$1</f>
        <v>78.585330939999992</v>
      </c>
      <c r="D197" s="2">
        <f>'Raw Data'!D197</f>
        <v>16.531211839903403</v>
      </c>
      <c r="E197" t="str">
        <f>IF(OR(VLOOKUP(WEEKDAY(A197),'Reference Data'!$B$2:$C$8,2)="Sunday",VLOOKUP(WEEKDAY(A197),'Reference Data'!$B$2:$C$8,2)="Saturday"),CEILING(MAX($C:$C),100),"")</f>
        <v/>
      </c>
      <c r="H197" s="1">
        <f>IF(ISBLANK('Raw Data'!J197),NA(),'Raw Data'!J197)</f>
        <v>16.735169566225935</v>
      </c>
      <c r="I197" s="1">
        <f>IF(ISBLANK('Raw Data'!P197),NA(),'Raw Data'!P197)</f>
        <v>18.327708414122842</v>
      </c>
      <c r="J197" s="1">
        <f>IF(ISBLANK('Raw Data'!V197),NA(),'Raw Data'!V197)</f>
        <v>18.327708414122842</v>
      </c>
      <c r="K197" s="1">
        <f>IF(ISBLANK('Raw Data'!AB197),NA(),'Raw Data'!AB197)</f>
        <v>14.981873215798817</v>
      </c>
      <c r="L197" s="1">
        <f>IF(ISBLANK('Raw Data'!AH197),NA(),'Raw Data'!AH197)</f>
        <v>18.827375706234417</v>
      </c>
      <c r="M197" s="1">
        <f>IF(ISBLANK('Raw Data'!AN197),NA(),'Raw Data'!AN197)</f>
        <v>17.983270833333332</v>
      </c>
      <c r="N197" s="1">
        <f>IF(ISBLANK('Raw Data'!AT197),NA(),'Raw Data'!AT197)</f>
        <v>15.986961577331744</v>
      </c>
      <c r="O197" s="14">
        <f>IF('Reference Data'!$A$14,'Modified Data'!H197,NA())</f>
        <v>16.735169566225935</v>
      </c>
      <c r="P197" s="14" t="e">
        <f>IF('Reference Data'!$A$15,'Modified Data'!I197,NA())</f>
        <v>#N/A</v>
      </c>
      <c r="Q197" s="14" t="e">
        <f>IF('Reference Data'!$A$16,'Modified Data'!J197,NA())</f>
        <v>#N/A</v>
      </c>
      <c r="R197" s="14">
        <f>IF('Reference Data'!$A$17,'Modified Data'!K197,NA())</f>
        <v>14.981873215798817</v>
      </c>
      <c r="S197" s="14" t="e">
        <f>IF('Reference Data'!$A$18,'Modified Data'!L197,NA())</f>
        <v>#N/A</v>
      </c>
      <c r="T197" s="14" t="e">
        <f>IF('Reference Data'!$A$19,'Modified Data'!M197,NA())</f>
        <v>#N/A</v>
      </c>
      <c r="U197" s="14" t="e">
        <f>IF('Reference Data'!$A$20,'Modified Data'!N197,NA())</f>
        <v>#N/A</v>
      </c>
    </row>
    <row r="198" spans="1:21" x14ac:dyDescent="0.2">
      <c r="A198" s="3">
        <f>'Raw Data'!A198</f>
        <v>39826</v>
      </c>
      <c r="B198" s="1">
        <f>'Raw Data'!B198/'Reference Data'!$F$1</f>
        <v>4.7263400000000004</v>
      </c>
      <c r="C198" s="1">
        <f>'Raw Data'!C198/'Reference Data'!$F$1</f>
        <v>77.733685030000004</v>
      </c>
      <c r="D198" s="2">
        <f>'Raw Data'!D198</f>
        <v>16.446909242669804</v>
      </c>
      <c r="E198" t="str">
        <f>IF(OR(VLOOKUP(WEEKDAY(A198),'Reference Data'!$B$2:$C$8,2)="Sunday",VLOOKUP(WEEKDAY(A198),'Reference Data'!$B$2:$C$8,2)="Saturday"),CEILING(MAX($C:$C),100),"")</f>
        <v/>
      </c>
      <c r="H198" s="1">
        <f>IF(ISBLANK('Raw Data'!J198),NA(),'Raw Data'!J198)</f>
        <v>16.756115362596535</v>
      </c>
      <c r="I198" s="1">
        <f>IF(ISBLANK('Raw Data'!P198),NA(),'Raw Data'!P198)</f>
        <v>18.094050343828922</v>
      </c>
      <c r="J198" s="1">
        <f>IF(ISBLANK('Raw Data'!V198),NA(),'Raw Data'!V198)</f>
        <v>18.094050343828922</v>
      </c>
      <c r="K198" s="1">
        <f>IF(ISBLANK('Raw Data'!AB198),NA(),'Raw Data'!AB198)</f>
        <v>14.939135446208994</v>
      </c>
      <c r="L198" s="1">
        <f>IF(ISBLANK('Raw Data'!AH198),NA(),'Raw Data'!AH198)</f>
        <v>18.794687835520168</v>
      </c>
      <c r="M198" s="1">
        <f>IF(ISBLANK('Raw Data'!AN198),NA(),'Raw Data'!AN198)</f>
        <v>17.603163481953292</v>
      </c>
      <c r="N198" s="1">
        <f>IF(ISBLANK('Raw Data'!AT198),NA(),'Raw Data'!AT198)</f>
        <v>15.907907072168095</v>
      </c>
      <c r="O198" s="14">
        <f>IF('Reference Data'!$A$14,'Modified Data'!H198,NA())</f>
        <v>16.756115362596535</v>
      </c>
      <c r="P198" s="14" t="e">
        <f>IF('Reference Data'!$A$15,'Modified Data'!I198,NA())</f>
        <v>#N/A</v>
      </c>
      <c r="Q198" s="14" t="e">
        <f>IF('Reference Data'!$A$16,'Modified Data'!J198,NA())</f>
        <v>#N/A</v>
      </c>
      <c r="R198" s="14">
        <f>IF('Reference Data'!$A$17,'Modified Data'!K198,NA())</f>
        <v>14.939135446208994</v>
      </c>
      <c r="S198" s="14" t="e">
        <f>IF('Reference Data'!$A$18,'Modified Data'!L198,NA())</f>
        <v>#N/A</v>
      </c>
      <c r="T198" s="14" t="e">
        <f>IF('Reference Data'!$A$19,'Modified Data'!M198,NA())</f>
        <v>#N/A</v>
      </c>
      <c r="U198" s="14" t="e">
        <f>IF('Reference Data'!$A$20,'Modified Data'!N198,NA())</f>
        <v>#N/A</v>
      </c>
    </row>
    <row r="201" spans="1:21" x14ac:dyDescent="0.2">
      <c r="B201" t="e">
        <f ca="1">OFFSET('Modified Data'!$A$1,'Reference Data'!$A$11-1,0,'Reference Data'!$A$12,1)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T198"/>
  <sheetViews>
    <sheetView topLeftCell="A169" workbookViewId="0">
      <selection activeCell="AT193" sqref="AT193:AT198"/>
    </sheetView>
  </sheetViews>
  <sheetFormatPr defaultRowHeight="14.25" x14ac:dyDescent="0.2"/>
  <cols>
    <col min="1" max="1" width="11.375" style="3" bestFit="1" customWidth="1"/>
    <col min="2" max="2" width="12.5" style="4" customWidth="1"/>
    <col min="3" max="3" width="14.75" style="1" customWidth="1"/>
    <col min="4" max="5" width="9" customWidth="1"/>
    <col min="6" max="6" width="12.75" customWidth="1"/>
    <col min="7" max="7" width="11.375" style="3" customWidth="1"/>
    <col min="8" max="8" width="12.5" style="4" customWidth="1"/>
    <col min="9" max="9" width="13.75" style="1" customWidth="1"/>
    <col min="10" max="12" width="9" customWidth="1"/>
    <col min="13" max="13" width="11.375" style="3" customWidth="1"/>
    <col min="14" max="14" width="9" customWidth="1"/>
    <col min="15" max="15" width="13.625" customWidth="1"/>
    <col min="16" max="17" width="9" customWidth="1"/>
    <col min="18" max="18" width="12.75" customWidth="1"/>
    <col min="19" max="19" width="11.375" style="3" customWidth="1"/>
    <col min="20" max="20" width="9" customWidth="1"/>
    <col min="21" max="21" width="13.625" customWidth="1"/>
    <col min="22" max="23" width="9" customWidth="1"/>
    <col min="24" max="24" width="12.75" customWidth="1"/>
    <col min="25" max="25" width="11.375" style="3" customWidth="1"/>
    <col min="26" max="26" width="10.125" customWidth="1"/>
    <col min="27" max="27" width="13.625" customWidth="1"/>
    <col min="28" max="29" width="9" customWidth="1"/>
    <col min="30" max="30" width="11.5" customWidth="1"/>
    <col min="31" max="31" width="11.375" style="3" customWidth="1"/>
    <col min="32" max="32" width="10.125" customWidth="1"/>
    <col min="33" max="33" width="13.625" customWidth="1"/>
    <col min="34" max="34" width="7.75" customWidth="1"/>
    <col min="35" max="36" width="9" customWidth="1"/>
    <col min="37" max="37" width="11.375" style="3" customWidth="1"/>
    <col min="38" max="38" width="9" customWidth="1"/>
    <col min="39" max="39" width="10.125" customWidth="1"/>
    <col min="40" max="41" width="9" customWidth="1"/>
    <col min="42" max="42" width="5.875" customWidth="1"/>
    <col min="43" max="43" width="11.375" style="3" customWidth="1"/>
    <col min="44" max="44" width="10.125" customWidth="1"/>
    <col min="45" max="45" width="13.625" customWidth="1"/>
  </cols>
  <sheetData>
    <row r="1" spans="1:46" x14ac:dyDescent="0.2">
      <c r="A1" s="3" t="s">
        <v>0</v>
      </c>
      <c r="B1" s="4" t="s">
        <v>1</v>
      </c>
      <c r="C1" s="1" t="s">
        <v>2</v>
      </c>
      <c r="F1" t="s">
        <v>37</v>
      </c>
      <c r="G1" s="3" t="s">
        <v>36</v>
      </c>
      <c r="H1" s="4" t="s">
        <v>35</v>
      </c>
      <c r="I1" s="1" t="s">
        <v>2</v>
      </c>
      <c r="J1" s="1" t="s">
        <v>3</v>
      </c>
      <c r="AR1" s="4"/>
      <c r="AS1" s="1"/>
      <c r="AT1" s="1"/>
    </row>
    <row r="2" spans="1:46" x14ac:dyDescent="0.2">
      <c r="A2" s="3">
        <v>39630</v>
      </c>
      <c r="B2" s="4">
        <v>4139496</v>
      </c>
      <c r="C2" s="1">
        <v>69543114.819999993</v>
      </c>
      <c r="D2" s="2">
        <f>C2/B2</f>
        <v>16.799899026354897</v>
      </c>
      <c r="F2" t="s">
        <v>18</v>
      </c>
      <c r="G2" s="3">
        <v>39630</v>
      </c>
      <c r="H2" s="4">
        <v>195683</v>
      </c>
      <c r="I2" s="1">
        <v>3147638.85</v>
      </c>
      <c r="J2" s="1">
        <f t="shared" ref="J2:J33" si="0">I2/H2</f>
        <v>16.085397556251692</v>
      </c>
      <c r="L2" t="s">
        <v>19</v>
      </c>
      <c r="M2" s="3">
        <v>39630</v>
      </c>
      <c r="N2" s="4">
        <v>732809</v>
      </c>
      <c r="O2" s="1">
        <v>14857530.460000001</v>
      </c>
      <c r="P2" s="1">
        <f t="shared" ref="P2:P33" si="1">O2/N2</f>
        <v>20.274765266256285</v>
      </c>
      <c r="R2" t="s">
        <v>20</v>
      </c>
      <c r="S2" s="3">
        <v>39630</v>
      </c>
      <c r="T2" s="4">
        <v>554383</v>
      </c>
      <c r="U2" s="1">
        <v>10081719.119999999</v>
      </c>
      <c r="V2" s="1">
        <f t="shared" ref="V2:V33" si="2">U2/T2</f>
        <v>18.185476683087323</v>
      </c>
      <c r="X2" t="s">
        <v>21</v>
      </c>
      <c r="Y2" s="3">
        <v>39630</v>
      </c>
      <c r="Z2" s="4">
        <v>2512419</v>
      </c>
      <c r="AA2" s="1">
        <v>38401954.759999998</v>
      </c>
      <c r="AB2" s="1">
        <f t="shared" ref="AB2:AB33" si="3">AA2/Z2</f>
        <v>15.284852868888509</v>
      </c>
    </row>
    <row r="3" spans="1:46" x14ac:dyDescent="0.2">
      <c r="A3" s="3">
        <v>39631</v>
      </c>
      <c r="B3" s="4">
        <v>4129567</v>
      </c>
      <c r="C3" s="1">
        <v>69015898.219999999</v>
      </c>
      <c r="D3" s="2">
        <f t="shared" ref="D3:D66" si="4">C3/B3</f>
        <v>16.712623434854066</v>
      </c>
      <c r="F3" t="s">
        <v>18</v>
      </c>
      <c r="G3" s="3">
        <v>39631</v>
      </c>
      <c r="H3" s="4">
        <v>189978</v>
      </c>
      <c r="I3" s="1">
        <v>3055833.62</v>
      </c>
      <c r="J3" s="1">
        <f t="shared" si="0"/>
        <v>16.085197338639212</v>
      </c>
      <c r="L3" t="s">
        <v>19</v>
      </c>
      <c r="M3" s="3">
        <v>39631</v>
      </c>
      <c r="N3" s="4">
        <v>726580</v>
      </c>
      <c r="O3" s="1">
        <v>14762604.140000001</v>
      </c>
      <c r="P3" s="1">
        <f t="shared" si="1"/>
        <v>20.317933524181782</v>
      </c>
      <c r="R3" t="s">
        <v>20</v>
      </c>
      <c r="S3" s="3">
        <v>39631</v>
      </c>
      <c r="T3" s="4">
        <v>547879</v>
      </c>
      <c r="U3" s="1">
        <v>9907403.0899999999</v>
      </c>
      <c r="V3" s="1">
        <f t="shared" si="2"/>
        <v>18.083195541351284</v>
      </c>
      <c r="X3" t="s">
        <v>21</v>
      </c>
      <c r="Y3" s="3">
        <v>39631</v>
      </c>
      <c r="Z3" s="4">
        <v>2473179</v>
      </c>
      <c r="AA3" s="1">
        <v>37490467.450000003</v>
      </c>
      <c r="AB3" s="1">
        <f t="shared" si="3"/>
        <v>15.158816830484168</v>
      </c>
    </row>
    <row r="4" spans="1:46" x14ac:dyDescent="0.2">
      <c r="A4" s="3">
        <v>39632</v>
      </c>
      <c r="B4" s="4">
        <v>4149305</v>
      </c>
      <c r="C4" s="1">
        <v>69824164.519999996</v>
      </c>
      <c r="D4" s="2">
        <f t="shared" si="4"/>
        <v>16.827918053746348</v>
      </c>
      <c r="F4" t="s">
        <v>18</v>
      </c>
      <c r="G4" s="3">
        <v>39632</v>
      </c>
      <c r="H4" s="4">
        <v>183672</v>
      </c>
      <c r="I4" s="1">
        <v>2980337.03</v>
      </c>
      <c r="J4" s="1">
        <f t="shared" si="0"/>
        <v>16.226409196829128</v>
      </c>
      <c r="L4" t="s">
        <v>19</v>
      </c>
      <c r="M4" s="3">
        <v>39632</v>
      </c>
      <c r="N4" s="4">
        <v>723226</v>
      </c>
      <c r="O4" s="1">
        <v>14675728.49</v>
      </c>
      <c r="P4" s="1">
        <f t="shared" si="1"/>
        <v>20.292036638616423</v>
      </c>
      <c r="R4" t="s">
        <v>20</v>
      </c>
      <c r="S4" s="3">
        <v>39632</v>
      </c>
      <c r="T4" s="4">
        <v>544053</v>
      </c>
      <c r="U4" s="1">
        <v>9944639.8499999996</v>
      </c>
      <c r="V4" s="1">
        <f t="shared" si="2"/>
        <v>18.278807119894569</v>
      </c>
      <c r="X4" t="s">
        <v>21</v>
      </c>
      <c r="Y4" s="3">
        <v>39632</v>
      </c>
      <c r="Z4" s="4">
        <v>2456314</v>
      </c>
      <c r="AA4" s="1">
        <v>37615022.909999996</v>
      </c>
      <c r="AB4" s="1">
        <f t="shared" si="3"/>
        <v>15.313605227181865</v>
      </c>
    </row>
    <row r="5" spans="1:46" x14ac:dyDescent="0.2">
      <c r="A5" s="3">
        <v>39633</v>
      </c>
      <c r="B5" s="4">
        <v>4126487</v>
      </c>
      <c r="C5" s="1">
        <v>69643005.560000002</v>
      </c>
      <c r="D5" s="2">
        <f t="shared" si="4"/>
        <v>16.877068935392259</v>
      </c>
      <c r="F5" t="s">
        <v>18</v>
      </c>
      <c r="G5" s="3">
        <v>39633</v>
      </c>
      <c r="H5" s="4">
        <v>177852</v>
      </c>
      <c r="I5" s="1">
        <v>2928148.33</v>
      </c>
      <c r="J5" s="1">
        <f t="shared" si="0"/>
        <v>16.463960652677507</v>
      </c>
      <c r="L5" t="s">
        <v>19</v>
      </c>
      <c r="M5" s="3">
        <v>39633</v>
      </c>
      <c r="N5" s="4">
        <v>711757</v>
      </c>
      <c r="O5" s="1">
        <v>14322914.76</v>
      </c>
      <c r="P5" s="1">
        <f t="shared" si="1"/>
        <v>20.123321245874646</v>
      </c>
      <c r="R5" t="s">
        <v>20</v>
      </c>
      <c r="S5" s="3">
        <v>39633</v>
      </c>
      <c r="T5" s="4">
        <v>539907</v>
      </c>
      <c r="U5" s="1">
        <v>9935749.4600000009</v>
      </c>
      <c r="V5" s="1">
        <f t="shared" si="2"/>
        <v>18.402705391854525</v>
      </c>
      <c r="X5" t="s">
        <v>21</v>
      </c>
      <c r="Y5" s="3">
        <v>39633</v>
      </c>
      <c r="Z5" s="4">
        <v>2418671</v>
      </c>
      <c r="AA5" s="1">
        <v>37382049.469999999</v>
      </c>
      <c r="AB5" s="1">
        <f t="shared" si="3"/>
        <v>15.455615695561736</v>
      </c>
    </row>
    <row r="6" spans="1:46" x14ac:dyDescent="0.2">
      <c r="A6" s="3">
        <v>39634</v>
      </c>
      <c r="B6" s="4">
        <v>4193876</v>
      </c>
      <c r="C6" s="1">
        <v>70878282.480000004</v>
      </c>
      <c r="D6" s="2">
        <f t="shared" si="4"/>
        <v>16.900423970570422</v>
      </c>
      <c r="F6" t="s">
        <v>18</v>
      </c>
      <c r="G6" s="3">
        <v>39634</v>
      </c>
      <c r="H6" s="4">
        <v>176269</v>
      </c>
      <c r="I6" s="1">
        <v>2969417.78</v>
      </c>
      <c r="J6" s="1">
        <f t="shared" si="0"/>
        <v>16.845944437195421</v>
      </c>
      <c r="L6" t="s">
        <v>19</v>
      </c>
      <c r="M6" s="3">
        <v>39634</v>
      </c>
      <c r="N6" s="4">
        <v>726028</v>
      </c>
      <c r="O6" s="1">
        <v>14991705.439999999</v>
      </c>
      <c r="P6" s="1">
        <f t="shared" si="1"/>
        <v>20.648935633336453</v>
      </c>
      <c r="R6" t="s">
        <v>20</v>
      </c>
      <c r="S6" s="3">
        <v>39634</v>
      </c>
      <c r="T6" s="4">
        <v>543768</v>
      </c>
      <c r="U6" s="1">
        <v>9198089.6600000001</v>
      </c>
      <c r="V6" s="1">
        <f t="shared" si="2"/>
        <v>16.915467000632624</v>
      </c>
      <c r="X6" t="s">
        <v>21</v>
      </c>
      <c r="Y6" s="3">
        <v>39634</v>
      </c>
      <c r="Z6" s="4">
        <v>2437861</v>
      </c>
      <c r="AA6" s="1">
        <v>38155669.689999998</v>
      </c>
      <c r="AB6" s="1">
        <f t="shared" si="3"/>
        <v>15.651290081756096</v>
      </c>
      <c r="AP6" t="s">
        <v>34</v>
      </c>
      <c r="AQ6" s="3">
        <v>39634</v>
      </c>
      <c r="AR6" s="4">
        <v>221305</v>
      </c>
      <c r="AS6" s="1">
        <v>3273991.66</v>
      </c>
      <c r="AT6" s="1">
        <f t="shared" ref="AT6:AT37" si="5">AS6/AR6</f>
        <v>14.794024807392514</v>
      </c>
    </row>
    <row r="7" spans="1:46" x14ac:dyDescent="0.2">
      <c r="A7" s="3">
        <v>39635</v>
      </c>
      <c r="B7" s="4">
        <v>4106395</v>
      </c>
      <c r="C7" s="1">
        <v>66981337.119999997</v>
      </c>
      <c r="D7" s="2">
        <f t="shared" si="4"/>
        <v>16.311469578547605</v>
      </c>
      <c r="F7" t="s">
        <v>18</v>
      </c>
      <c r="G7" s="3">
        <v>39635</v>
      </c>
      <c r="H7" s="4">
        <v>170169</v>
      </c>
      <c r="I7" s="1">
        <v>2777977.98</v>
      </c>
      <c r="J7" s="1">
        <f t="shared" si="0"/>
        <v>16.324818151367172</v>
      </c>
      <c r="L7" t="s">
        <v>19</v>
      </c>
      <c r="M7" s="3">
        <v>39635</v>
      </c>
      <c r="N7" s="4">
        <v>698014</v>
      </c>
      <c r="O7" s="1">
        <v>13674889.4</v>
      </c>
      <c r="P7" s="1">
        <f t="shared" si="1"/>
        <v>19.591139146206238</v>
      </c>
      <c r="R7" t="s">
        <v>20</v>
      </c>
      <c r="S7" s="3">
        <v>39635</v>
      </c>
      <c r="T7" s="4">
        <v>541452</v>
      </c>
      <c r="U7" s="1">
        <v>9099484.8000000007</v>
      </c>
      <c r="V7" s="1">
        <f t="shared" si="2"/>
        <v>16.805709093326833</v>
      </c>
      <c r="X7" t="s">
        <v>21</v>
      </c>
      <c r="Y7" s="3">
        <v>39635</v>
      </c>
      <c r="Z7" s="4">
        <v>2368826</v>
      </c>
      <c r="AA7" s="1">
        <v>35846735.609999999</v>
      </c>
      <c r="AB7" s="1">
        <f t="shared" si="3"/>
        <v>15.132701013075675</v>
      </c>
      <c r="AP7" t="s">
        <v>34</v>
      </c>
      <c r="AQ7" s="3">
        <v>39635</v>
      </c>
      <c r="AR7" s="4">
        <v>239315</v>
      </c>
      <c r="AS7" s="1">
        <v>3399785.18</v>
      </c>
      <c r="AT7" s="1">
        <f t="shared" si="5"/>
        <v>14.206318784865136</v>
      </c>
    </row>
    <row r="8" spans="1:46" x14ac:dyDescent="0.2">
      <c r="A8" s="3">
        <v>39636</v>
      </c>
      <c r="B8" s="4">
        <v>4207750</v>
      </c>
      <c r="C8" s="1">
        <v>72230282.689999998</v>
      </c>
      <c r="D8" s="2">
        <f t="shared" si="4"/>
        <v>17.166010977363197</v>
      </c>
      <c r="F8" t="s">
        <v>18</v>
      </c>
      <c r="G8" s="3">
        <v>39636</v>
      </c>
      <c r="H8" s="4">
        <v>171422</v>
      </c>
      <c r="I8" s="1">
        <v>2910867.42</v>
      </c>
      <c r="J8" s="1">
        <f t="shared" si="0"/>
        <v>16.980710877250296</v>
      </c>
      <c r="L8" t="s">
        <v>19</v>
      </c>
      <c r="M8" s="3">
        <v>39636</v>
      </c>
      <c r="N8" s="4">
        <v>722646</v>
      </c>
      <c r="O8" s="1">
        <v>14923885.66</v>
      </c>
      <c r="P8" s="1">
        <f t="shared" si="1"/>
        <v>20.651723886937727</v>
      </c>
      <c r="R8" t="s">
        <v>20</v>
      </c>
      <c r="S8" s="3">
        <v>39636</v>
      </c>
      <c r="T8" s="4">
        <v>543196</v>
      </c>
      <c r="U8" s="1">
        <v>10298847.189999999</v>
      </c>
      <c r="V8" s="1">
        <f t="shared" si="2"/>
        <v>18.959725752766957</v>
      </c>
      <c r="X8" t="s">
        <v>21</v>
      </c>
      <c r="Y8" s="3">
        <v>39636</v>
      </c>
      <c r="Z8" s="4">
        <v>2414971</v>
      </c>
      <c r="AA8" s="1">
        <v>37663489.859999999</v>
      </c>
      <c r="AB8" s="1">
        <f t="shared" si="3"/>
        <v>15.595835254336388</v>
      </c>
      <c r="AP8" t="s">
        <v>34</v>
      </c>
      <c r="AQ8" s="3">
        <v>39636</v>
      </c>
      <c r="AR8" s="4">
        <v>265931</v>
      </c>
      <c r="AS8" s="1">
        <v>3968763.71</v>
      </c>
      <c r="AT8" s="1">
        <f t="shared" si="5"/>
        <v>14.924035595699637</v>
      </c>
    </row>
    <row r="9" spans="1:46" x14ac:dyDescent="0.2">
      <c r="A9" s="3">
        <v>39637</v>
      </c>
      <c r="B9" s="4">
        <v>4179589</v>
      </c>
      <c r="C9" s="1">
        <v>70989389.469999999</v>
      </c>
      <c r="D9" s="2">
        <f t="shared" si="4"/>
        <v>16.984777563057037</v>
      </c>
      <c r="F9" t="s">
        <v>18</v>
      </c>
      <c r="G9" s="3">
        <v>39637</v>
      </c>
      <c r="H9" s="4">
        <v>169750</v>
      </c>
      <c r="I9" s="1">
        <v>2805439.9</v>
      </c>
      <c r="J9" s="1">
        <f t="shared" si="0"/>
        <v>16.526891899852725</v>
      </c>
      <c r="L9" t="s">
        <v>19</v>
      </c>
      <c r="M9" s="3">
        <v>39637</v>
      </c>
      <c r="N9" s="4">
        <v>710003</v>
      </c>
      <c r="O9" s="1">
        <v>14563863.18</v>
      </c>
      <c r="P9" s="1">
        <f t="shared" si="1"/>
        <v>20.512396680014028</v>
      </c>
      <c r="R9" t="s">
        <v>20</v>
      </c>
      <c r="S9" s="3">
        <v>39637</v>
      </c>
      <c r="T9" s="4">
        <v>539455</v>
      </c>
      <c r="U9" s="1">
        <v>9947456.4000000004</v>
      </c>
      <c r="V9" s="1">
        <f t="shared" si="2"/>
        <v>18.439826120807112</v>
      </c>
      <c r="X9" t="s">
        <v>21</v>
      </c>
      <c r="Y9" s="3">
        <v>39637</v>
      </c>
      <c r="Z9" s="4">
        <v>2382116</v>
      </c>
      <c r="AA9" s="1">
        <v>37003142.340000004</v>
      </c>
      <c r="AB9" s="1">
        <f t="shared" si="3"/>
        <v>15.53372813918382</v>
      </c>
      <c r="AP9" t="s">
        <v>34</v>
      </c>
      <c r="AQ9" s="3">
        <v>39637</v>
      </c>
      <c r="AR9" s="4">
        <v>287926</v>
      </c>
      <c r="AS9" s="1">
        <v>4278130.25</v>
      </c>
      <c r="AT9" s="1">
        <f t="shared" si="5"/>
        <v>14.858436716378513</v>
      </c>
    </row>
    <row r="10" spans="1:46" x14ac:dyDescent="0.2">
      <c r="A10" s="3">
        <v>39638</v>
      </c>
      <c r="B10" s="4">
        <v>4164506</v>
      </c>
      <c r="C10" s="1">
        <v>70810688.310000002</v>
      </c>
      <c r="D10" s="2">
        <f t="shared" si="4"/>
        <v>17.00338246841282</v>
      </c>
      <c r="F10" t="s">
        <v>18</v>
      </c>
      <c r="G10" s="3">
        <v>39638</v>
      </c>
      <c r="H10" s="4">
        <v>166490</v>
      </c>
      <c r="I10" s="1">
        <v>2785855.98</v>
      </c>
      <c r="J10" s="1">
        <f t="shared" si="0"/>
        <v>16.732872725088594</v>
      </c>
      <c r="L10" t="s">
        <v>19</v>
      </c>
      <c r="M10" s="3">
        <v>39638</v>
      </c>
      <c r="N10" s="4">
        <v>704637</v>
      </c>
      <c r="O10" s="1">
        <v>14496646.76</v>
      </c>
      <c r="P10" s="1">
        <f t="shared" si="1"/>
        <v>20.57321253354564</v>
      </c>
      <c r="R10" t="s">
        <v>20</v>
      </c>
      <c r="S10" s="3">
        <v>39638</v>
      </c>
      <c r="T10" s="4">
        <v>534341</v>
      </c>
      <c r="U10" s="1">
        <v>9894327.0700000003</v>
      </c>
      <c r="V10" s="1">
        <f t="shared" si="2"/>
        <v>18.516877930010985</v>
      </c>
      <c r="X10" t="s">
        <v>21</v>
      </c>
      <c r="Y10" s="3">
        <v>39638</v>
      </c>
      <c r="Z10" s="4">
        <v>2362689</v>
      </c>
      <c r="AA10" s="1">
        <v>36690050.060000002</v>
      </c>
      <c r="AB10" s="1">
        <f t="shared" si="3"/>
        <v>15.528937604568355</v>
      </c>
      <c r="AP10" t="s">
        <v>34</v>
      </c>
      <c r="AQ10" s="3">
        <v>39638</v>
      </c>
      <c r="AR10" s="4">
        <v>306354</v>
      </c>
      <c r="AS10" s="1">
        <v>4601474.33</v>
      </c>
      <c r="AT10" s="1">
        <f t="shared" si="5"/>
        <v>15.020121591361628</v>
      </c>
    </row>
    <row r="11" spans="1:46" x14ac:dyDescent="0.2">
      <c r="A11" s="3">
        <v>39639</v>
      </c>
      <c r="B11" s="4">
        <v>4185155</v>
      </c>
      <c r="C11" s="1">
        <v>70537637.260000005</v>
      </c>
      <c r="D11" s="2">
        <f t="shared" si="4"/>
        <v>16.854247276385223</v>
      </c>
      <c r="F11" t="s">
        <v>18</v>
      </c>
      <c r="G11" s="3">
        <v>39639</v>
      </c>
      <c r="H11" s="4">
        <v>164946</v>
      </c>
      <c r="I11" s="1">
        <v>2730584.45</v>
      </c>
      <c r="J11" s="1">
        <f t="shared" si="0"/>
        <v>16.554414475040318</v>
      </c>
      <c r="L11" t="s">
        <v>19</v>
      </c>
      <c r="M11" s="3">
        <v>39639</v>
      </c>
      <c r="N11" s="4">
        <v>704478</v>
      </c>
      <c r="O11" s="1">
        <v>14321237.029999999</v>
      </c>
      <c r="P11" s="1">
        <f t="shared" si="1"/>
        <v>20.328863399566771</v>
      </c>
      <c r="R11" t="s">
        <v>20</v>
      </c>
      <c r="S11" s="3">
        <v>39639</v>
      </c>
      <c r="T11" s="4">
        <v>532417</v>
      </c>
      <c r="U11" s="1">
        <v>9756059.7599999998</v>
      </c>
      <c r="V11" s="1">
        <f t="shared" si="2"/>
        <v>18.324095135955464</v>
      </c>
      <c r="X11" t="s">
        <v>21</v>
      </c>
      <c r="Y11" s="3">
        <v>39639</v>
      </c>
      <c r="Z11" s="4">
        <v>2366019</v>
      </c>
      <c r="AA11" s="1">
        <v>36510793.82</v>
      </c>
      <c r="AB11" s="1">
        <f t="shared" si="3"/>
        <v>15.431318945452256</v>
      </c>
      <c r="AP11" t="s">
        <v>34</v>
      </c>
      <c r="AQ11" s="3">
        <v>39639</v>
      </c>
      <c r="AR11" s="4">
        <v>325245</v>
      </c>
      <c r="AS11" s="1">
        <v>4904183.9000000004</v>
      </c>
      <c r="AT11" s="1">
        <f t="shared" si="5"/>
        <v>15.078429799074545</v>
      </c>
    </row>
    <row r="12" spans="1:46" x14ac:dyDescent="0.2">
      <c r="A12" s="3">
        <v>39640</v>
      </c>
      <c r="B12" s="4">
        <v>4152837</v>
      </c>
      <c r="C12" s="1">
        <v>69781133.579999998</v>
      </c>
      <c r="D12" s="2">
        <f t="shared" si="4"/>
        <v>16.803244042566565</v>
      </c>
      <c r="F12" t="s">
        <v>18</v>
      </c>
      <c r="G12" s="3">
        <v>39640</v>
      </c>
      <c r="H12" s="4">
        <v>162149</v>
      </c>
      <c r="I12" s="1">
        <v>2691226.08</v>
      </c>
      <c r="J12" s="1">
        <f t="shared" si="0"/>
        <v>16.597241302752408</v>
      </c>
      <c r="L12" t="s">
        <v>19</v>
      </c>
      <c r="M12" s="3">
        <v>39640</v>
      </c>
      <c r="N12" s="4">
        <v>691172</v>
      </c>
      <c r="O12" s="1">
        <v>13873056.23</v>
      </c>
      <c r="P12" s="1">
        <f t="shared" si="1"/>
        <v>20.071785648145468</v>
      </c>
      <c r="R12" t="s">
        <v>20</v>
      </c>
      <c r="S12" s="3">
        <v>39640</v>
      </c>
      <c r="T12" s="4">
        <v>532328</v>
      </c>
      <c r="U12" s="1">
        <v>9737798.1400000006</v>
      </c>
      <c r="V12" s="1">
        <f t="shared" si="2"/>
        <v>18.29285354142559</v>
      </c>
      <c r="X12" t="s">
        <v>21</v>
      </c>
      <c r="Y12" s="3">
        <v>39640</v>
      </c>
      <c r="Z12" s="4">
        <v>2336484</v>
      </c>
      <c r="AA12" s="1">
        <v>36161537.049999997</v>
      </c>
      <c r="AB12" s="1">
        <f t="shared" si="3"/>
        <v>15.476903351360418</v>
      </c>
      <c r="AP12" t="s">
        <v>34</v>
      </c>
      <c r="AQ12" s="3">
        <v>39640</v>
      </c>
      <c r="AR12" s="4">
        <v>339096</v>
      </c>
      <c r="AS12" s="1">
        <v>5066573.55</v>
      </c>
      <c r="AT12" s="1">
        <f t="shared" si="5"/>
        <v>14.941413493523957</v>
      </c>
    </row>
    <row r="13" spans="1:46" x14ac:dyDescent="0.2">
      <c r="A13" s="3">
        <v>39641</v>
      </c>
      <c r="B13" s="4">
        <v>4215120</v>
      </c>
      <c r="C13" s="1">
        <v>70350972.030000001</v>
      </c>
      <c r="D13" s="2">
        <f t="shared" si="4"/>
        <v>16.690146906849627</v>
      </c>
      <c r="F13" t="s">
        <v>18</v>
      </c>
      <c r="G13" s="3">
        <v>39641</v>
      </c>
      <c r="H13" s="4">
        <v>161785</v>
      </c>
      <c r="I13" s="1">
        <v>2715740.12</v>
      </c>
      <c r="J13" s="1">
        <f t="shared" si="0"/>
        <v>16.786105757641316</v>
      </c>
      <c r="L13" t="s">
        <v>19</v>
      </c>
      <c r="M13" s="3">
        <v>39641</v>
      </c>
      <c r="N13" s="4">
        <v>705991</v>
      </c>
      <c r="O13" s="1">
        <v>14406491.380000001</v>
      </c>
      <c r="P13" s="1">
        <f t="shared" si="1"/>
        <v>20.406055289656667</v>
      </c>
      <c r="R13" t="s">
        <v>20</v>
      </c>
      <c r="S13" s="3">
        <v>39641</v>
      </c>
      <c r="T13" s="4">
        <v>533601</v>
      </c>
      <c r="U13" s="1">
        <v>8922562.0999999996</v>
      </c>
      <c r="V13" s="1">
        <f t="shared" si="2"/>
        <v>16.721411878913269</v>
      </c>
      <c r="X13" t="s">
        <v>21</v>
      </c>
      <c r="Y13" s="3">
        <v>39641</v>
      </c>
      <c r="Z13" s="4">
        <v>2361988</v>
      </c>
      <c r="AA13" s="1">
        <v>36654858.299999997</v>
      </c>
      <c r="AB13" s="1">
        <f t="shared" si="3"/>
        <v>15.518647131145457</v>
      </c>
      <c r="AP13" t="s">
        <v>34</v>
      </c>
      <c r="AQ13" s="3">
        <v>39641</v>
      </c>
      <c r="AR13" s="4">
        <v>358821</v>
      </c>
      <c r="AS13" s="1">
        <v>5494726.8399999999</v>
      </c>
      <c r="AT13" s="1">
        <f t="shared" si="5"/>
        <v>15.313281106735671</v>
      </c>
    </row>
    <row r="14" spans="1:46" x14ac:dyDescent="0.2">
      <c r="A14" s="3">
        <v>39642</v>
      </c>
      <c r="B14" s="4">
        <v>4138151</v>
      </c>
      <c r="C14" s="1">
        <v>66950750.659999996</v>
      </c>
      <c r="D14" s="2">
        <f t="shared" si="4"/>
        <v>16.178904699224361</v>
      </c>
      <c r="F14" t="s">
        <v>18</v>
      </c>
      <c r="G14" s="3">
        <v>39642</v>
      </c>
      <c r="H14" s="4">
        <v>157331</v>
      </c>
      <c r="I14" s="1">
        <v>2552888.65</v>
      </c>
      <c r="J14" s="1">
        <f t="shared" si="0"/>
        <v>16.226227825412664</v>
      </c>
      <c r="L14" t="s">
        <v>19</v>
      </c>
      <c r="M14" s="3">
        <v>39642</v>
      </c>
      <c r="N14" s="4">
        <v>677943</v>
      </c>
      <c r="O14" s="1">
        <v>13181837.939999999</v>
      </c>
      <c r="P14" s="1">
        <f t="shared" si="1"/>
        <v>19.443873511489905</v>
      </c>
      <c r="R14" t="s">
        <v>20</v>
      </c>
      <c r="S14" s="3">
        <v>39642</v>
      </c>
      <c r="T14" s="4">
        <v>533790</v>
      </c>
      <c r="U14" s="1">
        <v>8871021.5600000005</v>
      </c>
      <c r="V14" s="1">
        <f t="shared" si="2"/>
        <v>16.618935461511082</v>
      </c>
      <c r="X14" t="s">
        <v>21</v>
      </c>
      <c r="Y14" s="3">
        <v>39642</v>
      </c>
      <c r="Z14" s="4">
        <v>2307850</v>
      </c>
      <c r="AA14" s="1">
        <v>34839965.899999999</v>
      </c>
      <c r="AB14" s="1">
        <f t="shared" si="3"/>
        <v>15.096286977056566</v>
      </c>
      <c r="AP14" t="s">
        <v>34</v>
      </c>
      <c r="AQ14" s="3">
        <v>39642</v>
      </c>
      <c r="AR14" s="4">
        <v>366541</v>
      </c>
      <c r="AS14" s="1">
        <v>5426795.6900000004</v>
      </c>
      <c r="AT14" s="1">
        <f t="shared" si="5"/>
        <v>14.80542610512876</v>
      </c>
    </row>
    <row r="15" spans="1:46" x14ac:dyDescent="0.2">
      <c r="A15" s="3">
        <v>39643</v>
      </c>
      <c r="B15" s="4">
        <v>4216271</v>
      </c>
      <c r="C15" s="1">
        <v>72041124.700000003</v>
      </c>
      <c r="D15" s="2">
        <f t="shared" si="4"/>
        <v>17.086454997793073</v>
      </c>
      <c r="F15" t="s">
        <v>18</v>
      </c>
      <c r="G15" s="3">
        <v>39643</v>
      </c>
      <c r="H15" s="4">
        <v>158609</v>
      </c>
      <c r="I15" s="1">
        <v>2691108.02</v>
      </c>
      <c r="J15" s="1">
        <f t="shared" si="0"/>
        <v>16.96693138472596</v>
      </c>
      <c r="L15" t="s">
        <v>19</v>
      </c>
      <c r="M15" s="3">
        <v>39643</v>
      </c>
      <c r="N15" s="4">
        <v>698429</v>
      </c>
      <c r="O15" s="1">
        <v>14387782.76</v>
      </c>
      <c r="P15" s="1">
        <f t="shared" si="1"/>
        <v>20.600208124233099</v>
      </c>
      <c r="R15" t="s">
        <v>20</v>
      </c>
      <c r="S15" s="3">
        <v>39643</v>
      </c>
      <c r="T15" s="4">
        <v>533119</v>
      </c>
      <c r="U15" s="1">
        <v>9989868.7899999991</v>
      </c>
      <c r="V15" s="1">
        <f t="shared" si="2"/>
        <v>18.738534529814167</v>
      </c>
      <c r="X15" t="s">
        <v>21</v>
      </c>
      <c r="Y15" s="3">
        <v>39643</v>
      </c>
      <c r="Z15" s="4">
        <v>2343771</v>
      </c>
      <c r="AA15" s="1">
        <v>36608679.329999998</v>
      </c>
      <c r="AB15" s="1">
        <f t="shared" si="3"/>
        <v>15.619563229513464</v>
      </c>
      <c r="AP15" t="s">
        <v>34</v>
      </c>
      <c r="AQ15" s="3">
        <v>39643</v>
      </c>
      <c r="AR15" s="4">
        <v>388699</v>
      </c>
      <c r="AS15" s="1">
        <v>6025176.29</v>
      </c>
      <c r="AT15" s="1">
        <f t="shared" si="5"/>
        <v>15.500879317929812</v>
      </c>
    </row>
    <row r="16" spans="1:46" x14ac:dyDescent="0.2">
      <c r="A16" s="3">
        <v>39644</v>
      </c>
      <c r="B16" s="4">
        <v>4197914</v>
      </c>
      <c r="C16" s="1">
        <v>71835653.180000007</v>
      </c>
      <c r="D16" s="2">
        <f t="shared" si="4"/>
        <v>17.112226019875589</v>
      </c>
      <c r="F16" t="s">
        <v>18</v>
      </c>
      <c r="G16" s="3">
        <v>39644</v>
      </c>
      <c r="H16" s="4">
        <v>156190</v>
      </c>
      <c r="I16" s="1">
        <v>2648623.62</v>
      </c>
      <c r="J16" s="1">
        <f t="shared" si="0"/>
        <v>16.957702925923556</v>
      </c>
      <c r="L16" t="s">
        <v>19</v>
      </c>
      <c r="M16" s="3">
        <v>39644</v>
      </c>
      <c r="N16" s="4">
        <v>690822</v>
      </c>
      <c r="O16" s="1">
        <v>14234128.060000001</v>
      </c>
      <c r="P16" s="1">
        <f t="shared" si="1"/>
        <v>20.604624722432117</v>
      </c>
      <c r="R16" t="s">
        <v>20</v>
      </c>
      <c r="S16" s="3">
        <v>39644</v>
      </c>
      <c r="T16" s="4">
        <v>528023</v>
      </c>
      <c r="U16" s="1">
        <v>9838934.3599999994</v>
      </c>
      <c r="V16" s="1">
        <f t="shared" si="2"/>
        <v>18.633533690767258</v>
      </c>
      <c r="X16" t="s">
        <v>21</v>
      </c>
      <c r="Y16" s="3">
        <v>39644</v>
      </c>
      <c r="Z16" s="4">
        <v>2327712</v>
      </c>
      <c r="AA16" s="1">
        <v>36547711.969999999</v>
      </c>
      <c r="AB16" s="1">
        <f t="shared" si="3"/>
        <v>15.701131398557896</v>
      </c>
      <c r="AP16" t="s">
        <v>34</v>
      </c>
      <c r="AQ16" s="3">
        <v>39644</v>
      </c>
      <c r="AR16" s="4">
        <v>401824</v>
      </c>
      <c r="AS16" s="1">
        <v>6268575.8799999999</v>
      </c>
      <c r="AT16" s="1">
        <f t="shared" si="5"/>
        <v>15.60030232141435</v>
      </c>
    </row>
    <row r="17" spans="1:46" x14ac:dyDescent="0.2">
      <c r="A17" s="3">
        <v>39645</v>
      </c>
      <c r="B17" s="4">
        <v>4171971</v>
      </c>
      <c r="C17" s="1">
        <v>70903003.269999996</v>
      </c>
      <c r="D17" s="2">
        <f t="shared" si="4"/>
        <v>16.995085361331608</v>
      </c>
      <c r="F17" t="s">
        <v>18</v>
      </c>
      <c r="G17" s="3">
        <v>39645</v>
      </c>
      <c r="H17" s="4">
        <v>153995</v>
      </c>
      <c r="I17" s="1">
        <v>2600964.9700000002</v>
      </c>
      <c r="J17" s="1">
        <f t="shared" si="0"/>
        <v>16.889931296470667</v>
      </c>
      <c r="L17" t="s">
        <v>19</v>
      </c>
      <c r="M17" s="3">
        <v>39645</v>
      </c>
      <c r="N17" s="4">
        <v>683516</v>
      </c>
      <c r="O17" s="1">
        <v>14036792.5</v>
      </c>
      <c r="P17" s="1">
        <f t="shared" si="1"/>
        <v>20.536157895352851</v>
      </c>
      <c r="R17" t="s">
        <v>20</v>
      </c>
      <c r="S17" s="3">
        <v>39645</v>
      </c>
      <c r="T17" s="4">
        <v>523496</v>
      </c>
      <c r="U17" s="1">
        <v>9662982.9600000009</v>
      </c>
      <c r="V17" s="1">
        <f t="shared" si="2"/>
        <v>18.458561211546986</v>
      </c>
      <c r="X17" t="s">
        <v>21</v>
      </c>
      <c r="Y17" s="3">
        <v>39645</v>
      </c>
      <c r="Z17" s="4">
        <v>2305036</v>
      </c>
      <c r="AA17" s="1">
        <v>35931767.170000002</v>
      </c>
      <c r="AB17" s="1">
        <f t="shared" si="3"/>
        <v>15.588375699989069</v>
      </c>
      <c r="AP17" t="s">
        <v>34</v>
      </c>
      <c r="AQ17" s="3">
        <v>39645</v>
      </c>
      <c r="AR17" s="4">
        <v>412532</v>
      </c>
      <c r="AS17" s="1">
        <v>6406958.21</v>
      </c>
      <c r="AT17" s="1">
        <f t="shared" si="5"/>
        <v>15.53081508828406</v>
      </c>
    </row>
    <row r="18" spans="1:46" x14ac:dyDescent="0.2">
      <c r="A18" s="3">
        <v>39646</v>
      </c>
      <c r="B18" s="4">
        <v>4177954</v>
      </c>
      <c r="C18" s="1">
        <v>70626619.560000002</v>
      </c>
      <c r="D18" s="2">
        <f t="shared" si="4"/>
        <v>16.904594823207724</v>
      </c>
      <c r="F18" t="s">
        <v>18</v>
      </c>
      <c r="G18" s="3">
        <v>39646</v>
      </c>
      <c r="H18" s="4">
        <v>152526</v>
      </c>
      <c r="I18" s="1">
        <v>2560886.69</v>
      </c>
      <c r="J18" s="1">
        <f t="shared" si="0"/>
        <v>16.789837076957372</v>
      </c>
      <c r="L18" t="s">
        <v>19</v>
      </c>
      <c r="M18" s="3">
        <v>39646</v>
      </c>
      <c r="N18" s="4">
        <v>681422</v>
      </c>
      <c r="O18" s="1">
        <v>13922793.6</v>
      </c>
      <c r="P18" s="1">
        <f t="shared" si="1"/>
        <v>20.431969616478483</v>
      </c>
      <c r="R18" t="s">
        <v>20</v>
      </c>
      <c r="S18" s="3">
        <v>39646</v>
      </c>
      <c r="T18" s="4">
        <v>522561</v>
      </c>
      <c r="U18" s="1">
        <v>9593607.8200000003</v>
      </c>
      <c r="V18" s="1">
        <f t="shared" si="2"/>
        <v>18.358828576950824</v>
      </c>
      <c r="X18" t="s">
        <v>21</v>
      </c>
      <c r="Y18" s="3">
        <v>39646</v>
      </c>
      <c r="Z18" s="4">
        <v>2301434</v>
      </c>
      <c r="AA18" s="1">
        <v>35730486.850000001</v>
      </c>
      <c r="AB18" s="1">
        <f t="shared" si="3"/>
        <v>15.52531458647087</v>
      </c>
      <c r="AP18" t="s">
        <v>34</v>
      </c>
      <c r="AQ18" s="3">
        <v>39646</v>
      </c>
      <c r="AR18" s="4">
        <v>425011</v>
      </c>
      <c r="AS18" s="1">
        <v>6580042.8600000003</v>
      </c>
      <c r="AT18" s="1">
        <f t="shared" si="5"/>
        <v>15.482053076273321</v>
      </c>
    </row>
    <row r="19" spans="1:46" x14ac:dyDescent="0.2">
      <c r="A19" s="3">
        <v>39647</v>
      </c>
      <c r="B19" s="4">
        <v>4128083</v>
      </c>
      <c r="C19" s="1">
        <v>69592611.519999996</v>
      </c>
      <c r="D19" s="2">
        <f t="shared" si="4"/>
        <v>16.858336307675984</v>
      </c>
      <c r="F19" t="s">
        <v>18</v>
      </c>
      <c r="G19" s="3">
        <v>39647</v>
      </c>
      <c r="H19" s="4">
        <v>149590</v>
      </c>
      <c r="I19" s="1">
        <v>2522642</v>
      </c>
      <c r="J19" s="1">
        <f t="shared" si="0"/>
        <v>16.863707467076676</v>
      </c>
      <c r="L19" t="s">
        <v>19</v>
      </c>
      <c r="M19" s="3">
        <v>39647</v>
      </c>
      <c r="N19" s="4">
        <v>668629</v>
      </c>
      <c r="O19" s="1">
        <v>13469071.869999999</v>
      </c>
      <c r="P19" s="1">
        <f t="shared" si="1"/>
        <v>20.144313019626729</v>
      </c>
      <c r="R19" t="s">
        <v>20</v>
      </c>
      <c r="S19" s="3">
        <v>39647</v>
      </c>
      <c r="T19" s="4">
        <v>516693</v>
      </c>
      <c r="U19" s="1">
        <v>9454991.1999999993</v>
      </c>
      <c r="V19" s="1">
        <f t="shared" si="2"/>
        <v>18.299050306468249</v>
      </c>
      <c r="X19" t="s">
        <v>21</v>
      </c>
      <c r="Y19" s="3">
        <v>39647</v>
      </c>
      <c r="Z19" s="4">
        <v>2269631</v>
      </c>
      <c r="AA19" s="1">
        <v>35396355.740000002</v>
      </c>
      <c r="AB19" s="1">
        <f t="shared" si="3"/>
        <v>15.595643406351078</v>
      </c>
      <c r="AP19" t="s">
        <v>34</v>
      </c>
      <c r="AQ19" s="3">
        <v>39647</v>
      </c>
      <c r="AR19" s="4">
        <v>430280</v>
      </c>
      <c r="AS19" s="1">
        <v>6589897.5700000003</v>
      </c>
      <c r="AT19" s="1">
        <f t="shared" si="5"/>
        <v>15.315370386724924</v>
      </c>
    </row>
    <row r="20" spans="1:46" x14ac:dyDescent="0.2">
      <c r="A20" s="3">
        <v>39648</v>
      </c>
      <c r="B20" s="4">
        <v>4203021</v>
      </c>
      <c r="C20" s="1">
        <v>70513771.109999999</v>
      </c>
      <c r="D20" s="2">
        <f t="shared" si="4"/>
        <v>16.776925718429673</v>
      </c>
      <c r="F20" t="s">
        <v>18</v>
      </c>
      <c r="G20" s="3">
        <v>39648</v>
      </c>
      <c r="H20" s="4">
        <v>150946</v>
      </c>
      <c r="I20" s="1">
        <v>2544638.5699999998</v>
      </c>
      <c r="J20" s="1">
        <f t="shared" si="0"/>
        <v>16.857939726789713</v>
      </c>
      <c r="L20" t="s">
        <v>19</v>
      </c>
      <c r="M20" s="3">
        <v>39648</v>
      </c>
      <c r="N20" s="4">
        <v>683191</v>
      </c>
      <c r="O20" s="1">
        <v>14086142.83</v>
      </c>
      <c r="P20" s="1">
        <f t="shared" si="1"/>
        <v>20.618162168412642</v>
      </c>
      <c r="R20" t="s">
        <v>20</v>
      </c>
      <c r="S20" s="3">
        <v>39648</v>
      </c>
      <c r="T20" s="4">
        <v>523654</v>
      </c>
      <c r="U20" s="1">
        <v>8795007.7200000007</v>
      </c>
      <c r="V20" s="1">
        <f t="shared" si="2"/>
        <v>16.79545600721087</v>
      </c>
      <c r="X20" t="s">
        <v>21</v>
      </c>
      <c r="Y20" s="3">
        <v>39648</v>
      </c>
      <c r="Z20" s="4">
        <v>2301391</v>
      </c>
      <c r="AA20" s="1">
        <v>35988454.439999998</v>
      </c>
      <c r="AB20" s="1">
        <f t="shared" si="3"/>
        <v>15.637696697345213</v>
      </c>
      <c r="AP20" t="s">
        <v>34</v>
      </c>
      <c r="AQ20" s="3">
        <v>39648</v>
      </c>
      <c r="AR20" s="4">
        <v>448942</v>
      </c>
      <c r="AS20" s="1">
        <v>7020899.0199999996</v>
      </c>
      <c r="AT20" s="1">
        <f t="shared" si="5"/>
        <v>15.638766299432888</v>
      </c>
    </row>
    <row r="21" spans="1:46" x14ac:dyDescent="0.2">
      <c r="A21" s="3">
        <v>39649</v>
      </c>
      <c r="B21" s="4">
        <v>4109641</v>
      </c>
      <c r="C21" s="1">
        <v>66408226.039999999</v>
      </c>
      <c r="D21" s="2">
        <f t="shared" si="4"/>
        <v>16.159130697790879</v>
      </c>
      <c r="F21" t="s">
        <v>18</v>
      </c>
      <c r="G21" s="3">
        <v>39649</v>
      </c>
      <c r="H21" s="4">
        <v>146778</v>
      </c>
      <c r="I21" s="1">
        <v>2394358.6</v>
      </c>
      <c r="J21" s="1">
        <f t="shared" si="0"/>
        <v>16.312789382605022</v>
      </c>
      <c r="L21" t="s">
        <v>19</v>
      </c>
      <c r="M21" s="3">
        <v>39649</v>
      </c>
      <c r="N21" s="4">
        <v>655916</v>
      </c>
      <c r="O21" s="1">
        <v>12780355.949999999</v>
      </c>
      <c r="P21" s="1">
        <f t="shared" si="1"/>
        <v>19.484744921605813</v>
      </c>
      <c r="R21" t="s">
        <v>20</v>
      </c>
      <c r="S21" s="3">
        <v>39649</v>
      </c>
      <c r="T21" s="4">
        <v>521057</v>
      </c>
      <c r="U21" s="1">
        <v>8637461.1699999999</v>
      </c>
      <c r="V21" s="1">
        <f t="shared" si="2"/>
        <v>16.576806702529666</v>
      </c>
      <c r="X21" t="s">
        <v>21</v>
      </c>
      <c r="Y21" s="3">
        <v>39649</v>
      </c>
      <c r="Z21" s="4">
        <v>2241366</v>
      </c>
      <c r="AA21" s="1">
        <v>33891231.729999997</v>
      </c>
      <c r="AB21" s="1">
        <f t="shared" si="3"/>
        <v>15.120793181479508</v>
      </c>
      <c r="AP21" t="s">
        <v>34</v>
      </c>
      <c r="AQ21" s="3">
        <v>39649</v>
      </c>
      <c r="AR21" s="4">
        <v>449014</v>
      </c>
      <c r="AS21" s="1">
        <v>6705993.2599999998</v>
      </c>
      <c r="AT21" s="1">
        <f t="shared" si="5"/>
        <v>14.934931338443789</v>
      </c>
    </row>
    <row r="22" spans="1:46" x14ac:dyDescent="0.2">
      <c r="A22" s="3">
        <v>39650</v>
      </c>
      <c r="B22" s="4">
        <v>4161410</v>
      </c>
      <c r="C22" s="1">
        <v>70432372.219999999</v>
      </c>
      <c r="D22" s="2">
        <f t="shared" si="4"/>
        <v>16.925122066799474</v>
      </c>
      <c r="F22" t="s">
        <v>18</v>
      </c>
      <c r="G22" s="3">
        <v>39650</v>
      </c>
      <c r="H22" s="4">
        <v>146632</v>
      </c>
      <c r="I22" s="1">
        <v>2478924.8199999998</v>
      </c>
      <c r="J22" s="1">
        <f t="shared" si="0"/>
        <v>16.905756042337277</v>
      </c>
      <c r="L22" t="s">
        <v>19</v>
      </c>
      <c r="M22" s="3">
        <v>39650</v>
      </c>
      <c r="N22" s="4">
        <v>671629</v>
      </c>
      <c r="O22" s="1">
        <v>13779800.189999999</v>
      </c>
      <c r="P22" s="1">
        <f t="shared" si="1"/>
        <v>20.516982128526312</v>
      </c>
      <c r="R22" t="s">
        <v>20</v>
      </c>
      <c r="S22" s="3">
        <v>39650</v>
      </c>
      <c r="T22" s="4">
        <v>516519</v>
      </c>
      <c r="U22" s="1">
        <v>9612967.0899999999</v>
      </c>
      <c r="V22" s="1">
        <f t="shared" si="2"/>
        <v>18.611061916405784</v>
      </c>
      <c r="X22" t="s">
        <v>21</v>
      </c>
      <c r="Y22" s="3">
        <v>39650</v>
      </c>
      <c r="Z22" s="4">
        <v>2266849</v>
      </c>
      <c r="AA22" s="1">
        <v>35127874.240000002</v>
      </c>
      <c r="AB22" s="1">
        <f t="shared" si="3"/>
        <v>15.496345032245202</v>
      </c>
      <c r="AP22" t="s">
        <v>34</v>
      </c>
      <c r="AQ22" s="3">
        <v>39650</v>
      </c>
      <c r="AR22" s="4">
        <v>464443</v>
      </c>
      <c r="AS22" s="1">
        <v>7224395.29</v>
      </c>
      <c r="AT22" s="1">
        <f t="shared" si="5"/>
        <v>15.554966465206711</v>
      </c>
    </row>
    <row r="23" spans="1:46" x14ac:dyDescent="0.2">
      <c r="A23" s="3">
        <v>39651</v>
      </c>
      <c r="B23" s="4">
        <v>4159852</v>
      </c>
      <c r="C23" s="1">
        <v>70509421.5</v>
      </c>
      <c r="D23" s="2">
        <f t="shared" si="4"/>
        <v>16.949983196517568</v>
      </c>
      <c r="F23" t="s">
        <v>18</v>
      </c>
      <c r="G23" s="3">
        <v>39651</v>
      </c>
      <c r="H23" s="4">
        <v>145621</v>
      </c>
      <c r="I23" s="1">
        <v>2474689.19</v>
      </c>
      <c r="J23" s="1">
        <f t="shared" si="0"/>
        <v>16.994040626008612</v>
      </c>
      <c r="L23" t="s">
        <v>19</v>
      </c>
      <c r="M23" s="3">
        <v>39651</v>
      </c>
      <c r="N23" s="4">
        <v>668973</v>
      </c>
      <c r="O23" s="1">
        <v>13709598.01</v>
      </c>
      <c r="P23" s="1">
        <f t="shared" si="1"/>
        <v>20.49349975260586</v>
      </c>
      <c r="R23" t="s">
        <v>20</v>
      </c>
      <c r="S23" s="3">
        <v>39651</v>
      </c>
      <c r="T23" s="4">
        <v>515767</v>
      </c>
      <c r="U23" s="1">
        <v>9526147.1999999993</v>
      </c>
      <c r="V23" s="1">
        <f t="shared" si="2"/>
        <v>18.469865656391352</v>
      </c>
      <c r="X23" t="s">
        <v>21</v>
      </c>
      <c r="Y23" s="3">
        <v>39651</v>
      </c>
      <c r="Z23" s="4">
        <v>2259659</v>
      </c>
      <c r="AA23" s="1">
        <v>35194701.409999996</v>
      </c>
      <c r="AB23" s="1">
        <f t="shared" si="3"/>
        <v>15.575226797494665</v>
      </c>
      <c r="AP23" t="s">
        <v>34</v>
      </c>
      <c r="AQ23" s="3">
        <v>39651</v>
      </c>
      <c r="AR23" s="4">
        <v>475287</v>
      </c>
      <c r="AS23" s="1">
        <v>7409325.7800000003</v>
      </c>
      <c r="AT23" s="1">
        <f t="shared" si="5"/>
        <v>15.589161454026726</v>
      </c>
    </row>
    <row r="24" spans="1:46" x14ac:dyDescent="0.2">
      <c r="A24" s="3">
        <v>39652</v>
      </c>
      <c r="B24" s="4">
        <v>4124808</v>
      </c>
      <c r="C24" s="1">
        <v>69285197.859999999</v>
      </c>
      <c r="D24" s="2">
        <f t="shared" si="4"/>
        <v>16.797193435427783</v>
      </c>
      <c r="F24" t="s">
        <v>18</v>
      </c>
      <c r="G24" s="3">
        <v>39652</v>
      </c>
      <c r="H24" s="4">
        <v>143447</v>
      </c>
      <c r="I24" s="1">
        <v>2417343.06</v>
      </c>
      <c r="J24" s="1">
        <f t="shared" si="0"/>
        <v>16.85182025417053</v>
      </c>
      <c r="L24" t="s">
        <v>19</v>
      </c>
      <c r="M24" s="3">
        <v>39652</v>
      </c>
      <c r="N24" s="4">
        <v>658999</v>
      </c>
      <c r="O24" s="1">
        <v>13459890.949999999</v>
      </c>
      <c r="P24" s="1">
        <f t="shared" si="1"/>
        <v>20.424751706755245</v>
      </c>
      <c r="R24" t="s">
        <v>20</v>
      </c>
      <c r="S24" s="3">
        <v>39652</v>
      </c>
      <c r="T24" s="4">
        <v>509642</v>
      </c>
      <c r="U24" s="1">
        <v>9298513.2799999993</v>
      </c>
      <c r="V24" s="1">
        <f t="shared" si="2"/>
        <v>18.245186385737437</v>
      </c>
      <c r="X24" t="s">
        <v>21</v>
      </c>
      <c r="Y24" s="3">
        <v>39652</v>
      </c>
      <c r="Z24" s="4">
        <v>2238119</v>
      </c>
      <c r="AA24" s="1">
        <v>34508485.920000002</v>
      </c>
      <c r="AB24" s="1">
        <f t="shared" si="3"/>
        <v>15.41852149952706</v>
      </c>
      <c r="AP24" t="s">
        <v>34</v>
      </c>
      <c r="AQ24" s="3">
        <v>39652</v>
      </c>
      <c r="AR24" s="4">
        <v>480113</v>
      </c>
      <c r="AS24" s="1">
        <v>7453714.6100000003</v>
      </c>
      <c r="AT24" s="1">
        <f t="shared" si="5"/>
        <v>15.52491727989036</v>
      </c>
    </row>
    <row r="25" spans="1:46" x14ac:dyDescent="0.2">
      <c r="A25" s="3">
        <v>39653</v>
      </c>
      <c r="B25" s="4">
        <v>4148516</v>
      </c>
      <c r="C25" s="1">
        <v>69524073.989999995</v>
      </c>
      <c r="D25" s="2">
        <f t="shared" si="4"/>
        <v>16.758781692055663</v>
      </c>
      <c r="F25" t="s">
        <v>18</v>
      </c>
      <c r="G25" s="3">
        <v>39653</v>
      </c>
      <c r="H25" s="4">
        <v>143916</v>
      </c>
      <c r="I25" s="1">
        <v>2410499.0099999998</v>
      </c>
      <c r="J25" s="1">
        <f t="shared" si="0"/>
        <v>16.749346910697906</v>
      </c>
      <c r="L25" t="s">
        <v>19</v>
      </c>
      <c r="M25" s="3">
        <v>39653</v>
      </c>
      <c r="N25" s="4">
        <v>659821</v>
      </c>
      <c r="O25" s="1">
        <v>13428218.960000001</v>
      </c>
      <c r="P25" s="1">
        <f t="shared" si="1"/>
        <v>20.351305823852229</v>
      </c>
      <c r="R25" t="s">
        <v>20</v>
      </c>
      <c r="S25" s="3">
        <v>39653</v>
      </c>
      <c r="T25" s="4">
        <v>510510</v>
      </c>
      <c r="U25" s="1">
        <v>9299074.9000000004</v>
      </c>
      <c r="V25" s="1">
        <f t="shared" si="2"/>
        <v>18.215264931147285</v>
      </c>
      <c r="X25" t="s">
        <v>21</v>
      </c>
      <c r="Y25" s="3">
        <v>39653</v>
      </c>
      <c r="Z25" s="4">
        <v>2246153</v>
      </c>
      <c r="AA25" s="1">
        <v>34586732.009999998</v>
      </c>
      <c r="AB25" s="1">
        <f t="shared" si="3"/>
        <v>15.398208407886727</v>
      </c>
      <c r="AP25" t="s">
        <v>34</v>
      </c>
      <c r="AQ25" s="3">
        <v>39653</v>
      </c>
      <c r="AR25" s="4">
        <v>495197</v>
      </c>
      <c r="AS25" s="1">
        <v>7647092.1100000003</v>
      </c>
      <c r="AT25" s="1">
        <f t="shared" si="5"/>
        <v>15.442525116266861</v>
      </c>
    </row>
    <row r="26" spans="1:46" x14ac:dyDescent="0.2">
      <c r="A26" s="3">
        <v>39654</v>
      </c>
      <c r="B26" s="4">
        <v>4113330</v>
      </c>
      <c r="C26" s="1">
        <v>68561070.319999993</v>
      </c>
      <c r="D26" s="2">
        <f t="shared" si="4"/>
        <v>16.668020878461</v>
      </c>
      <c r="F26" t="s">
        <v>18</v>
      </c>
      <c r="G26" s="3">
        <v>39654</v>
      </c>
      <c r="H26" s="4">
        <v>141661</v>
      </c>
      <c r="I26" s="1">
        <v>2377102.62</v>
      </c>
      <c r="J26" s="1">
        <f t="shared" si="0"/>
        <v>16.78021911464694</v>
      </c>
      <c r="L26" t="s">
        <v>19</v>
      </c>
      <c r="M26" s="3">
        <v>39654</v>
      </c>
      <c r="N26" s="4">
        <v>650017</v>
      </c>
      <c r="O26" s="1">
        <v>13004800.539999999</v>
      </c>
      <c r="P26" s="1">
        <f t="shared" si="1"/>
        <v>20.006862189758113</v>
      </c>
      <c r="R26" t="s">
        <v>20</v>
      </c>
      <c r="S26" s="3">
        <v>39654</v>
      </c>
      <c r="T26" s="4">
        <v>508435</v>
      </c>
      <c r="U26" s="1">
        <v>9234408.25</v>
      </c>
      <c r="V26" s="1">
        <f t="shared" si="2"/>
        <v>18.162416533086827</v>
      </c>
      <c r="X26" t="s">
        <v>21</v>
      </c>
      <c r="Y26" s="3">
        <v>39654</v>
      </c>
      <c r="Z26" s="4">
        <v>2220513</v>
      </c>
      <c r="AA26" s="1">
        <v>34239213.539999999</v>
      </c>
      <c r="AB26" s="1">
        <f t="shared" si="3"/>
        <v>15.419506006044548</v>
      </c>
      <c r="AP26" t="s">
        <v>34</v>
      </c>
      <c r="AQ26" s="3">
        <v>39654</v>
      </c>
      <c r="AR26" s="4">
        <v>499618</v>
      </c>
      <c r="AS26" s="1">
        <v>7619386.9800000004</v>
      </c>
      <c r="AT26" s="1">
        <f t="shared" si="5"/>
        <v>15.250425284917679</v>
      </c>
    </row>
    <row r="27" spans="1:46" x14ac:dyDescent="0.2">
      <c r="A27" s="3">
        <v>39655</v>
      </c>
      <c r="B27" s="4">
        <v>4172591</v>
      </c>
      <c r="C27" s="1">
        <v>69376914.989999995</v>
      </c>
      <c r="D27" s="2">
        <f t="shared" si="4"/>
        <v>16.626818921384817</v>
      </c>
      <c r="F27" t="s">
        <v>18</v>
      </c>
      <c r="G27" s="3">
        <v>39655</v>
      </c>
      <c r="H27" s="4">
        <v>142487</v>
      </c>
      <c r="I27" s="1">
        <v>2426333.4</v>
      </c>
      <c r="J27" s="1">
        <f t="shared" si="0"/>
        <v>17.028454525676025</v>
      </c>
      <c r="L27" t="s">
        <v>19</v>
      </c>
      <c r="M27" s="3">
        <v>39655</v>
      </c>
      <c r="N27" s="4">
        <v>662110</v>
      </c>
      <c r="O27" s="1">
        <v>13521107.77</v>
      </c>
      <c r="P27" s="1">
        <f t="shared" si="1"/>
        <v>20.421240836114844</v>
      </c>
      <c r="R27" t="s">
        <v>20</v>
      </c>
      <c r="S27" s="3">
        <v>39655</v>
      </c>
      <c r="T27" s="4">
        <v>512059</v>
      </c>
      <c r="U27" s="1">
        <v>8523894.2899999991</v>
      </c>
      <c r="V27" s="1">
        <f t="shared" si="2"/>
        <v>16.646312807703797</v>
      </c>
      <c r="X27" t="s">
        <v>21</v>
      </c>
      <c r="Y27" s="3">
        <v>39655</v>
      </c>
      <c r="Z27" s="4">
        <v>2246060</v>
      </c>
      <c r="AA27" s="1">
        <v>34813523.130000003</v>
      </c>
      <c r="AB27" s="1">
        <f t="shared" si="3"/>
        <v>15.49981885167805</v>
      </c>
      <c r="AP27" t="s">
        <v>34</v>
      </c>
      <c r="AQ27" s="3">
        <v>39655</v>
      </c>
      <c r="AR27" s="4">
        <v>515838</v>
      </c>
      <c r="AS27" s="1">
        <v>8084877.7300000004</v>
      </c>
      <c r="AT27" s="1">
        <f t="shared" si="5"/>
        <v>15.673288377358784</v>
      </c>
    </row>
    <row r="28" spans="1:46" x14ac:dyDescent="0.2">
      <c r="A28" s="3">
        <v>39656</v>
      </c>
      <c r="B28" s="4">
        <v>4084213</v>
      </c>
      <c r="C28" s="1">
        <v>65574733.600000001</v>
      </c>
      <c r="D28" s="2">
        <f t="shared" si="4"/>
        <v>16.055659584845355</v>
      </c>
      <c r="F28" t="s">
        <v>18</v>
      </c>
      <c r="G28" s="3">
        <v>39656</v>
      </c>
      <c r="H28" s="4">
        <v>139214</v>
      </c>
      <c r="I28" s="1">
        <v>2263283.4300000002</v>
      </c>
      <c r="J28" s="1">
        <f t="shared" si="0"/>
        <v>16.257584941169711</v>
      </c>
      <c r="L28" t="s">
        <v>19</v>
      </c>
      <c r="M28" s="3">
        <v>39656</v>
      </c>
      <c r="N28" s="4">
        <v>634434</v>
      </c>
      <c r="O28" s="1">
        <v>12362159.51</v>
      </c>
      <c r="P28" s="1">
        <f t="shared" si="1"/>
        <v>19.485335763846198</v>
      </c>
      <c r="R28" t="s">
        <v>20</v>
      </c>
      <c r="S28" s="3">
        <v>39656</v>
      </c>
      <c r="T28" s="4">
        <v>512091</v>
      </c>
      <c r="U28" s="1">
        <v>8444579.6600000001</v>
      </c>
      <c r="V28" s="1">
        <f t="shared" si="2"/>
        <v>16.490388739501377</v>
      </c>
      <c r="X28" t="s">
        <v>21</v>
      </c>
      <c r="Y28" s="3">
        <v>39656</v>
      </c>
      <c r="Z28" s="4">
        <v>2188884</v>
      </c>
      <c r="AA28" s="1">
        <v>32877733.190000001</v>
      </c>
      <c r="AB28" s="1">
        <f t="shared" si="3"/>
        <v>15.020317746394968</v>
      </c>
      <c r="AP28" t="s">
        <v>34</v>
      </c>
      <c r="AQ28" s="3">
        <v>39656</v>
      </c>
      <c r="AR28" s="4">
        <v>514780</v>
      </c>
      <c r="AS28" s="1">
        <v>7701361.21</v>
      </c>
      <c r="AT28" s="1">
        <f t="shared" si="5"/>
        <v>14.960490325964489</v>
      </c>
    </row>
    <row r="29" spans="1:46" x14ac:dyDescent="0.2">
      <c r="A29" s="3">
        <v>39657</v>
      </c>
      <c r="B29" s="4">
        <v>4142931</v>
      </c>
      <c r="C29" s="1">
        <v>69560955.329999998</v>
      </c>
      <c r="D29" s="2">
        <f t="shared" si="4"/>
        <v>16.790276094388247</v>
      </c>
      <c r="F29" t="s">
        <v>18</v>
      </c>
      <c r="G29" s="3">
        <v>39657</v>
      </c>
      <c r="H29" s="4">
        <v>140130</v>
      </c>
      <c r="I29" s="1">
        <v>2348651.69</v>
      </c>
      <c r="J29" s="1">
        <f t="shared" si="0"/>
        <v>16.760520159851566</v>
      </c>
      <c r="L29" t="s">
        <v>19</v>
      </c>
      <c r="M29" s="3">
        <v>39657</v>
      </c>
      <c r="N29" s="4">
        <v>651725</v>
      </c>
      <c r="O29" s="1">
        <v>13314092.9</v>
      </c>
      <c r="P29" s="1">
        <f t="shared" si="1"/>
        <v>20.429004411369828</v>
      </c>
      <c r="R29" t="s">
        <v>20</v>
      </c>
      <c r="S29" s="3">
        <v>39657</v>
      </c>
      <c r="T29" s="4">
        <v>509774</v>
      </c>
      <c r="U29" s="1">
        <v>9416700.6300000008</v>
      </c>
      <c r="V29" s="1">
        <f t="shared" si="2"/>
        <v>18.472304648726691</v>
      </c>
      <c r="X29" t="s">
        <v>21</v>
      </c>
      <c r="Y29" s="3">
        <v>39657</v>
      </c>
      <c r="Z29" s="4">
        <v>2215029</v>
      </c>
      <c r="AA29" s="1">
        <v>34108598.109999999</v>
      </c>
      <c r="AB29" s="1">
        <f t="shared" si="3"/>
        <v>15.3987140168368</v>
      </c>
      <c r="AP29" t="s">
        <v>34</v>
      </c>
      <c r="AQ29" s="3">
        <v>39657</v>
      </c>
      <c r="AR29" s="4">
        <v>530974</v>
      </c>
      <c r="AS29" s="1">
        <v>8222996.2599999998</v>
      </c>
      <c r="AT29" s="1">
        <f t="shared" si="5"/>
        <v>15.48662695348548</v>
      </c>
    </row>
    <row r="30" spans="1:46" x14ac:dyDescent="0.2">
      <c r="A30" s="3">
        <v>39658</v>
      </c>
      <c r="B30" s="4">
        <v>4132298</v>
      </c>
      <c r="C30" s="1">
        <v>68959184.180000007</v>
      </c>
      <c r="D30" s="2">
        <f t="shared" si="4"/>
        <v>16.687853630110897</v>
      </c>
      <c r="F30" t="s">
        <v>18</v>
      </c>
      <c r="G30" s="3">
        <v>39658</v>
      </c>
      <c r="H30" s="4">
        <v>139158</v>
      </c>
      <c r="I30" s="1">
        <v>2313098.71</v>
      </c>
      <c r="J30" s="1">
        <f t="shared" si="0"/>
        <v>16.622103723824718</v>
      </c>
      <c r="L30" t="s">
        <v>19</v>
      </c>
      <c r="M30" s="3">
        <v>39658</v>
      </c>
      <c r="N30" s="4">
        <v>649778</v>
      </c>
      <c r="O30" s="1">
        <v>13207821.380000001</v>
      </c>
      <c r="P30" s="1">
        <f t="shared" si="1"/>
        <v>20.326667538759391</v>
      </c>
      <c r="R30" t="s">
        <v>20</v>
      </c>
      <c r="S30" s="3">
        <v>39658</v>
      </c>
      <c r="T30" s="4">
        <v>504711</v>
      </c>
      <c r="U30" s="1">
        <v>9168143.9000000004</v>
      </c>
      <c r="V30" s="1">
        <f t="shared" si="2"/>
        <v>18.16513588964774</v>
      </c>
      <c r="X30" t="s">
        <v>21</v>
      </c>
      <c r="Y30" s="3">
        <v>39658</v>
      </c>
      <c r="Z30" s="4">
        <v>2206908</v>
      </c>
      <c r="AA30" s="1">
        <v>33907533.640000001</v>
      </c>
      <c r="AB30" s="1">
        <f t="shared" si="3"/>
        <v>15.364271478466705</v>
      </c>
      <c r="AP30" t="s">
        <v>34</v>
      </c>
      <c r="AQ30" s="3">
        <v>39658</v>
      </c>
      <c r="AR30" s="4">
        <v>537581</v>
      </c>
      <c r="AS30" s="1">
        <v>8252587.4500000002</v>
      </c>
      <c r="AT30" s="1">
        <f t="shared" si="5"/>
        <v>15.351337658883034</v>
      </c>
    </row>
    <row r="31" spans="1:46" x14ac:dyDescent="0.2">
      <c r="A31" s="3">
        <v>39659</v>
      </c>
      <c r="B31" s="4">
        <v>4087192</v>
      </c>
      <c r="C31" s="1">
        <v>68594021.329999998</v>
      </c>
      <c r="D31" s="2">
        <f t="shared" si="4"/>
        <v>16.782676549083085</v>
      </c>
      <c r="F31" t="s">
        <v>18</v>
      </c>
      <c r="G31" s="3">
        <v>39659</v>
      </c>
      <c r="H31" s="4">
        <v>136636</v>
      </c>
      <c r="I31" s="1">
        <v>2283957.9300000002</v>
      </c>
      <c r="J31" s="1">
        <f t="shared" si="0"/>
        <v>16.71563811879739</v>
      </c>
      <c r="L31" t="s">
        <v>19</v>
      </c>
      <c r="M31" s="3">
        <v>39659</v>
      </c>
      <c r="N31" s="4">
        <v>638231</v>
      </c>
      <c r="O31" s="1">
        <v>13022545.550000001</v>
      </c>
      <c r="P31" s="1">
        <f t="shared" si="1"/>
        <v>20.404125700569232</v>
      </c>
      <c r="R31" t="s">
        <v>20</v>
      </c>
      <c r="S31" s="3">
        <v>39659</v>
      </c>
      <c r="T31" s="4">
        <v>494525</v>
      </c>
      <c r="U31" s="1">
        <v>9082732.2100000009</v>
      </c>
      <c r="V31" s="1">
        <f t="shared" si="2"/>
        <v>18.366578454072091</v>
      </c>
      <c r="X31" t="s">
        <v>21</v>
      </c>
      <c r="Y31" s="3">
        <v>39659</v>
      </c>
      <c r="Z31" s="4">
        <v>2184881</v>
      </c>
      <c r="AA31" s="1">
        <v>33695943.880000003</v>
      </c>
      <c r="AB31" s="1">
        <f t="shared" si="3"/>
        <v>15.42232454765271</v>
      </c>
      <c r="AP31" t="s">
        <v>34</v>
      </c>
      <c r="AQ31" s="3">
        <v>39659</v>
      </c>
      <c r="AR31" s="4">
        <v>540423</v>
      </c>
      <c r="AS31" s="1">
        <v>8383311.1799999997</v>
      </c>
      <c r="AT31" s="1">
        <f t="shared" si="5"/>
        <v>15.51249887588056</v>
      </c>
    </row>
    <row r="32" spans="1:46" x14ac:dyDescent="0.2">
      <c r="A32" s="3">
        <v>39660</v>
      </c>
      <c r="B32" s="4">
        <v>4118052</v>
      </c>
      <c r="C32" s="1">
        <v>68977863.109999999</v>
      </c>
      <c r="D32" s="2">
        <f t="shared" si="4"/>
        <v>16.750119500676533</v>
      </c>
      <c r="F32" t="s">
        <v>18</v>
      </c>
      <c r="G32" s="3">
        <v>39660</v>
      </c>
      <c r="H32" s="4">
        <v>137775</v>
      </c>
      <c r="I32" s="1">
        <v>2298950.36</v>
      </c>
      <c r="J32" s="1">
        <f t="shared" si="0"/>
        <v>16.686266448920339</v>
      </c>
      <c r="L32" t="s">
        <v>19</v>
      </c>
      <c r="M32" s="3">
        <v>39660</v>
      </c>
      <c r="N32" s="4">
        <v>638917</v>
      </c>
      <c r="O32" s="1">
        <v>12991418.560000001</v>
      </c>
      <c r="P32" s="1">
        <f t="shared" si="1"/>
        <v>20.333499593843957</v>
      </c>
      <c r="R32" t="s">
        <v>20</v>
      </c>
      <c r="S32" s="3">
        <v>39660</v>
      </c>
      <c r="T32" s="4">
        <v>499979</v>
      </c>
      <c r="U32" s="1">
        <v>9175882.0700000003</v>
      </c>
      <c r="V32" s="1">
        <f t="shared" si="2"/>
        <v>18.352534946467753</v>
      </c>
      <c r="X32" t="s">
        <v>21</v>
      </c>
      <c r="Y32" s="3">
        <v>39660</v>
      </c>
      <c r="Z32" s="4">
        <v>2196299</v>
      </c>
      <c r="AA32" s="1">
        <v>33824138.960000001</v>
      </c>
      <c r="AB32" s="1">
        <f t="shared" si="3"/>
        <v>15.400516487053903</v>
      </c>
      <c r="AP32" t="s">
        <v>34</v>
      </c>
      <c r="AQ32" s="3">
        <v>39660</v>
      </c>
      <c r="AR32" s="4">
        <v>555769</v>
      </c>
      <c r="AS32" s="1">
        <v>8577506.1400000006</v>
      </c>
      <c r="AT32" s="1">
        <f t="shared" si="5"/>
        <v>15.433581469999227</v>
      </c>
    </row>
    <row r="33" spans="1:46" x14ac:dyDescent="0.2">
      <c r="A33" s="3">
        <v>39661</v>
      </c>
      <c r="B33" s="4">
        <v>4171887</v>
      </c>
      <c r="C33" s="1">
        <v>71636125.310000002</v>
      </c>
      <c r="D33" s="2">
        <f t="shared" si="4"/>
        <v>17.171156675624246</v>
      </c>
      <c r="F33" t="s">
        <v>18</v>
      </c>
      <c r="G33" s="3">
        <v>39661</v>
      </c>
      <c r="H33" s="4">
        <v>139537</v>
      </c>
      <c r="I33" s="1">
        <v>2430403.6</v>
      </c>
      <c r="J33" s="1">
        <f t="shared" si="0"/>
        <v>17.417628299304127</v>
      </c>
      <c r="L33" t="s">
        <v>19</v>
      </c>
      <c r="M33" s="3">
        <v>39661</v>
      </c>
      <c r="N33" s="4">
        <v>646366</v>
      </c>
      <c r="O33" s="1">
        <v>13238118.49</v>
      </c>
      <c r="P33" s="1">
        <f t="shared" si="1"/>
        <v>20.480839787365053</v>
      </c>
      <c r="R33" t="s">
        <v>20</v>
      </c>
      <c r="S33" s="3">
        <v>39661</v>
      </c>
      <c r="T33" s="4">
        <v>507257</v>
      </c>
      <c r="U33" s="1">
        <v>9565040.8300000001</v>
      </c>
      <c r="V33" s="1">
        <f t="shared" si="2"/>
        <v>18.856399872254105</v>
      </c>
      <c r="X33" t="s">
        <v>21</v>
      </c>
      <c r="Y33" s="3">
        <v>39661</v>
      </c>
      <c r="Z33" s="4">
        <v>2214791</v>
      </c>
      <c r="AA33" s="1">
        <v>35121396.380000003</v>
      </c>
      <c r="AB33" s="1">
        <f t="shared" si="3"/>
        <v>15.857657169457525</v>
      </c>
      <c r="AP33" t="s">
        <v>34</v>
      </c>
      <c r="AQ33" s="3">
        <v>39661</v>
      </c>
      <c r="AR33" s="4">
        <v>571626</v>
      </c>
      <c r="AS33" s="1">
        <v>9074069.8399999999</v>
      </c>
      <c r="AT33" s="1">
        <f t="shared" si="5"/>
        <v>15.874137705422775</v>
      </c>
    </row>
    <row r="34" spans="1:46" x14ac:dyDescent="0.2">
      <c r="A34" s="3">
        <v>39662</v>
      </c>
      <c r="B34" s="4">
        <v>4164239</v>
      </c>
      <c r="C34" s="1">
        <v>69951359.700000003</v>
      </c>
      <c r="D34" s="2">
        <f t="shared" si="4"/>
        <v>16.798113580896775</v>
      </c>
      <c r="F34" t="s">
        <v>18</v>
      </c>
      <c r="G34" s="3">
        <v>39662</v>
      </c>
      <c r="H34" s="4">
        <v>137801</v>
      </c>
      <c r="I34" s="1">
        <v>2345005.06</v>
      </c>
      <c r="J34" s="1">
        <f t="shared" ref="J34:J65" si="6">I34/H34</f>
        <v>17.017329772643158</v>
      </c>
      <c r="L34" t="s">
        <v>19</v>
      </c>
      <c r="M34" s="3">
        <v>39662</v>
      </c>
      <c r="N34" s="4">
        <v>644460</v>
      </c>
      <c r="O34" s="1">
        <v>13294241.039999999</v>
      </c>
      <c r="P34" s="1">
        <f t="shared" ref="P34:P65" si="7">O34/N34</f>
        <v>20.628496788008565</v>
      </c>
      <c r="R34" t="s">
        <v>20</v>
      </c>
      <c r="S34" s="3">
        <v>39662</v>
      </c>
      <c r="T34" s="4">
        <v>506443</v>
      </c>
      <c r="U34" s="1">
        <v>8593954.8900000006</v>
      </c>
      <c r="V34" s="1">
        <f t="shared" ref="V34:V65" si="8">U34/T34</f>
        <v>16.96924410052069</v>
      </c>
      <c r="X34" t="s">
        <v>21</v>
      </c>
      <c r="Y34" s="3">
        <v>39662</v>
      </c>
      <c r="Z34" s="4">
        <v>2203215</v>
      </c>
      <c r="AA34" s="1">
        <v>34510688.810000002</v>
      </c>
      <c r="AB34" s="1">
        <f t="shared" ref="AB34:AB65" si="9">AA34/Z34</f>
        <v>15.663786244193146</v>
      </c>
      <c r="AP34" t="s">
        <v>34</v>
      </c>
      <c r="AQ34" s="3">
        <v>39662</v>
      </c>
      <c r="AR34" s="4">
        <v>580381</v>
      </c>
      <c r="AS34" s="1">
        <v>9155896.5800000001</v>
      </c>
      <c r="AT34" s="1">
        <f t="shared" si="5"/>
        <v>15.775665605869248</v>
      </c>
    </row>
    <row r="35" spans="1:46" x14ac:dyDescent="0.2">
      <c r="A35" s="3">
        <v>39663</v>
      </c>
      <c r="B35" s="4">
        <v>4063510</v>
      </c>
      <c r="C35" s="1">
        <v>66471585.780000001</v>
      </c>
      <c r="D35" s="2">
        <f t="shared" si="4"/>
        <v>16.358169607063843</v>
      </c>
      <c r="F35" t="s">
        <v>18</v>
      </c>
      <c r="G35" s="3">
        <v>39663</v>
      </c>
      <c r="H35" s="4">
        <v>133345</v>
      </c>
      <c r="I35" s="1">
        <v>2231725.1</v>
      </c>
      <c r="J35" s="1">
        <f t="shared" si="6"/>
        <v>16.736473808541753</v>
      </c>
      <c r="L35" t="s">
        <v>19</v>
      </c>
      <c r="M35" s="3">
        <v>39663</v>
      </c>
      <c r="N35" s="4">
        <v>619815</v>
      </c>
      <c r="O35" s="1">
        <v>12236560.470000001</v>
      </c>
      <c r="P35" s="1">
        <f t="shared" si="7"/>
        <v>19.742278696062534</v>
      </c>
      <c r="R35" t="s">
        <v>20</v>
      </c>
      <c r="S35" s="3">
        <v>39663</v>
      </c>
      <c r="T35" s="4">
        <v>503166</v>
      </c>
      <c r="U35" s="1">
        <v>8543135.3800000008</v>
      </c>
      <c r="V35" s="1">
        <f t="shared" si="8"/>
        <v>16.978761243804232</v>
      </c>
      <c r="X35" t="s">
        <v>21</v>
      </c>
      <c r="Y35" s="3">
        <v>39663</v>
      </c>
      <c r="Z35" s="4">
        <v>2132092</v>
      </c>
      <c r="AA35" s="1">
        <v>32561212.760000002</v>
      </c>
      <c r="AB35" s="1">
        <f t="shared" si="9"/>
        <v>15.271954849978332</v>
      </c>
      <c r="AP35" t="s">
        <v>34</v>
      </c>
      <c r="AQ35" s="3">
        <v>39663</v>
      </c>
      <c r="AR35" s="4">
        <v>580971</v>
      </c>
      <c r="AS35" s="1">
        <v>8931943.1999999993</v>
      </c>
      <c r="AT35" s="1">
        <f t="shared" si="5"/>
        <v>15.374163598527291</v>
      </c>
    </row>
    <row r="36" spans="1:46" x14ac:dyDescent="0.2">
      <c r="A36" s="3">
        <v>39664</v>
      </c>
      <c r="B36" s="4">
        <v>4165538</v>
      </c>
      <c r="C36" s="1">
        <v>71273061.439999998</v>
      </c>
      <c r="D36" s="2">
        <f t="shared" si="4"/>
        <v>17.110169548327249</v>
      </c>
      <c r="F36" t="s">
        <v>18</v>
      </c>
      <c r="G36" s="3">
        <v>39664</v>
      </c>
      <c r="H36" s="4">
        <v>135985</v>
      </c>
      <c r="I36" s="1">
        <v>2316477.8199999998</v>
      </c>
      <c r="J36" s="1">
        <f t="shared" si="6"/>
        <v>17.034803985733721</v>
      </c>
      <c r="L36" t="s">
        <v>19</v>
      </c>
      <c r="M36" s="3">
        <v>39664</v>
      </c>
      <c r="N36" s="4">
        <v>641403</v>
      </c>
      <c r="O36" s="1">
        <v>13294360.66</v>
      </c>
      <c r="P36" s="1">
        <f t="shared" si="7"/>
        <v>20.727001058616814</v>
      </c>
      <c r="R36" t="s">
        <v>20</v>
      </c>
      <c r="S36" s="3">
        <v>39664</v>
      </c>
      <c r="T36" s="4">
        <v>504406</v>
      </c>
      <c r="U36" s="1">
        <v>9495347.3000000007</v>
      </c>
      <c r="V36" s="1">
        <f t="shared" si="8"/>
        <v>18.824810371010656</v>
      </c>
      <c r="X36" t="s">
        <v>21</v>
      </c>
      <c r="Y36" s="3">
        <v>39664</v>
      </c>
      <c r="Z36" s="4">
        <v>2180568</v>
      </c>
      <c r="AA36" s="1">
        <v>34210613.640000001</v>
      </c>
      <c r="AB36" s="1">
        <f t="shared" si="9"/>
        <v>15.688854298513048</v>
      </c>
      <c r="AP36" t="s">
        <v>34</v>
      </c>
      <c r="AQ36" s="3">
        <v>39664</v>
      </c>
      <c r="AR36" s="4">
        <v>610278</v>
      </c>
      <c r="AS36" s="1">
        <v>9744497.3300000001</v>
      </c>
      <c r="AT36" s="1">
        <f t="shared" si="5"/>
        <v>15.967308882181563</v>
      </c>
    </row>
    <row r="37" spans="1:46" x14ac:dyDescent="0.2">
      <c r="A37" s="3">
        <v>39665</v>
      </c>
      <c r="B37" s="4">
        <v>4156592</v>
      </c>
      <c r="C37" s="1">
        <v>71163471.799999997</v>
      </c>
      <c r="D37" s="2">
        <f t="shared" si="4"/>
        <v>17.12062954458845</v>
      </c>
      <c r="F37" t="s">
        <v>18</v>
      </c>
      <c r="G37" s="3">
        <v>39665</v>
      </c>
      <c r="H37" s="4">
        <v>134796</v>
      </c>
      <c r="I37" s="1">
        <v>2321747.4700000002</v>
      </c>
      <c r="J37" s="1">
        <f t="shared" si="6"/>
        <v>17.224157022463576</v>
      </c>
      <c r="L37" t="s">
        <v>19</v>
      </c>
      <c r="M37" s="3">
        <v>39665</v>
      </c>
      <c r="N37" s="4">
        <v>636117</v>
      </c>
      <c r="O37" s="1">
        <v>13185555.92</v>
      </c>
      <c r="P37" s="1">
        <f t="shared" si="7"/>
        <v>20.728192958213661</v>
      </c>
      <c r="R37" t="s">
        <v>20</v>
      </c>
      <c r="S37" s="3">
        <v>39665</v>
      </c>
      <c r="T37" s="4">
        <v>502683</v>
      </c>
      <c r="U37" s="1">
        <v>9497344.25</v>
      </c>
      <c r="V37" s="1">
        <f t="shared" si="8"/>
        <v>18.893307014559873</v>
      </c>
      <c r="X37" t="s">
        <v>21</v>
      </c>
      <c r="Y37" s="3">
        <v>39665</v>
      </c>
      <c r="Z37" s="4">
        <v>2170835</v>
      </c>
      <c r="AA37" s="1">
        <v>33997019.049999997</v>
      </c>
      <c r="AB37" s="1">
        <f t="shared" si="9"/>
        <v>15.660802893817355</v>
      </c>
      <c r="AP37" t="s">
        <v>34</v>
      </c>
      <c r="AQ37" s="3">
        <v>39665</v>
      </c>
      <c r="AR37" s="4">
        <v>619948</v>
      </c>
      <c r="AS37" s="1">
        <v>9926863.9700000007</v>
      </c>
      <c r="AT37" s="1">
        <f t="shared" si="5"/>
        <v>16.012413896004183</v>
      </c>
    </row>
    <row r="38" spans="1:46" x14ac:dyDescent="0.2">
      <c r="A38" s="3">
        <v>39666</v>
      </c>
      <c r="B38" s="4">
        <v>4153873</v>
      </c>
      <c r="C38" s="1">
        <v>70767887.420000002</v>
      </c>
      <c r="D38" s="2">
        <f t="shared" si="4"/>
        <v>17.036603531210513</v>
      </c>
      <c r="F38" t="s">
        <v>18</v>
      </c>
      <c r="G38" s="3">
        <v>39666</v>
      </c>
      <c r="H38" s="4">
        <v>134041</v>
      </c>
      <c r="I38" s="1">
        <v>2306069.3199999998</v>
      </c>
      <c r="J38" s="1">
        <f t="shared" si="6"/>
        <v>17.204208563051601</v>
      </c>
      <c r="L38" t="s">
        <v>19</v>
      </c>
      <c r="M38" s="3">
        <v>39666</v>
      </c>
      <c r="N38" s="4">
        <v>632574</v>
      </c>
      <c r="O38" s="1">
        <v>13038502.609999999</v>
      </c>
      <c r="P38" s="1">
        <f t="shared" si="7"/>
        <v>20.611821873804487</v>
      </c>
      <c r="R38" t="s">
        <v>20</v>
      </c>
      <c r="S38" s="3">
        <v>39666</v>
      </c>
      <c r="T38" s="4">
        <v>501707</v>
      </c>
      <c r="U38" s="1">
        <v>9370000.9800000004</v>
      </c>
      <c r="V38" s="1">
        <f t="shared" si="8"/>
        <v>18.67624127229638</v>
      </c>
      <c r="X38" t="s">
        <v>21</v>
      </c>
      <c r="Y38" s="3">
        <v>39666</v>
      </c>
      <c r="Z38" s="4">
        <v>2162904</v>
      </c>
      <c r="AA38" s="1">
        <v>33810114.509999998</v>
      </c>
      <c r="AB38" s="1">
        <f t="shared" si="9"/>
        <v>15.631814685256488</v>
      </c>
      <c r="AP38" t="s">
        <v>34</v>
      </c>
      <c r="AQ38" s="3">
        <v>39666</v>
      </c>
      <c r="AR38" s="4">
        <v>629031</v>
      </c>
      <c r="AS38" s="1">
        <v>10100738.91</v>
      </c>
      <c r="AT38" s="1">
        <f t="shared" ref="AT38:AT69" si="10">AS38/AR38</f>
        <v>16.057617049080253</v>
      </c>
    </row>
    <row r="39" spans="1:46" x14ac:dyDescent="0.2">
      <c r="A39" s="3">
        <v>39667</v>
      </c>
      <c r="B39" s="4">
        <v>4201639</v>
      </c>
      <c r="C39" s="1">
        <v>72077362.719999999</v>
      </c>
      <c r="D39" s="2">
        <f t="shared" si="4"/>
        <v>17.154582466508902</v>
      </c>
      <c r="F39" t="s">
        <v>18</v>
      </c>
      <c r="G39" s="3">
        <v>39667</v>
      </c>
      <c r="H39" s="4">
        <v>135064</v>
      </c>
      <c r="I39" s="1">
        <v>2338004.09</v>
      </c>
      <c r="J39" s="1">
        <f t="shared" si="6"/>
        <v>17.310342430255286</v>
      </c>
      <c r="L39" t="s">
        <v>19</v>
      </c>
      <c r="M39" s="3">
        <v>39667</v>
      </c>
      <c r="N39" s="4">
        <v>637876</v>
      </c>
      <c r="O39" s="1">
        <v>13145056.52</v>
      </c>
      <c r="P39" s="1">
        <f t="shared" si="7"/>
        <v>20.607542092820548</v>
      </c>
      <c r="R39" t="s">
        <v>20</v>
      </c>
      <c r="S39" s="3">
        <v>39667</v>
      </c>
      <c r="T39" s="4">
        <v>506127</v>
      </c>
      <c r="U39" s="1">
        <v>9603672.1300000008</v>
      </c>
      <c r="V39" s="1">
        <f t="shared" si="8"/>
        <v>18.974826733211231</v>
      </c>
      <c r="X39" t="s">
        <v>21</v>
      </c>
      <c r="Y39" s="3">
        <v>39667</v>
      </c>
      <c r="Z39" s="4">
        <v>2181443</v>
      </c>
      <c r="AA39" s="1">
        <v>34255096.130000003</v>
      </c>
      <c r="AB39" s="1">
        <f t="shared" si="9"/>
        <v>15.702952646482169</v>
      </c>
      <c r="AP39" t="s">
        <v>34</v>
      </c>
      <c r="AQ39" s="3">
        <v>39667</v>
      </c>
      <c r="AR39" s="4">
        <v>648351</v>
      </c>
      <c r="AS39" s="1">
        <v>10535852.640000001</v>
      </c>
      <c r="AT39" s="1">
        <f t="shared" si="10"/>
        <v>16.250229644127952</v>
      </c>
    </row>
    <row r="40" spans="1:46" x14ac:dyDescent="0.2">
      <c r="A40" s="3">
        <v>39668</v>
      </c>
      <c r="B40" s="4">
        <v>4191441</v>
      </c>
      <c r="C40" s="1">
        <v>70806193.780000001</v>
      </c>
      <c r="D40" s="2">
        <f t="shared" si="4"/>
        <v>16.893043175366181</v>
      </c>
      <c r="F40" t="s">
        <v>18</v>
      </c>
      <c r="G40" s="3">
        <v>39668</v>
      </c>
      <c r="H40" s="4">
        <v>135413</v>
      </c>
      <c r="I40" s="1">
        <v>2318339.0099999998</v>
      </c>
      <c r="J40" s="1">
        <f t="shared" si="6"/>
        <v>17.120505490610206</v>
      </c>
      <c r="L40" t="s">
        <v>19</v>
      </c>
      <c r="M40" s="3">
        <v>39668</v>
      </c>
      <c r="N40" s="4">
        <v>630736</v>
      </c>
      <c r="O40" s="1">
        <v>12675408.359999999</v>
      </c>
      <c r="P40" s="1">
        <f t="shared" si="7"/>
        <v>20.096218322721391</v>
      </c>
      <c r="R40" t="s">
        <v>20</v>
      </c>
      <c r="S40" s="3">
        <v>39668</v>
      </c>
      <c r="T40" s="4">
        <v>508872</v>
      </c>
      <c r="U40" s="1">
        <v>9481946.5099999998</v>
      </c>
      <c r="V40" s="1">
        <f t="shared" si="8"/>
        <v>18.633264376896349</v>
      </c>
      <c r="X40" t="s">
        <v>21</v>
      </c>
      <c r="Y40" s="3">
        <v>39668</v>
      </c>
      <c r="Z40" s="4">
        <v>2166088</v>
      </c>
      <c r="AA40" s="1">
        <v>33808303.920000002</v>
      </c>
      <c r="AB40" s="1">
        <f t="shared" si="9"/>
        <v>15.608001115374815</v>
      </c>
      <c r="AP40" t="s">
        <v>34</v>
      </c>
      <c r="AQ40" s="3">
        <v>39668</v>
      </c>
      <c r="AR40" s="4">
        <v>657516</v>
      </c>
      <c r="AS40" s="1">
        <v>10414884.060000001</v>
      </c>
      <c r="AT40" s="1">
        <f t="shared" si="10"/>
        <v>15.839742394101437</v>
      </c>
    </row>
    <row r="41" spans="1:46" x14ac:dyDescent="0.2">
      <c r="A41" s="3">
        <v>39669</v>
      </c>
      <c r="B41" s="4">
        <v>4271825</v>
      </c>
      <c r="C41" s="1">
        <v>71735025.319999993</v>
      </c>
      <c r="D41" s="2">
        <f t="shared" si="4"/>
        <v>16.792594574918212</v>
      </c>
      <c r="F41" t="s">
        <v>18</v>
      </c>
      <c r="G41" s="3">
        <v>39669</v>
      </c>
      <c r="H41" s="4">
        <v>136939</v>
      </c>
      <c r="I41" s="1">
        <v>2343781.0699999998</v>
      </c>
      <c r="J41" s="1">
        <f t="shared" si="6"/>
        <v>17.115511797223579</v>
      </c>
      <c r="L41" t="s">
        <v>19</v>
      </c>
      <c r="M41" s="3">
        <v>39669</v>
      </c>
      <c r="N41" s="4">
        <v>643765</v>
      </c>
      <c r="O41" s="1">
        <v>13158076.92</v>
      </c>
      <c r="P41" s="1">
        <f t="shared" si="7"/>
        <v>20.439254883381359</v>
      </c>
      <c r="R41" t="s">
        <v>20</v>
      </c>
      <c r="S41" s="3">
        <v>39669</v>
      </c>
      <c r="T41" s="4">
        <v>514306</v>
      </c>
      <c r="U41" s="1">
        <v>8732221.8599999994</v>
      </c>
      <c r="V41" s="1">
        <f t="shared" si="8"/>
        <v>16.978650569894185</v>
      </c>
      <c r="X41" t="s">
        <v>21</v>
      </c>
      <c r="Y41" s="3">
        <v>39669</v>
      </c>
      <c r="Z41" s="4">
        <v>2201434</v>
      </c>
      <c r="AA41" s="1">
        <v>34478534.93</v>
      </c>
      <c r="AB41" s="1">
        <f t="shared" si="9"/>
        <v>15.661852651498977</v>
      </c>
      <c r="AF41" s="4"/>
      <c r="AG41" s="1"/>
      <c r="AH41" s="1"/>
      <c r="AL41" s="4"/>
      <c r="AM41" s="1"/>
      <c r="AN41" s="1"/>
      <c r="AP41" t="s">
        <v>34</v>
      </c>
      <c r="AQ41" s="3">
        <v>39669</v>
      </c>
      <c r="AR41" s="4">
        <v>681884</v>
      </c>
      <c r="AS41" s="1">
        <v>10982924.779999999</v>
      </c>
      <c r="AT41" s="1">
        <f t="shared" si="10"/>
        <v>16.106734840530059</v>
      </c>
    </row>
    <row r="42" spans="1:46" x14ac:dyDescent="0.2">
      <c r="A42" s="3">
        <v>39670</v>
      </c>
      <c r="B42" s="4">
        <v>4205830</v>
      </c>
      <c r="C42" s="1">
        <v>68773869.170000002</v>
      </c>
      <c r="D42" s="2">
        <f t="shared" si="4"/>
        <v>16.352032576209691</v>
      </c>
      <c r="F42" t="s">
        <v>18</v>
      </c>
      <c r="G42" s="3">
        <v>39670</v>
      </c>
      <c r="H42" s="4">
        <v>134134</v>
      </c>
      <c r="I42" s="1">
        <v>2227627.25</v>
      </c>
      <c r="J42" s="1">
        <f t="shared" si="6"/>
        <v>16.607476478745134</v>
      </c>
      <c r="L42" t="s">
        <v>19</v>
      </c>
      <c r="M42" s="3">
        <v>39670</v>
      </c>
      <c r="N42" s="4">
        <v>619789</v>
      </c>
      <c r="O42" s="1">
        <v>12145339.08</v>
      </c>
      <c r="P42" s="1">
        <f t="shared" si="7"/>
        <v>19.595925516587098</v>
      </c>
      <c r="R42" t="s">
        <v>20</v>
      </c>
      <c r="S42" s="3">
        <v>39670</v>
      </c>
      <c r="T42" s="4">
        <v>517780</v>
      </c>
      <c r="U42" s="1">
        <v>8746213.5099999998</v>
      </c>
      <c r="V42" s="1">
        <f t="shared" si="8"/>
        <v>16.891756170574375</v>
      </c>
      <c r="X42" t="s">
        <v>21</v>
      </c>
      <c r="Y42" s="3">
        <v>39670</v>
      </c>
      <c r="Z42" s="4">
        <v>2157363</v>
      </c>
      <c r="AA42" s="1">
        <v>32962185.84</v>
      </c>
      <c r="AB42" s="1">
        <f t="shared" si="9"/>
        <v>15.278924242234616</v>
      </c>
      <c r="AF42" s="4"/>
      <c r="AG42" s="1"/>
      <c r="AH42" s="1"/>
      <c r="AL42" s="4"/>
      <c r="AM42" s="1"/>
      <c r="AN42" s="1"/>
      <c r="AP42" t="s">
        <v>34</v>
      </c>
      <c r="AQ42" s="3">
        <v>39670</v>
      </c>
      <c r="AR42" s="4">
        <v>682410</v>
      </c>
      <c r="AS42" s="1">
        <v>10703120.17</v>
      </c>
      <c r="AT42" s="1">
        <f t="shared" si="10"/>
        <v>15.684295614073651</v>
      </c>
    </row>
    <row r="43" spans="1:46" x14ac:dyDescent="0.2">
      <c r="A43" s="3">
        <v>39671</v>
      </c>
      <c r="B43" s="4">
        <v>4263043</v>
      </c>
      <c r="C43" s="1">
        <v>73562504.689999998</v>
      </c>
      <c r="D43" s="2">
        <f t="shared" si="4"/>
        <v>17.255867390969314</v>
      </c>
      <c r="F43" t="s">
        <v>18</v>
      </c>
      <c r="G43" s="3">
        <v>39671</v>
      </c>
      <c r="H43" s="4">
        <v>134350</v>
      </c>
      <c r="I43" s="1">
        <v>2334761.15</v>
      </c>
      <c r="J43" s="1">
        <f t="shared" si="6"/>
        <v>17.378199851135093</v>
      </c>
      <c r="L43" t="s">
        <v>19</v>
      </c>
      <c r="M43" s="3">
        <v>39671</v>
      </c>
      <c r="N43" s="4">
        <v>636745</v>
      </c>
      <c r="O43" s="1">
        <v>13247724.060000001</v>
      </c>
      <c r="P43" s="1">
        <f t="shared" si="7"/>
        <v>20.805383725039068</v>
      </c>
      <c r="R43" t="s">
        <v>20</v>
      </c>
      <c r="S43" s="3">
        <v>39671</v>
      </c>
      <c r="T43" s="4">
        <v>513118</v>
      </c>
      <c r="U43" s="1">
        <v>9793878.8900000006</v>
      </c>
      <c r="V43" s="1">
        <f t="shared" si="8"/>
        <v>19.08699147174724</v>
      </c>
      <c r="X43" t="s">
        <v>21</v>
      </c>
      <c r="Y43" s="3">
        <v>39671</v>
      </c>
      <c r="Z43" s="4">
        <v>2185136</v>
      </c>
      <c r="AA43" s="1">
        <v>34544099.509999998</v>
      </c>
      <c r="AB43" s="1">
        <f t="shared" si="9"/>
        <v>15.80867255401952</v>
      </c>
      <c r="AF43" s="4"/>
      <c r="AG43" s="1"/>
      <c r="AH43" s="1"/>
      <c r="AL43" s="4"/>
      <c r="AM43" s="1"/>
      <c r="AN43" s="1"/>
      <c r="AP43" t="s">
        <v>34</v>
      </c>
      <c r="AQ43" s="3">
        <v>39671</v>
      </c>
      <c r="AR43" s="4">
        <v>699752</v>
      </c>
      <c r="AS43" s="1">
        <v>11423745.18</v>
      </c>
      <c r="AT43" s="1">
        <f t="shared" si="10"/>
        <v>16.325419834455634</v>
      </c>
    </row>
    <row r="44" spans="1:46" x14ac:dyDescent="0.2">
      <c r="A44" s="3">
        <v>39672</v>
      </c>
      <c r="B44" s="4">
        <v>4232140</v>
      </c>
      <c r="C44" s="1">
        <v>72115005.099999994</v>
      </c>
      <c r="D44" s="2">
        <f t="shared" si="4"/>
        <v>17.039843932384088</v>
      </c>
      <c r="F44" t="s">
        <v>18</v>
      </c>
      <c r="G44" s="3">
        <v>39672</v>
      </c>
      <c r="H44" s="4">
        <v>132911</v>
      </c>
      <c r="I44" s="1">
        <v>2279086.83</v>
      </c>
      <c r="J44" s="1">
        <f t="shared" si="6"/>
        <v>17.147465822994334</v>
      </c>
      <c r="L44" t="s">
        <v>19</v>
      </c>
      <c r="M44" s="3">
        <v>39672</v>
      </c>
      <c r="N44" s="4">
        <v>632603</v>
      </c>
      <c r="O44" s="1">
        <v>12992831.67</v>
      </c>
      <c r="P44" s="1">
        <f t="shared" si="7"/>
        <v>20.538681716653258</v>
      </c>
      <c r="R44" t="s">
        <v>20</v>
      </c>
      <c r="S44" s="3">
        <v>39672</v>
      </c>
      <c r="T44" s="4">
        <v>506399</v>
      </c>
      <c r="U44" s="1">
        <v>9512630.8599999994</v>
      </c>
      <c r="V44" s="1">
        <f t="shared" si="8"/>
        <v>18.784853169141329</v>
      </c>
      <c r="X44" t="s">
        <v>21</v>
      </c>
      <c r="Y44" s="3">
        <v>39672</v>
      </c>
      <c r="Z44" s="4">
        <v>2160176</v>
      </c>
      <c r="AA44" s="1">
        <v>33783387.920000002</v>
      </c>
      <c r="AB44" s="1">
        <f t="shared" si="9"/>
        <v>15.639183066564947</v>
      </c>
      <c r="AF44" s="4"/>
      <c r="AG44" s="1"/>
      <c r="AH44" s="1"/>
      <c r="AL44" s="4"/>
      <c r="AM44" s="1"/>
      <c r="AN44" s="1"/>
      <c r="AP44" t="s">
        <v>34</v>
      </c>
      <c r="AQ44" s="3">
        <v>39672</v>
      </c>
      <c r="AR44" s="4">
        <v>706858</v>
      </c>
      <c r="AS44" s="1">
        <v>11375651.42</v>
      </c>
      <c r="AT44" s="1">
        <f t="shared" si="10"/>
        <v>16.093262607199748</v>
      </c>
    </row>
    <row r="45" spans="1:46" x14ac:dyDescent="0.2">
      <c r="A45" s="3">
        <v>39673</v>
      </c>
      <c r="B45" s="4">
        <v>4297176</v>
      </c>
      <c r="C45" s="1">
        <v>73832178.900000006</v>
      </c>
      <c r="D45" s="2">
        <f t="shared" si="4"/>
        <v>17.181558051148013</v>
      </c>
      <c r="F45" t="s">
        <v>18</v>
      </c>
      <c r="G45" s="3">
        <v>39673</v>
      </c>
      <c r="H45" s="4">
        <v>134243</v>
      </c>
      <c r="I45" s="1">
        <v>2330330.33</v>
      </c>
      <c r="J45" s="1">
        <f t="shared" si="6"/>
        <v>17.359045387841451</v>
      </c>
      <c r="L45" t="s">
        <v>19</v>
      </c>
      <c r="M45" s="3">
        <v>39673</v>
      </c>
      <c r="N45" s="4">
        <v>640306</v>
      </c>
      <c r="O45" s="1">
        <v>13278038.810000001</v>
      </c>
      <c r="P45" s="1">
        <f t="shared" si="7"/>
        <v>20.737020752577674</v>
      </c>
      <c r="R45" t="s">
        <v>20</v>
      </c>
      <c r="S45" s="3">
        <v>39673</v>
      </c>
      <c r="T45" s="4">
        <v>509786</v>
      </c>
      <c r="U45" s="1">
        <v>9677115.2699999996</v>
      </c>
      <c r="V45" s="1">
        <f t="shared" si="8"/>
        <v>18.98270111380069</v>
      </c>
      <c r="X45" t="s">
        <v>21</v>
      </c>
      <c r="Y45" s="3">
        <v>39673</v>
      </c>
      <c r="Z45" s="4">
        <v>2190951</v>
      </c>
      <c r="AA45" s="1">
        <v>34485306.200000003</v>
      </c>
      <c r="AB45" s="1">
        <f t="shared" si="9"/>
        <v>15.739880170756901</v>
      </c>
      <c r="AF45" s="4"/>
      <c r="AG45" s="1"/>
      <c r="AH45" s="1"/>
      <c r="AL45" s="4"/>
      <c r="AM45" s="1"/>
      <c r="AN45" s="1"/>
      <c r="AP45" t="s">
        <v>34</v>
      </c>
      <c r="AQ45" s="3">
        <v>39673</v>
      </c>
      <c r="AR45" s="4">
        <v>728579</v>
      </c>
      <c r="AS45" s="1">
        <v>11873921.1</v>
      </c>
      <c r="AT45" s="1">
        <f t="shared" si="10"/>
        <v>16.297369399886627</v>
      </c>
    </row>
    <row r="46" spans="1:46" x14ac:dyDescent="0.2">
      <c r="A46" s="3">
        <v>39674</v>
      </c>
      <c r="B46" s="4">
        <v>4231857</v>
      </c>
      <c r="C46" s="1">
        <v>70936762.189999998</v>
      </c>
      <c r="D46" s="2">
        <f t="shared" si="4"/>
        <v>16.762561256205018</v>
      </c>
      <c r="F46" t="s">
        <v>18</v>
      </c>
      <c r="G46" s="3">
        <v>39674</v>
      </c>
      <c r="H46" s="4">
        <v>132210</v>
      </c>
      <c r="I46" s="1">
        <v>2238173.71</v>
      </c>
      <c r="J46" s="1">
        <f t="shared" si="6"/>
        <v>16.928929052265335</v>
      </c>
      <c r="L46" t="s">
        <v>19</v>
      </c>
      <c r="M46" s="3">
        <v>39674</v>
      </c>
      <c r="N46" s="4">
        <v>614970</v>
      </c>
      <c r="O46" s="1">
        <v>12053813.449999999</v>
      </c>
      <c r="P46" s="1">
        <f t="shared" si="7"/>
        <v>19.600652796071351</v>
      </c>
      <c r="R46" t="s">
        <v>20</v>
      </c>
      <c r="S46" s="3">
        <v>39674</v>
      </c>
      <c r="T46" s="4">
        <v>511371</v>
      </c>
      <c r="U46" s="1">
        <v>9715979.5399999991</v>
      </c>
      <c r="V46" s="1">
        <f t="shared" si="8"/>
        <v>18.999864169067074</v>
      </c>
      <c r="X46" t="s">
        <v>21</v>
      </c>
      <c r="Y46" s="3">
        <v>39674</v>
      </c>
      <c r="Z46" s="4">
        <v>2150615</v>
      </c>
      <c r="AA46" s="1">
        <v>33178103.73</v>
      </c>
      <c r="AB46" s="1">
        <f t="shared" si="9"/>
        <v>15.427263238654989</v>
      </c>
      <c r="AF46" s="4"/>
      <c r="AG46" s="1"/>
      <c r="AH46" s="1"/>
      <c r="AL46" s="4"/>
      <c r="AM46" s="1"/>
      <c r="AN46" s="1"/>
      <c r="AP46" t="s">
        <v>34</v>
      </c>
      <c r="AQ46" s="3">
        <v>39674</v>
      </c>
      <c r="AR46" s="4">
        <v>727971</v>
      </c>
      <c r="AS46" s="1">
        <v>11619467.109999999</v>
      </c>
      <c r="AT46" s="1">
        <f t="shared" si="10"/>
        <v>15.961442296465105</v>
      </c>
    </row>
    <row r="47" spans="1:46" x14ac:dyDescent="0.2">
      <c r="A47" s="3">
        <v>39675</v>
      </c>
      <c r="B47" s="4">
        <v>4216498</v>
      </c>
      <c r="C47" s="1">
        <v>71044703.030000001</v>
      </c>
      <c r="D47" s="2">
        <f t="shared" si="4"/>
        <v>16.849220141928207</v>
      </c>
      <c r="F47" t="s">
        <v>18</v>
      </c>
      <c r="G47" s="3">
        <v>39675</v>
      </c>
      <c r="H47" s="4">
        <v>131217</v>
      </c>
      <c r="I47" s="1">
        <v>2247789.37</v>
      </c>
      <c r="J47" s="1">
        <f t="shared" si="6"/>
        <v>17.130321299831579</v>
      </c>
      <c r="L47" t="s">
        <v>19</v>
      </c>
      <c r="M47" s="3">
        <v>39675</v>
      </c>
      <c r="N47" s="4">
        <v>619266</v>
      </c>
      <c r="O47" s="1">
        <v>12438433.220000001</v>
      </c>
      <c r="P47" s="1">
        <f t="shared" si="7"/>
        <v>20.085768022142343</v>
      </c>
      <c r="R47" t="s">
        <v>20</v>
      </c>
      <c r="S47" s="3">
        <v>39675</v>
      </c>
      <c r="T47" s="4">
        <v>499450</v>
      </c>
      <c r="U47" s="1">
        <v>9299816.4100000001</v>
      </c>
      <c r="V47" s="1">
        <f t="shared" si="8"/>
        <v>18.620114946441085</v>
      </c>
      <c r="X47" t="s">
        <v>21</v>
      </c>
      <c r="Y47" s="3">
        <v>39675</v>
      </c>
      <c r="Z47" s="4">
        <v>2140038</v>
      </c>
      <c r="AA47" s="1">
        <v>33265214.260000002</v>
      </c>
      <c r="AB47" s="1">
        <f t="shared" si="9"/>
        <v>15.544216626059912</v>
      </c>
      <c r="AF47" s="4"/>
      <c r="AG47" s="1"/>
      <c r="AH47" s="1"/>
      <c r="AL47" s="4"/>
      <c r="AM47" s="1"/>
      <c r="AN47" s="1"/>
      <c r="AP47" t="s">
        <v>34</v>
      </c>
      <c r="AQ47" s="3">
        <v>39675</v>
      </c>
      <c r="AR47" s="4">
        <v>734281</v>
      </c>
      <c r="AS47" s="1">
        <v>11705970.710000001</v>
      </c>
      <c r="AT47" s="1">
        <f t="shared" si="10"/>
        <v>15.942085809111227</v>
      </c>
    </row>
    <row r="48" spans="1:46" x14ac:dyDescent="0.2">
      <c r="A48" s="3">
        <v>39676</v>
      </c>
      <c r="B48" s="4">
        <v>4270686</v>
      </c>
      <c r="C48" s="1">
        <v>72044010.260000005</v>
      </c>
      <c r="D48" s="2">
        <f t="shared" si="4"/>
        <v>16.869423380693409</v>
      </c>
      <c r="F48" t="s">
        <v>18</v>
      </c>
      <c r="G48" s="3">
        <v>39676</v>
      </c>
      <c r="H48" s="4">
        <v>130910</v>
      </c>
      <c r="I48" s="1">
        <v>2284321.0099999998</v>
      </c>
      <c r="J48" s="1">
        <f t="shared" si="6"/>
        <v>17.449553204491632</v>
      </c>
      <c r="L48" t="s">
        <v>19</v>
      </c>
      <c r="M48" s="3">
        <v>39676</v>
      </c>
      <c r="N48" s="4">
        <v>629824</v>
      </c>
      <c r="O48" s="1">
        <v>12957394.58</v>
      </c>
      <c r="P48" s="1">
        <f t="shared" si="7"/>
        <v>20.57304037318362</v>
      </c>
      <c r="R48" t="s">
        <v>20</v>
      </c>
      <c r="S48" s="3">
        <v>39676</v>
      </c>
      <c r="T48" s="4">
        <v>505043</v>
      </c>
      <c r="U48" s="1">
        <v>8588344.2599999998</v>
      </c>
      <c r="V48" s="1">
        <f t="shared" si="8"/>
        <v>17.005174331690569</v>
      </c>
      <c r="X48" t="s">
        <v>21</v>
      </c>
      <c r="Y48" s="3">
        <v>39676</v>
      </c>
      <c r="Z48" s="4">
        <v>2162757</v>
      </c>
      <c r="AA48" s="1">
        <v>34046181.219999999</v>
      </c>
      <c r="AB48" s="1">
        <f t="shared" si="9"/>
        <v>15.742027985575819</v>
      </c>
      <c r="AF48" s="4"/>
      <c r="AG48" s="1"/>
      <c r="AH48" s="1"/>
      <c r="AL48" s="4"/>
      <c r="AM48" s="1"/>
      <c r="AN48" s="1"/>
      <c r="AP48" t="s">
        <v>34</v>
      </c>
      <c r="AQ48" s="3">
        <v>39676</v>
      </c>
      <c r="AR48" s="4">
        <v>749835</v>
      </c>
      <c r="AS48" s="1">
        <v>12188294.220000001</v>
      </c>
      <c r="AT48" s="1">
        <f t="shared" si="10"/>
        <v>16.254634979695535</v>
      </c>
    </row>
    <row r="49" spans="1:46" x14ac:dyDescent="0.2">
      <c r="A49" s="3">
        <v>39677</v>
      </c>
      <c r="B49" s="4">
        <v>4193355</v>
      </c>
      <c r="C49" s="1">
        <v>69177635.390000001</v>
      </c>
      <c r="D49" s="2">
        <f t="shared" si="4"/>
        <v>16.496966126168665</v>
      </c>
      <c r="F49" t="s">
        <v>18</v>
      </c>
      <c r="G49" s="3">
        <v>39677</v>
      </c>
      <c r="H49" s="4">
        <v>128449</v>
      </c>
      <c r="I49" s="1">
        <v>2183533.7999999998</v>
      </c>
      <c r="J49" s="1">
        <f t="shared" si="6"/>
        <v>16.999227709051841</v>
      </c>
      <c r="L49" t="s">
        <v>19</v>
      </c>
      <c r="M49" s="3">
        <v>39677</v>
      </c>
      <c r="N49" s="4">
        <v>604904</v>
      </c>
      <c r="O49" s="1">
        <v>11926996.880000001</v>
      </c>
      <c r="P49" s="1">
        <f t="shared" si="7"/>
        <v>19.717173105153876</v>
      </c>
      <c r="R49" t="s">
        <v>20</v>
      </c>
      <c r="S49" s="3">
        <v>39677</v>
      </c>
      <c r="T49" s="4">
        <v>505581</v>
      </c>
      <c r="U49" s="1">
        <v>8680964.8100000005</v>
      </c>
      <c r="V49" s="1">
        <f t="shared" si="8"/>
        <v>17.170275010334645</v>
      </c>
      <c r="X49" t="s">
        <v>21</v>
      </c>
      <c r="Y49" s="3">
        <v>39677</v>
      </c>
      <c r="Z49" s="4">
        <v>2114811</v>
      </c>
      <c r="AA49" s="1">
        <v>32615076.68</v>
      </c>
      <c r="AB49" s="1">
        <f t="shared" si="9"/>
        <v>15.422218193493414</v>
      </c>
      <c r="AF49" s="4"/>
      <c r="AG49" s="1"/>
      <c r="AH49" s="1"/>
      <c r="AL49" s="4"/>
      <c r="AM49" s="1"/>
      <c r="AN49" s="1"/>
      <c r="AP49" t="s">
        <v>34</v>
      </c>
      <c r="AQ49" s="3">
        <v>39677</v>
      </c>
      <c r="AR49" s="4">
        <v>744695</v>
      </c>
      <c r="AS49" s="1">
        <v>11805742.310000001</v>
      </c>
      <c r="AT49" s="1">
        <f t="shared" si="10"/>
        <v>15.853124178354898</v>
      </c>
    </row>
    <row r="50" spans="1:46" x14ac:dyDescent="0.2">
      <c r="A50" s="3">
        <v>39678</v>
      </c>
      <c r="B50" s="4">
        <v>4173669</v>
      </c>
      <c r="C50" s="1">
        <v>69936059.989999995</v>
      </c>
      <c r="D50" s="2">
        <f t="shared" si="4"/>
        <v>16.7564941038688</v>
      </c>
      <c r="F50" t="s">
        <v>18</v>
      </c>
      <c r="G50" s="3">
        <v>39678</v>
      </c>
      <c r="H50" s="4">
        <v>126826</v>
      </c>
      <c r="I50" s="1">
        <v>2155402.8199999998</v>
      </c>
      <c r="J50" s="1">
        <f t="shared" si="6"/>
        <v>16.994960181666219</v>
      </c>
      <c r="L50" t="s">
        <v>19</v>
      </c>
      <c r="M50" s="3">
        <v>39678</v>
      </c>
      <c r="N50" s="4">
        <v>607362</v>
      </c>
      <c r="O50" s="1">
        <v>12185604.01</v>
      </c>
      <c r="P50" s="1">
        <f t="shared" si="7"/>
        <v>20.063164982333436</v>
      </c>
      <c r="R50" t="s">
        <v>20</v>
      </c>
      <c r="S50" s="3">
        <v>39678</v>
      </c>
      <c r="T50" s="4">
        <v>490943</v>
      </c>
      <c r="U50" s="1">
        <v>9170430.3200000003</v>
      </c>
      <c r="V50" s="1">
        <f t="shared" si="8"/>
        <v>18.679215957860688</v>
      </c>
      <c r="X50" t="s">
        <v>21</v>
      </c>
      <c r="Y50" s="3">
        <v>39678</v>
      </c>
      <c r="Z50" s="4">
        <v>2105170</v>
      </c>
      <c r="AA50" s="1">
        <v>32347437.960000001</v>
      </c>
      <c r="AB50" s="1">
        <f t="shared" si="9"/>
        <v>15.365712963798648</v>
      </c>
      <c r="AF50" s="4"/>
      <c r="AG50" s="1"/>
      <c r="AH50" s="1"/>
      <c r="AL50" s="4"/>
      <c r="AM50" s="1"/>
      <c r="AN50" s="1"/>
      <c r="AP50" t="s">
        <v>34</v>
      </c>
      <c r="AQ50" s="3">
        <v>39678</v>
      </c>
      <c r="AR50" s="4">
        <v>752223</v>
      </c>
      <c r="AS50" s="1">
        <v>12006106.529999999</v>
      </c>
      <c r="AT50" s="1">
        <f t="shared" si="10"/>
        <v>15.960834127645658</v>
      </c>
    </row>
    <row r="51" spans="1:46" x14ac:dyDescent="0.2">
      <c r="A51" s="3">
        <v>39679</v>
      </c>
      <c r="B51" s="4">
        <v>4193420</v>
      </c>
      <c r="C51" s="1">
        <v>71088052.129999995</v>
      </c>
      <c r="D51" s="2">
        <f t="shared" si="4"/>
        <v>16.952285277887736</v>
      </c>
      <c r="F51" t="s">
        <v>18</v>
      </c>
      <c r="G51" s="3">
        <v>39679</v>
      </c>
      <c r="H51" s="4">
        <v>126656</v>
      </c>
      <c r="I51" s="1">
        <v>2175270.48</v>
      </c>
      <c r="J51" s="1">
        <f t="shared" si="6"/>
        <v>17.174634284992422</v>
      </c>
      <c r="L51" t="s">
        <v>19</v>
      </c>
      <c r="M51" s="3">
        <v>39679</v>
      </c>
      <c r="N51" s="4">
        <v>609142</v>
      </c>
      <c r="O51" s="1">
        <v>12478823.77</v>
      </c>
      <c r="P51" s="1">
        <f t="shared" si="7"/>
        <v>20.485902745172719</v>
      </c>
      <c r="R51" t="s">
        <v>20</v>
      </c>
      <c r="S51" s="3">
        <v>39679</v>
      </c>
      <c r="T51" s="4">
        <v>494840</v>
      </c>
      <c r="U51" s="1">
        <v>9253641.4900000002</v>
      </c>
      <c r="V51" s="1">
        <f t="shared" si="8"/>
        <v>18.700269763964108</v>
      </c>
      <c r="X51" t="s">
        <v>21</v>
      </c>
      <c r="Y51" s="3">
        <v>39679</v>
      </c>
      <c r="Z51" s="4">
        <v>2107907</v>
      </c>
      <c r="AA51" s="1">
        <v>32817857.489999998</v>
      </c>
      <c r="AB51" s="1">
        <f t="shared" si="9"/>
        <v>15.568930455660519</v>
      </c>
      <c r="AF51" s="4"/>
      <c r="AG51" s="1"/>
      <c r="AH51" s="1"/>
      <c r="AL51" s="4"/>
      <c r="AM51" s="1"/>
      <c r="AN51" s="1"/>
      <c r="AP51" t="s">
        <v>34</v>
      </c>
      <c r="AQ51" s="3">
        <v>39679</v>
      </c>
      <c r="AR51" s="4">
        <v>763471</v>
      </c>
      <c r="AS51" s="1">
        <v>12271123.949999999</v>
      </c>
      <c r="AT51" s="1">
        <f t="shared" si="10"/>
        <v>16.072809510773819</v>
      </c>
    </row>
    <row r="52" spans="1:46" x14ac:dyDescent="0.2">
      <c r="A52" s="3">
        <v>39680</v>
      </c>
      <c r="B52" s="4">
        <v>4200740</v>
      </c>
      <c r="C52" s="1">
        <v>71736458.599999994</v>
      </c>
      <c r="D52" s="2">
        <f t="shared" si="4"/>
        <v>17.077100368030393</v>
      </c>
      <c r="F52" t="s">
        <v>18</v>
      </c>
      <c r="G52" s="3">
        <v>39680</v>
      </c>
      <c r="H52" s="4">
        <v>126784</v>
      </c>
      <c r="I52" s="1">
        <v>2195437.8199999998</v>
      </c>
      <c r="J52" s="1">
        <f t="shared" si="6"/>
        <v>17.316363421251893</v>
      </c>
      <c r="L52" t="s">
        <v>19</v>
      </c>
      <c r="M52" s="3">
        <v>39680</v>
      </c>
      <c r="N52" s="4">
        <v>607670</v>
      </c>
      <c r="O52" s="1">
        <v>12596531.99</v>
      </c>
      <c r="P52" s="1">
        <f t="shared" si="7"/>
        <v>20.729231309756941</v>
      </c>
      <c r="R52" t="s">
        <v>20</v>
      </c>
      <c r="S52" s="3">
        <v>39680</v>
      </c>
      <c r="T52" s="4">
        <v>495881</v>
      </c>
      <c r="U52" s="1">
        <v>9298062.2799999993</v>
      </c>
      <c r="V52" s="1">
        <f t="shared" si="8"/>
        <v>18.75059193637183</v>
      </c>
      <c r="X52" t="s">
        <v>21</v>
      </c>
      <c r="Y52" s="3">
        <v>39680</v>
      </c>
      <c r="Z52" s="4">
        <v>2103883</v>
      </c>
      <c r="AA52" s="1">
        <v>32961162.809999999</v>
      </c>
      <c r="AB52" s="1">
        <f t="shared" si="9"/>
        <v>15.666823112311853</v>
      </c>
      <c r="AF52" s="4"/>
      <c r="AG52" s="1"/>
      <c r="AH52" s="1"/>
      <c r="AL52" s="4"/>
      <c r="AM52" s="1"/>
      <c r="AN52" s="1"/>
      <c r="AP52" t="s">
        <v>34</v>
      </c>
      <c r="AQ52" s="3">
        <v>39680</v>
      </c>
      <c r="AR52" s="4">
        <v>779715</v>
      </c>
      <c r="AS52" s="1">
        <v>12594605.73</v>
      </c>
      <c r="AT52" s="1">
        <f t="shared" si="10"/>
        <v>16.152832419537908</v>
      </c>
    </row>
    <row r="53" spans="1:46" x14ac:dyDescent="0.2">
      <c r="A53" s="3">
        <v>39681</v>
      </c>
      <c r="B53" s="4">
        <v>4247440</v>
      </c>
      <c r="C53" s="1">
        <v>72155769.040000007</v>
      </c>
      <c r="D53" s="2">
        <f t="shared" si="4"/>
        <v>16.988060817810258</v>
      </c>
      <c r="F53" t="s">
        <v>18</v>
      </c>
      <c r="G53" s="3">
        <v>39681</v>
      </c>
      <c r="H53" s="4">
        <v>128100</v>
      </c>
      <c r="I53" s="1">
        <v>2200990.67</v>
      </c>
      <c r="J53" s="1">
        <f t="shared" si="6"/>
        <v>17.181816315378612</v>
      </c>
      <c r="L53" t="s">
        <v>19</v>
      </c>
      <c r="M53" s="3">
        <v>39681</v>
      </c>
      <c r="N53" s="4">
        <v>613082</v>
      </c>
      <c r="O53" s="1">
        <v>12574123.17</v>
      </c>
      <c r="P53" s="1">
        <f t="shared" si="7"/>
        <v>20.509692292385033</v>
      </c>
      <c r="R53" t="s">
        <v>20</v>
      </c>
      <c r="S53" s="3">
        <v>39681</v>
      </c>
      <c r="T53" s="4">
        <v>499654</v>
      </c>
      <c r="U53" s="1">
        <v>9323824.6099999994</v>
      </c>
      <c r="V53" s="1">
        <f t="shared" si="8"/>
        <v>18.660562329131757</v>
      </c>
      <c r="X53" t="s">
        <v>21</v>
      </c>
      <c r="Y53" s="3">
        <v>39681</v>
      </c>
      <c r="Z53" s="4">
        <v>2119045</v>
      </c>
      <c r="AA53" s="1">
        <v>33093406.440000001</v>
      </c>
      <c r="AB53" s="1">
        <f t="shared" si="9"/>
        <v>15.617132453534493</v>
      </c>
      <c r="AF53" s="4"/>
      <c r="AG53" s="1"/>
      <c r="AH53" s="1"/>
      <c r="AL53" s="4"/>
      <c r="AM53" s="1"/>
      <c r="AN53" s="1"/>
      <c r="AP53" t="s">
        <v>34</v>
      </c>
      <c r="AQ53" s="3">
        <v>39681</v>
      </c>
      <c r="AR53" s="4">
        <v>797928</v>
      </c>
      <c r="AS53" s="1">
        <v>12861510.83</v>
      </c>
      <c r="AT53" s="1">
        <f t="shared" si="10"/>
        <v>16.118635804232962</v>
      </c>
    </row>
    <row r="54" spans="1:46" x14ac:dyDescent="0.2">
      <c r="A54" s="3">
        <v>39682</v>
      </c>
      <c r="B54" s="4">
        <v>4198283</v>
      </c>
      <c r="C54" s="1">
        <v>71399281.480000004</v>
      </c>
      <c r="D54" s="2">
        <f t="shared" si="4"/>
        <v>17.006781458038919</v>
      </c>
      <c r="F54" t="s">
        <v>18</v>
      </c>
      <c r="G54" s="3">
        <v>39682</v>
      </c>
      <c r="H54" s="4">
        <v>126370</v>
      </c>
      <c r="I54" s="1">
        <v>2197803.98</v>
      </c>
      <c r="J54" s="1">
        <f t="shared" si="6"/>
        <v>17.391817519981007</v>
      </c>
      <c r="L54" t="s">
        <v>19</v>
      </c>
      <c r="M54" s="3">
        <v>39682</v>
      </c>
      <c r="N54" s="4">
        <v>599721</v>
      </c>
      <c r="O54" s="1">
        <v>12160184.689999999</v>
      </c>
      <c r="P54" s="1">
        <f t="shared" si="7"/>
        <v>20.276403010733322</v>
      </c>
      <c r="R54" t="s">
        <v>20</v>
      </c>
      <c r="S54" s="3">
        <v>39682</v>
      </c>
      <c r="T54" s="4">
        <v>494378</v>
      </c>
      <c r="U54" s="1">
        <v>9275959.4199999999</v>
      </c>
      <c r="V54" s="1">
        <f t="shared" si="8"/>
        <v>18.762888761231284</v>
      </c>
      <c r="X54" t="s">
        <v>21</v>
      </c>
      <c r="Y54" s="3">
        <v>39682</v>
      </c>
      <c r="Z54" s="4">
        <v>2092471</v>
      </c>
      <c r="AA54" s="1">
        <v>32948421.84</v>
      </c>
      <c r="AB54" s="1">
        <f t="shared" si="9"/>
        <v>15.746178484671949</v>
      </c>
      <c r="AF54" s="4"/>
      <c r="AG54" s="1"/>
      <c r="AH54" s="1"/>
      <c r="AL54" s="4"/>
      <c r="AM54" s="1"/>
      <c r="AN54" s="1"/>
      <c r="AP54" t="s">
        <v>34</v>
      </c>
      <c r="AQ54" s="3">
        <v>39682</v>
      </c>
      <c r="AR54" s="4">
        <v>796325</v>
      </c>
      <c r="AS54" s="1">
        <v>12783413.15</v>
      </c>
      <c r="AT54" s="1">
        <f t="shared" si="10"/>
        <v>16.05300995196685</v>
      </c>
    </row>
    <row r="55" spans="1:46" x14ac:dyDescent="0.2">
      <c r="A55" s="3">
        <v>39683</v>
      </c>
      <c r="B55" s="4">
        <v>4276205</v>
      </c>
      <c r="C55" s="1">
        <v>71870038.469999999</v>
      </c>
      <c r="D55" s="2">
        <f t="shared" si="4"/>
        <v>16.8069675027273</v>
      </c>
      <c r="F55" t="s">
        <v>18</v>
      </c>
      <c r="G55" s="3">
        <v>39683</v>
      </c>
      <c r="H55" s="4">
        <v>127363</v>
      </c>
      <c r="I55" s="1">
        <v>2215682.13</v>
      </c>
      <c r="J55" s="1">
        <f t="shared" si="6"/>
        <v>17.396591867339808</v>
      </c>
      <c r="L55" t="s">
        <v>19</v>
      </c>
      <c r="M55" s="3">
        <v>39683</v>
      </c>
      <c r="N55" s="4">
        <v>612305</v>
      </c>
      <c r="O55" s="1">
        <v>12562926.5</v>
      </c>
      <c r="P55" s="1">
        <f t="shared" si="7"/>
        <v>20.517432488710693</v>
      </c>
      <c r="R55" t="s">
        <v>20</v>
      </c>
      <c r="S55" s="3">
        <v>39683</v>
      </c>
      <c r="T55" s="4">
        <v>503509</v>
      </c>
      <c r="U55" s="1">
        <v>8549960.2100000009</v>
      </c>
      <c r="V55" s="1">
        <f t="shared" si="8"/>
        <v>16.980749519869558</v>
      </c>
      <c r="X55" t="s">
        <v>21</v>
      </c>
      <c r="Y55" s="3">
        <v>39683</v>
      </c>
      <c r="Z55" s="4">
        <v>2121519</v>
      </c>
      <c r="AA55" s="1">
        <v>33219553.34</v>
      </c>
      <c r="AB55" s="1">
        <f t="shared" si="9"/>
        <v>15.658381254186269</v>
      </c>
      <c r="AP55" t="s">
        <v>34</v>
      </c>
      <c r="AQ55" s="3">
        <v>39683</v>
      </c>
      <c r="AR55" s="4">
        <v>821007</v>
      </c>
      <c r="AS55" s="1">
        <v>13348781.949999999</v>
      </c>
      <c r="AT55" s="1">
        <f t="shared" si="10"/>
        <v>16.259035489344182</v>
      </c>
    </row>
    <row r="56" spans="1:46" x14ac:dyDescent="0.2">
      <c r="A56" s="3">
        <v>39684</v>
      </c>
      <c r="B56" s="4">
        <v>4179948</v>
      </c>
      <c r="C56" s="1">
        <v>68282854.319999993</v>
      </c>
      <c r="D56" s="2">
        <f t="shared" si="4"/>
        <v>16.335814301996098</v>
      </c>
      <c r="F56" t="s">
        <v>18</v>
      </c>
      <c r="G56" s="3">
        <v>39684</v>
      </c>
      <c r="H56" s="4">
        <v>124288</v>
      </c>
      <c r="I56" s="1">
        <v>2090505.27</v>
      </c>
      <c r="J56" s="1">
        <f t="shared" si="6"/>
        <v>16.819848014289391</v>
      </c>
      <c r="L56" t="s">
        <v>19</v>
      </c>
      <c r="M56" s="3">
        <v>39684</v>
      </c>
      <c r="N56" s="4">
        <v>583606</v>
      </c>
      <c r="O56" s="1">
        <v>11459945.949999999</v>
      </c>
      <c r="P56" s="1">
        <f t="shared" si="7"/>
        <v>19.63644299407477</v>
      </c>
      <c r="R56" t="s">
        <v>20</v>
      </c>
      <c r="S56" s="3">
        <v>39684</v>
      </c>
      <c r="T56" s="4">
        <v>502528</v>
      </c>
      <c r="U56" s="1">
        <v>8509026.5</v>
      </c>
      <c r="V56" s="1">
        <f t="shared" si="8"/>
        <v>16.932442570364238</v>
      </c>
      <c r="X56" t="s">
        <v>21</v>
      </c>
      <c r="Y56" s="3">
        <v>39684</v>
      </c>
      <c r="Z56" s="4">
        <v>2064307</v>
      </c>
      <c r="AA56" s="1">
        <v>31498652.530000001</v>
      </c>
      <c r="AB56" s="1">
        <f t="shared" si="9"/>
        <v>15.258705478400257</v>
      </c>
      <c r="AP56" t="s">
        <v>34</v>
      </c>
      <c r="AQ56" s="3">
        <v>39684</v>
      </c>
      <c r="AR56" s="4">
        <v>815188</v>
      </c>
      <c r="AS56" s="1">
        <v>12816252.890000001</v>
      </c>
      <c r="AT56" s="1">
        <f t="shared" si="10"/>
        <v>15.721837036364619</v>
      </c>
    </row>
    <row r="57" spans="1:46" x14ac:dyDescent="0.2">
      <c r="A57" s="3">
        <v>39685</v>
      </c>
      <c r="B57" s="4">
        <v>4258003</v>
      </c>
      <c r="C57" s="1">
        <v>73058058.370000005</v>
      </c>
      <c r="D57" s="2">
        <f t="shared" si="4"/>
        <v>17.15782219270395</v>
      </c>
      <c r="F57" t="s">
        <v>18</v>
      </c>
      <c r="G57" s="3">
        <v>39685</v>
      </c>
      <c r="H57" s="4">
        <v>126837</v>
      </c>
      <c r="I57" s="1">
        <v>2205208.08</v>
      </c>
      <c r="J57" s="1">
        <f t="shared" si="6"/>
        <v>17.386157666926845</v>
      </c>
      <c r="L57" t="s">
        <v>19</v>
      </c>
      <c r="M57" s="3">
        <v>39685</v>
      </c>
      <c r="N57" s="4">
        <v>601132</v>
      </c>
      <c r="O57" s="1">
        <v>12437979.380000001</v>
      </c>
      <c r="P57" s="1">
        <f t="shared" si="7"/>
        <v>20.690928747762555</v>
      </c>
      <c r="R57" t="s">
        <v>20</v>
      </c>
      <c r="S57" s="3">
        <v>39685</v>
      </c>
      <c r="T57" s="4">
        <v>500474</v>
      </c>
      <c r="U57" s="1">
        <v>9564727.4100000001</v>
      </c>
      <c r="V57" s="1">
        <f t="shared" si="8"/>
        <v>19.111337272265892</v>
      </c>
      <c r="X57" t="s">
        <v>21</v>
      </c>
      <c r="Y57" s="3">
        <v>39685</v>
      </c>
      <c r="Z57" s="4">
        <v>2099657</v>
      </c>
      <c r="AA57" s="1">
        <v>32986190.91</v>
      </c>
      <c r="AB57" s="1">
        <f t="shared" si="9"/>
        <v>15.710275968884442</v>
      </c>
      <c r="AP57" t="s">
        <v>34</v>
      </c>
      <c r="AQ57" s="3">
        <v>39685</v>
      </c>
      <c r="AR57" s="4">
        <v>840010</v>
      </c>
      <c r="AS57" s="1">
        <v>13717394.470000001</v>
      </c>
      <c r="AT57" s="1">
        <f t="shared" si="10"/>
        <v>16.330037106701113</v>
      </c>
    </row>
    <row r="58" spans="1:46" x14ac:dyDescent="0.2">
      <c r="A58" s="3">
        <v>39686</v>
      </c>
      <c r="B58" s="4">
        <v>4181007</v>
      </c>
      <c r="C58" s="1">
        <v>70916951.370000005</v>
      </c>
      <c r="D58" s="2">
        <f t="shared" si="4"/>
        <v>16.961691614005908</v>
      </c>
      <c r="F58" t="s">
        <v>18</v>
      </c>
      <c r="G58" s="3">
        <v>39686</v>
      </c>
      <c r="H58" s="4">
        <v>123524</v>
      </c>
      <c r="I58" s="1">
        <v>2122741.88</v>
      </c>
      <c r="J58" s="1">
        <f t="shared" si="6"/>
        <v>17.184853793594765</v>
      </c>
      <c r="L58" t="s">
        <v>19</v>
      </c>
      <c r="M58" s="3">
        <v>39686</v>
      </c>
      <c r="N58" s="4">
        <v>589679</v>
      </c>
      <c r="O58" s="1">
        <v>12112438.57</v>
      </c>
      <c r="P58" s="1">
        <f t="shared" si="7"/>
        <v>20.540732449349562</v>
      </c>
      <c r="R58" t="s">
        <v>20</v>
      </c>
      <c r="S58" s="3">
        <v>39686</v>
      </c>
      <c r="T58" s="4">
        <v>488901</v>
      </c>
      <c r="U58" s="1">
        <v>9231588.4000000004</v>
      </c>
      <c r="V58" s="1">
        <f t="shared" si="8"/>
        <v>18.882326687816143</v>
      </c>
      <c r="X58" t="s">
        <v>21</v>
      </c>
      <c r="Y58" s="3">
        <v>39686</v>
      </c>
      <c r="Z58" s="4">
        <v>2053167</v>
      </c>
      <c r="AA58" s="1">
        <v>31852838.73</v>
      </c>
      <c r="AB58" s="1">
        <f t="shared" si="9"/>
        <v>15.514002869712986</v>
      </c>
      <c r="AP58" t="s">
        <v>34</v>
      </c>
      <c r="AQ58" s="3">
        <v>39686</v>
      </c>
      <c r="AR58" s="4">
        <v>837468</v>
      </c>
      <c r="AS58" s="1">
        <v>13459871.720000001</v>
      </c>
      <c r="AT58" s="1">
        <f t="shared" si="10"/>
        <v>16.072102719148674</v>
      </c>
    </row>
    <row r="59" spans="1:46" x14ac:dyDescent="0.2">
      <c r="A59" s="3">
        <v>39687</v>
      </c>
      <c r="B59" s="4">
        <v>4198242</v>
      </c>
      <c r="C59" s="1">
        <v>72348213.189999998</v>
      </c>
      <c r="D59" s="2">
        <f t="shared" si="4"/>
        <v>17.232978277574279</v>
      </c>
      <c r="F59" t="s">
        <v>18</v>
      </c>
      <c r="G59" s="3">
        <v>39687</v>
      </c>
      <c r="H59" s="4">
        <v>123230</v>
      </c>
      <c r="I59" s="1">
        <v>2149989.37</v>
      </c>
      <c r="J59" s="1">
        <f t="shared" si="6"/>
        <v>17.446963969812547</v>
      </c>
      <c r="L59" t="s">
        <v>19</v>
      </c>
      <c r="M59" s="3">
        <v>39687</v>
      </c>
      <c r="N59" s="4">
        <v>590028</v>
      </c>
      <c r="O59" s="1">
        <v>12349249.01</v>
      </c>
      <c r="P59" s="1">
        <f t="shared" si="7"/>
        <v>20.929937240266565</v>
      </c>
      <c r="R59" t="s">
        <v>20</v>
      </c>
      <c r="S59" s="3">
        <v>39687</v>
      </c>
      <c r="T59" s="4">
        <v>487821</v>
      </c>
      <c r="U59" s="1">
        <v>9310590.5999999996</v>
      </c>
      <c r="V59" s="1">
        <f t="shared" si="8"/>
        <v>19.086079935058144</v>
      </c>
      <c r="X59" t="s">
        <v>21</v>
      </c>
      <c r="Y59" s="3">
        <v>39687</v>
      </c>
      <c r="Z59" s="4">
        <v>2059579</v>
      </c>
      <c r="AA59" s="1">
        <v>32503315.829999998</v>
      </c>
      <c r="AB59" s="1">
        <f t="shared" si="9"/>
        <v>15.781533910571042</v>
      </c>
      <c r="AP59" t="s">
        <v>34</v>
      </c>
      <c r="AQ59" s="3">
        <v>39687</v>
      </c>
      <c r="AR59" s="4">
        <v>849443</v>
      </c>
      <c r="AS59" s="1">
        <v>13903132.720000001</v>
      </c>
      <c r="AT59" s="1">
        <f t="shared" si="10"/>
        <v>16.367352159003019</v>
      </c>
    </row>
    <row r="60" spans="1:46" x14ac:dyDescent="0.2">
      <c r="A60" s="3">
        <v>39688</v>
      </c>
      <c r="B60" s="4">
        <v>4228633</v>
      </c>
      <c r="C60" s="1">
        <v>72622340.280000001</v>
      </c>
      <c r="D60" s="2">
        <f t="shared" si="4"/>
        <v>17.173952026576909</v>
      </c>
      <c r="F60" t="s">
        <v>18</v>
      </c>
      <c r="G60" s="3">
        <v>39688</v>
      </c>
      <c r="H60" s="4">
        <v>123214</v>
      </c>
      <c r="I60" s="1">
        <v>2142885.23</v>
      </c>
      <c r="J60" s="1">
        <f t="shared" si="6"/>
        <v>17.391572629733634</v>
      </c>
      <c r="L60" t="s">
        <v>19</v>
      </c>
      <c r="M60" s="3">
        <v>39688</v>
      </c>
      <c r="N60" s="4">
        <v>591609</v>
      </c>
      <c r="O60" s="1">
        <v>12312790.529999999</v>
      </c>
      <c r="P60" s="1">
        <f t="shared" si="7"/>
        <v>20.81237866563896</v>
      </c>
      <c r="R60" t="s">
        <v>20</v>
      </c>
      <c r="S60" s="3">
        <v>39688</v>
      </c>
      <c r="T60" s="4">
        <v>489282</v>
      </c>
      <c r="U60" s="1">
        <v>9301605.5899999999</v>
      </c>
      <c r="V60" s="1">
        <f t="shared" si="8"/>
        <v>19.01072508287654</v>
      </c>
      <c r="X60" t="s">
        <v>21</v>
      </c>
      <c r="Y60" s="3">
        <v>39688</v>
      </c>
      <c r="Z60" s="4">
        <v>2070455</v>
      </c>
      <c r="AA60" s="1">
        <v>32625567.260000002</v>
      </c>
      <c r="AB60" s="1">
        <f t="shared" si="9"/>
        <v>15.757679959236015</v>
      </c>
      <c r="AP60" t="s">
        <v>34</v>
      </c>
      <c r="AQ60" s="3">
        <v>39688</v>
      </c>
      <c r="AR60" s="4">
        <v>865313</v>
      </c>
      <c r="AS60" s="1">
        <v>14121082.76</v>
      </c>
      <c r="AT60" s="1">
        <f t="shared" si="10"/>
        <v>16.319046125506031</v>
      </c>
    </row>
    <row r="61" spans="1:46" x14ac:dyDescent="0.2">
      <c r="A61" s="3">
        <v>39689</v>
      </c>
      <c r="B61" s="4">
        <v>4228811</v>
      </c>
      <c r="C61" s="1">
        <v>72485734.799999997</v>
      </c>
      <c r="D61" s="2">
        <f t="shared" si="4"/>
        <v>17.140925617153378</v>
      </c>
      <c r="F61" t="s">
        <v>18</v>
      </c>
      <c r="G61" s="3">
        <v>39689</v>
      </c>
      <c r="H61" s="4">
        <v>123962</v>
      </c>
      <c r="I61" s="1">
        <v>2166767.35</v>
      </c>
      <c r="J61" s="1">
        <f t="shared" si="6"/>
        <v>17.479286797566996</v>
      </c>
      <c r="L61" t="s">
        <v>19</v>
      </c>
      <c r="M61" s="3">
        <v>39689</v>
      </c>
      <c r="N61" s="4">
        <v>585951</v>
      </c>
      <c r="O61" s="1">
        <v>12055625.58</v>
      </c>
      <c r="P61" s="1">
        <f t="shared" si="7"/>
        <v>20.574460287634974</v>
      </c>
      <c r="R61" t="s">
        <v>20</v>
      </c>
      <c r="S61" s="3">
        <v>39689</v>
      </c>
      <c r="T61" s="4">
        <v>492478</v>
      </c>
      <c r="U61" s="1">
        <v>9339029.4800000004</v>
      </c>
      <c r="V61" s="1">
        <f t="shared" si="8"/>
        <v>18.963343499608104</v>
      </c>
      <c r="X61" t="s">
        <v>21</v>
      </c>
      <c r="Y61" s="3">
        <v>39689</v>
      </c>
      <c r="Z61" s="4">
        <v>2064478</v>
      </c>
      <c r="AA61" s="1">
        <v>32669093.359999999</v>
      </c>
      <c r="AB61" s="1">
        <f t="shared" si="9"/>
        <v>15.824384352848517</v>
      </c>
      <c r="AP61" t="s">
        <v>34</v>
      </c>
      <c r="AQ61" s="3">
        <v>39689</v>
      </c>
      <c r="AR61" s="4">
        <v>872954</v>
      </c>
      <c r="AS61" s="1">
        <v>14177681.810000001</v>
      </c>
      <c r="AT61" s="1">
        <f t="shared" si="10"/>
        <v>16.241041120150662</v>
      </c>
    </row>
    <row r="62" spans="1:46" x14ac:dyDescent="0.2">
      <c r="A62" s="3">
        <v>39690</v>
      </c>
      <c r="B62" s="4">
        <v>4293218</v>
      </c>
      <c r="C62" s="1">
        <v>73082107.950000003</v>
      </c>
      <c r="D62" s="2">
        <f t="shared" si="4"/>
        <v>17.022687399055908</v>
      </c>
      <c r="F62" t="s">
        <v>18</v>
      </c>
      <c r="G62" s="3">
        <v>39690</v>
      </c>
      <c r="H62" s="4">
        <v>124446</v>
      </c>
      <c r="I62" s="1">
        <v>2182061.5099999998</v>
      </c>
      <c r="J62" s="1">
        <f t="shared" si="6"/>
        <v>17.534203670668401</v>
      </c>
      <c r="L62" t="s">
        <v>19</v>
      </c>
      <c r="M62" s="3">
        <v>39690</v>
      </c>
      <c r="N62" s="4">
        <v>598002</v>
      </c>
      <c r="O62" s="1">
        <v>12489774.369999999</v>
      </c>
      <c r="P62" s="1">
        <f t="shared" si="7"/>
        <v>20.885840465416504</v>
      </c>
      <c r="R62" t="s">
        <v>20</v>
      </c>
      <c r="S62" s="3">
        <v>39690</v>
      </c>
      <c r="T62" s="4">
        <v>496363</v>
      </c>
      <c r="U62" s="1">
        <v>8565593.2100000009</v>
      </c>
      <c r="V62" s="1">
        <f t="shared" si="8"/>
        <v>17.256711741205532</v>
      </c>
      <c r="X62" t="s">
        <v>21</v>
      </c>
      <c r="Y62" s="3">
        <v>39690</v>
      </c>
      <c r="Z62" s="4">
        <v>2090113</v>
      </c>
      <c r="AA62" s="1">
        <v>33160219.98</v>
      </c>
      <c r="AB62" s="1">
        <f t="shared" si="9"/>
        <v>15.865276174063316</v>
      </c>
      <c r="AP62" t="s">
        <v>34</v>
      </c>
      <c r="AQ62" s="3">
        <v>39690</v>
      </c>
      <c r="AR62" s="4">
        <v>894915</v>
      </c>
      <c r="AS62" s="1">
        <v>14668691.810000001</v>
      </c>
      <c r="AT62" s="1">
        <f t="shared" si="10"/>
        <v>16.391156489722487</v>
      </c>
    </row>
    <row r="63" spans="1:46" x14ac:dyDescent="0.2">
      <c r="A63" s="3">
        <v>39691</v>
      </c>
      <c r="B63" s="4">
        <v>4242378</v>
      </c>
      <c r="C63" s="1">
        <v>70475822.980000004</v>
      </c>
      <c r="D63" s="2">
        <f t="shared" si="4"/>
        <v>16.612339348356041</v>
      </c>
      <c r="F63" t="s">
        <v>18</v>
      </c>
      <c r="G63" s="3">
        <v>39691</v>
      </c>
      <c r="H63" s="4">
        <v>122975</v>
      </c>
      <c r="I63" s="1">
        <v>2096411.82</v>
      </c>
      <c r="J63" s="1">
        <f t="shared" si="6"/>
        <v>17.047463468184592</v>
      </c>
      <c r="L63" t="s">
        <v>19</v>
      </c>
      <c r="M63" s="3">
        <v>39691</v>
      </c>
      <c r="N63" s="4">
        <v>577517</v>
      </c>
      <c r="O63" s="1">
        <v>11578334.83</v>
      </c>
      <c r="P63" s="1">
        <f t="shared" si="7"/>
        <v>20.048474469149827</v>
      </c>
      <c r="R63" t="s">
        <v>20</v>
      </c>
      <c r="S63" s="3">
        <v>39691</v>
      </c>
      <c r="T63" s="4">
        <v>500469</v>
      </c>
      <c r="U63" s="1">
        <v>8628833.8000000007</v>
      </c>
      <c r="V63" s="1">
        <f t="shared" si="8"/>
        <v>17.241495077617195</v>
      </c>
      <c r="X63" t="s">
        <v>21</v>
      </c>
      <c r="Y63" s="3">
        <v>39691</v>
      </c>
      <c r="Z63" s="4">
        <v>2056598</v>
      </c>
      <c r="AA63" s="1">
        <v>31881330.350000001</v>
      </c>
      <c r="AB63" s="1">
        <f t="shared" si="9"/>
        <v>15.501974790406294</v>
      </c>
      <c r="AP63" t="s">
        <v>34</v>
      </c>
      <c r="AQ63" s="3">
        <v>39691</v>
      </c>
      <c r="AR63" s="4">
        <v>895421</v>
      </c>
      <c r="AS63" s="1">
        <v>14331207.5</v>
      </c>
      <c r="AT63" s="1">
        <f t="shared" si="10"/>
        <v>16.004993740374641</v>
      </c>
    </row>
    <row r="64" spans="1:46" x14ac:dyDescent="0.2">
      <c r="A64" s="3">
        <v>39692</v>
      </c>
      <c r="B64" s="4">
        <v>4361047</v>
      </c>
      <c r="C64" s="1">
        <v>75646448.480000004</v>
      </c>
      <c r="D64" s="2">
        <f t="shared" si="4"/>
        <v>17.345937450341626</v>
      </c>
      <c r="F64" t="s">
        <v>18</v>
      </c>
      <c r="G64" s="3">
        <v>39692</v>
      </c>
      <c r="H64" s="4">
        <v>125782</v>
      </c>
      <c r="I64" s="1">
        <v>2224125.9900000002</v>
      </c>
      <c r="J64" s="1">
        <f t="shared" si="6"/>
        <v>17.68238690750664</v>
      </c>
      <c r="L64" t="s">
        <v>19</v>
      </c>
      <c r="M64" s="3">
        <v>39692</v>
      </c>
      <c r="N64" s="4">
        <v>602270</v>
      </c>
      <c r="O64" s="1">
        <v>12520885</v>
      </c>
      <c r="P64" s="1">
        <f t="shared" si="7"/>
        <v>20.789488103342354</v>
      </c>
      <c r="R64" t="s">
        <v>20</v>
      </c>
      <c r="S64" s="3">
        <v>39692</v>
      </c>
      <c r="T64" s="4">
        <v>505349</v>
      </c>
      <c r="U64" s="1">
        <v>9963514.5999999996</v>
      </c>
      <c r="V64" s="1">
        <f t="shared" si="8"/>
        <v>19.716106294857614</v>
      </c>
      <c r="X64" t="s">
        <v>21</v>
      </c>
      <c r="Y64" s="3">
        <v>39692</v>
      </c>
      <c r="Z64" s="4">
        <v>2108264</v>
      </c>
      <c r="AA64" s="1">
        <v>33457165.210000001</v>
      </c>
      <c r="AB64" s="1">
        <f t="shared" si="9"/>
        <v>15.869533042351433</v>
      </c>
      <c r="AP64" t="s">
        <v>34</v>
      </c>
      <c r="AQ64" s="3">
        <v>39692</v>
      </c>
      <c r="AR64" s="4">
        <v>926916</v>
      </c>
      <c r="AS64" s="1">
        <v>15234765.51</v>
      </c>
      <c r="AT64" s="1">
        <f t="shared" si="10"/>
        <v>16.435972094558728</v>
      </c>
    </row>
    <row r="65" spans="1:46" x14ac:dyDescent="0.2">
      <c r="A65" s="3">
        <v>39693</v>
      </c>
      <c r="B65" s="4">
        <v>4101689</v>
      </c>
      <c r="C65" s="1">
        <v>64621434.289999999</v>
      </c>
      <c r="D65" s="2">
        <f t="shared" si="4"/>
        <v>15.754835213006155</v>
      </c>
      <c r="F65" t="s">
        <v>18</v>
      </c>
      <c r="G65" s="3">
        <v>39693</v>
      </c>
      <c r="H65" s="4">
        <v>118471</v>
      </c>
      <c r="I65" s="1">
        <v>1870010.2</v>
      </c>
      <c r="J65" s="1">
        <f t="shared" si="6"/>
        <v>15.784539676376497</v>
      </c>
      <c r="L65" t="s">
        <v>19</v>
      </c>
      <c r="M65" s="3">
        <v>39693</v>
      </c>
      <c r="N65" s="4">
        <v>547010</v>
      </c>
      <c r="O65" s="1">
        <v>10097177.689999999</v>
      </c>
      <c r="P65" s="1">
        <f t="shared" si="7"/>
        <v>18.458853933200491</v>
      </c>
      <c r="R65" t="s">
        <v>20</v>
      </c>
      <c r="S65" s="3">
        <v>39693</v>
      </c>
      <c r="T65" s="4">
        <v>487085</v>
      </c>
      <c r="U65" s="1">
        <v>8756410.9399999995</v>
      </c>
      <c r="V65" s="1">
        <f t="shared" si="8"/>
        <v>17.977172238931601</v>
      </c>
      <c r="X65" t="s">
        <v>21</v>
      </c>
      <c r="Y65" s="3">
        <v>39693</v>
      </c>
      <c r="Z65" s="4">
        <v>1967581</v>
      </c>
      <c r="AA65" s="1">
        <v>28496280.719999999</v>
      </c>
      <c r="AB65" s="1">
        <f t="shared" si="9"/>
        <v>14.482900942832849</v>
      </c>
      <c r="AP65" t="s">
        <v>34</v>
      </c>
      <c r="AQ65" s="3">
        <v>39693</v>
      </c>
      <c r="AR65" s="4">
        <v>891483</v>
      </c>
      <c r="AS65" s="1">
        <v>13427120.939999999</v>
      </c>
      <c r="AT65" s="1">
        <f t="shared" si="10"/>
        <v>15.06155578962246</v>
      </c>
    </row>
    <row r="66" spans="1:46" x14ac:dyDescent="0.2">
      <c r="A66" s="3">
        <v>39694</v>
      </c>
      <c r="B66" s="4">
        <v>4061702</v>
      </c>
      <c r="C66" s="1">
        <v>64618669.850000001</v>
      </c>
      <c r="D66" s="2">
        <f t="shared" si="4"/>
        <v>15.909259184942668</v>
      </c>
      <c r="F66" t="s">
        <v>18</v>
      </c>
      <c r="G66" s="3">
        <v>39694</v>
      </c>
      <c r="H66" s="4">
        <v>116390</v>
      </c>
      <c r="I66" s="1">
        <v>1840435.24</v>
      </c>
      <c r="J66" s="1">
        <f t="shared" ref="J66:J97" si="11">I66/H66</f>
        <v>15.812657788469799</v>
      </c>
      <c r="L66" t="s">
        <v>19</v>
      </c>
      <c r="M66" s="3">
        <v>39694</v>
      </c>
      <c r="N66" s="4">
        <v>536353</v>
      </c>
      <c r="O66" s="1">
        <v>10042817.5</v>
      </c>
      <c r="P66" s="1">
        <f t="shared" ref="P66:P97" si="12">O66/N66</f>
        <v>18.724268345660413</v>
      </c>
      <c r="R66" t="s">
        <v>20</v>
      </c>
      <c r="S66" s="3">
        <v>39694</v>
      </c>
      <c r="T66" s="4">
        <v>482441</v>
      </c>
      <c r="U66" s="1">
        <v>8682033.0399999991</v>
      </c>
      <c r="V66" s="1">
        <f t="shared" ref="V66:V97" si="13">U66/T66</f>
        <v>17.996051413540723</v>
      </c>
      <c r="X66" t="s">
        <v>21</v>
      </c>
      <c r="Y66" s="3">
        <v>39694</v>
      </c>
      <c r="Z66" s="4">
        <v>1943316</v>
      </c>
      <c r="AA66" s="1">
        <v>28479294.800000001</v>
      </c>
      <c r="AB66" s="1">
        <f t="shared" ref="AB66:AB97" si="14">AA66/Z66</f>
        <v>14.654999392790467</v>
      </c>
      <c r="AP66" t="s">
        <v>34</v>
      </c>
      <c r="AQ66" s="3">
        <v>39694</v>
      </c>
      <c r="AR66" s="4">
        <v>895480</v>
      </c>
      <c r="AS66" s="1">
        <v>13593871.35</v>
      </c>
      <c r="AT66" s="1">
        <f t="shared" si="10"/>
        <v>15.180541553133514</v>
      </c>
    </row>
    <row r="67" spans="1:46" x14ac:dyDescent="0.2">
      <c r="A67" s="3">
        <v>39695</v>
      </c>
      <c r="B67" s="4">
        <v>4131628</v>
      </c>
      <c r="C67" s="1">
        <v>66402978.609999999</v>
      </c>
      <c r="D67" s="2">
        <f t="shared" ref="D67:D132" si="15">C67/B67</f>
        <v>16.071867702029319</v>
      </c>
      <c r="F67" t="s">
        <v>18</v>
      </c>
      <c r="G67" s="3">
        <v>39695</v>
      </c>
      <c r="H67" s="4">
        <v>117734</v>
      </c>
      <c r="I67" s="1">
        <v>1860584.57</v>
      </c>
      <c r="J67" s="1">
        <f t="shared" si="11"/>
        <v>15.8032902135322</v>
      </c>
      <c r="L67" t="s">
        <v>19</v>
      </c>
      <c r="M67" s="3">
        <v>39695</v>
      </c>
      <c r="N67" s="4">
        <v>542656</v>
      </c>
      <c r="O67" s="1">
        <v>10213516.640000001</v>
      </c>
      <c r="P67" s="1">
        <f t="shared" si="12"/>
        <v>18.821346562094586</v>
      </c>
      <c r="R67" t="s">
        <v>20</v>
      </c>
      <c r="S67" s="3">
        <v>39695</v>
      </c>
      <c r="T67" s="4">
        <v>492479</v>
      </c>
      <c r="U67" s="1">
        <v>8922542.0999999996</v>
      </c>
      <c r="V67" s="1">
        <f t="shared" si="13"/>
        <v>18.117609278771276</v>
      </c>
      <c r="X67" t="s">
        <v>21</v>
      </c>
      <c r="Y67" s="3">
        <v>39695</v>
      </c>
      <c r="Z67" s="4">
        <v>1973091</v>
      </c>
      <c r="AA67" s="1">
        <v>29314957.329999998</v>
      </c>
      <c r="AB67" s="1">
        <f t="shared" si="14"/>
        <v>14.857377247172076</v>
      </c>
      <c r="AP67" t="s">
        <v>34</v>
      </c>
      <c r="AQ67" s="3">
        <v>39695</v>
      </c>
      <c r="AR67" s="4">
        <v>918413</v>
      </c>
      <c r="AS67" s="1">
        <v>14108043</v>
      </c>
      <c r="AT67" s="1">
        <f t="shared" si="10"/>
        <v>15.36132763800164</v>
      </c>
    </row>
    <row r="68" spans="1:46" x14ac:dyDescent="0.2">
      <c r="A68" s="3">
        <v>39696</v>
      </c>
      <c r="B68" s="4">
        <v>4102632</v>
      </c>
      <c r="C68" s="1">
        <v>65022221.759999998</v>
      </c>
      <c r="D68" s="2">
        <f t="shared" si="15"/>
        <v>15.848904254634585</v>
      </c>
      <c r="F68" t="s">
        <v>18</v>
      </c>
      <c r="G68" s="3">
        <v>39696</v>
      </c>
      <c r="H68" s="4">
        <v>116166</v>
      </c>
      <c r="I68" s="1">
        <v>1821229.63</v>
      </c>
      <c r="J68" s="1">
        <f t="shared" si="11"/>
        <v>15.677819930100029</v>
      </c>
      <c r="L68" t="s">
        <v>19</v>
      </c>
      <c r="M68" s="3">
        <v>39696</v>
      </c>
      <c r="N68" s="4">
        <v>534603</v>
      </c>
      <c r="O68" s="1">
        <v>9828894.6899999995</v>
      </c>
      <c r="P68" s="1">
        <f t="shared" si="12"/>
        <v>18.385408779973176</v>
      </c>
      <c r="R68" t="s">
        <v>20</v>
      </c>
      <c r="S68" s="3">
        <v>39696</v>
      </c>
      <c r="T68" s="4">
        <v>492672</v>
      </c>
      <c r="U68" s="1">
        <v>8806787.9299999997</v>
      </c>
      <c r="V68" s="1">
        <f t="shared" si="13"/>
        <v>17.87556006836191</v>
      </c>
      <c r="X68" t="s">
        <v>21</v>
      </c>
      <c r="Y68" s="3">
        <v>39696</v>
      </c>
      <c r="Z68" s="4">
        <v>1953717</v>
      </c>
      <c r="AA68" s="1">
        <v>28734652.670000002</v>
      </c>
      <c r="AB68" s="1">
        <f t="shared" si="14"/>
        <v>14.707684209125478</v>
      </c>
      <c r="AP68" t="s">
        <v>34</v>
      </c>
      <c r="AQ68" s="3">
        <v>39696</v>
      </c>
      <c r="AR68" s="4">
        <v>918311</v>
      </c>
      <c r="AS68" s="1">
        <v>13896156.07</v>
      </c>
      <c r="AT68" s="1">
        <f t="shared" si="10"/>
        <v>15.132298393463653</v>
      </c>
    </row>
    <row r="69" spans="1:46" x14ac:dyDescent="0.2">
      <c r="A69" s="3">
        <v>39697</v>
      </c>
      <c r="B69" s="4">
        <v>4177087</v>
      </c>
      <c r="C69" s="1">
        <v>66571146.850000001</v>
      </c>
      <c r="D69" s="2">
        <f t="shared" si="15"/>
        <v>15.937218173813473</v>
      </c>
      <c r="F69" t="s">
        <v>18</v>
      </c>
      <c r="G69" s="3">
        <v>39697</v>
      </c>
      <c r="H69" s="4">
        <v>116894</v>
      </c>
      <c r="I69" s="1">
        <v>1853685.87</v>
      </c>
      <c r="J69" s="1">
        <f t="shared" si="11"/>
        <v>15.857835902612624</v>
      </c>
      <c r="L69" t="s">
        <v>19</v>
      </c>
      <c r="M69" s="3">
        <v>39697</v>
      </c>
      <c r="N69" s="4">
        <v>545191</v>
      </c>
      <c r="O69" s="1">
        <v>10330663.529999999</v>
      </c>
      <c r="P69" s="1">
        <f t="shared" si="12"/>
        <v>18.948705187723199</v>
      </c>
      <c r="R69" t="s">
        <v>20</v>
      </c>
      <c r="S69" s="3">
        <v>39697</v>
      </c>
      <c r="T69" s="4">
        <v>498708</v>
      </c>
      <c r="U69" s="1">
        <v>8264236.9500000002</v>
      </c>
      <c r="V69" s="1">
        <f t="shared" si="13"/>
        <v>16.571294124016458</v>
      </c>
      <c r="X69" t="s">
        <v>21</v>
      </c>
      <c r="Y69" s="3">
        <v>39697</v>
      </c>
      <c r="Z69" s="4">
        <v>1989059</v>
      </c>
      <c r="AA69" s="1">
        <v>29696871.120000001</v>
      </c>
      <c r="AB69" s="1">
        <f t="shared" si="14"/>
        <v>14.930110730752583</v>
      </c>
      <c r="AP69" t="s">
        <v>34</v>
      </c>
      <c r="AQ69" s="3">
        <v>39697</v>
      </c>
      <c r="AR69" s="4">
        <v>941026</v>
      </c>
      <c r="AS69" s="1">
        <v>14552603.810000001</v>
      </c>
      <c r="AT69" s="1">
        <f t="shared" si="10"/>
        <v>15.46461395328078</v>
      </c>
    </row>
    <row r="70" spans="1:46" x14ac:dyDescent="0.2">
      <c r="A70" s="3">
        <v>39698</v>
      </c>
      <c r="B70" s="4">
        <v>4135653</v>
      </c>
      <c r="C70" s="1">
        <v>64880899.57</v>
      </c>
      <c r="D70" s="2">
        <f t="shared" si="15"/>
        <v>15.688187468822941</v>
      </c>
      <c r="F70" t="s">
        <v>18</v>
      </c>
      <c r="G70" s="3">
        <v>39698</v>
      </c>
      <c r="H70" s="4">
        <v>114840</v>
      </c>
      <c r="I70" s="1">
        <v>1774388.35</v>
      </c>
      <c r="J70" s="1">
        <f t="shared" si="11"/>
        <v>15.450960902124695</v>
      </c>
      <c r="L70" t="s">
        <v>19</v>
      </c>
      <c r="M70" s="3">
        <v>39698</v>
      </c>
      <c r="N70" s="4">
        <v>524305</v>
      </c>
      <c r="O70" s="1">
        <v>9548437.2200000007</v>
      </c>
      <c r="P70" s="1">
        <f t="shared" si="12"/>
        <v>18.211608167002034</v>
      </c>
      <c r="R70" t="s">
        <v>20</v>
      </c>
      <c r="S70" s="3">
        <v>39698</v>
      </c>
      <c r="T70" s="4">
        <v>506610</v>
      </c>
      <c r="U70" s="1">
        <v>8428371.8900000006</v>
      </c>
      <c r="V70" s="1">
        <f t="shared" si="13"/>
        <v>16.636805215056949</v>
      </c>
      <c r="X70" t="s">
        <v>21</v>
      </c>
      <c r="Y70" s="3">
        <v>39698</v>
      </c>
      <c r="Z70" s="4">
        <v>1960976</v>
      </c>
      <c r="AA70" s="1">
        <v>28927153.940000001</v>
      </c>
      <c r="AB70" s="1">
        <f t="shared" si="14"/>
        <v>14.751406411909173</v>
      </c>
      <c r="AP70" t="s">
        <v>34</v>
      </c>
      <c r="AQ70" s="3">
        <v>39698</v>
      </c>
      <c r="AR70" s="4">
        <v>941877</v>
      </c>
      <c r="AS70" s="1">
        <v>14345485.880000001</v>
      </c>
      <c r="AT70" s="1">
        <f t="shared" ref="AT70:AT101" si="16">AS70/AR70</f>
        <v>15.230742315610213</v>
      </c>
    </row>
    <row r="71" spans="1:46" x14ac:dyDescent="0.2">
      <c r="A71" s="3">
        <v>39699</v>
      </c>
      <c r="B71" s="4">
        <v>4257311</v>
      </c>
      <c r="C71" s="1">
        <v>70434923.379999995</v>
      </c>
      <c r="D71" s="2">
        <f t="shared" si="15"/>
        <v>16.544462779439886</v>
      </c>
      <c r="F71" t="s">
        <v>18</v>
      </c>
      <c r="G71" s="3">
        <v>39699</v>
      </c>
      <c r="H71" s="4">
        <v>116855</v>
      </c>
      <c r="I71" s="1">
        <v>1899341.63</v>
      </c>
      <c r="J71" s="1">
        <f t="shared" si="11"/>
        <v>16.25383278421976</v>
      </c>
      <c r="L71" t="s">
        <v>19</v>
      </c>
      <c r="M71" s="3">
        <v>39699</v>
      </c>
      <c r="N71" s="4">
        <v>547640</v>
      </c>
      <c r="O71" s="1">
        <v>10650411.68</v>
      </c>
      <c r="P71" s="1">
        <f t="shared" si="12"/>
        <v>19.447833759403988</v>
      </c>
      <c r="R71" t="s">
        <v>20</v>
      </c>
      <c r="S71" s="3">
        <v>39699</v>
      </c>
      <c r="T71" s="4">
        <v>511389</v>
      </c>
      <c r="U71" s="1">
        <v>9508084.7400000002</v>
      </c>
      <c r="V71" s="1">
        <f t="shared" si="13"/>
        <v>18.592665739779306</v>
      </c>
      <c r="X71" t="s">
        <v>21</v>
      </c>
      <c r="Y71" s="3">
        <v>39699</v>
      </c>
      <c r="Z71" s="4">
        <v>2015120</v>
      </c>
      <c r="AA71" s="1">
        <v>30826199.949999999</v>
      </c>
      <c r="AB71" s="1">
        <f t="shared" si="14"/>
        <v>15.297451243598395</v>
      </c>
      <c r="AP71" t="s">
        <v>34</v>
      </c>
      <c r="AQ71" s="3">
        <v>39699</v>
      </c>
      <c r="AR71" s="4">
        <v>977694</v>
      </c>
      <c r="AS71" s="1">
        <v>15500985.550000001</v>
      </c>
      <c r="AT71" s="1">
        <f t="shared" si="16"/>
        <v>15.854639130443678</v>
      </c>
    </row>
    <row r="72" spans="1:46" x14ac:dyDescent="0.2">
      <c r="A72" s="3">
        <v>39700</v>
      </c>
      <c r="B72" s="4">
        <v>4238054</v>
      </c>
      <c r="C72" s="1">
        <v>69879096.489999995</v>
      </c>
      <c r="D72" s="2">
        <f t="shared" si="15"/>
        <v>16.488486576622194</v>
      </c>
      <c r="F72" t="s">
        <v>18</v>
      </c>
      <c r="G72" s="3">
        <v>39700</v>
      </c>
      <c r="H72" s="4">
        <v>115076</v>
      </c>
      <c r="I72" s="1">
        <v>1886677.12</v>
      </c>
      <c r="J72" s="1">
        <f t="shared" si="11"/>
        <v>16.395053008446592</v>
      </c>
      <c r="L72" t="s">
        <v>19</v>
      </c>
      <c r="M72" s="3">
        <v>39700</v>
      </c>
      <c r="N72" s="4">
        <v>541549</v>
      </c>
      <c r="O72" s="1">
        <v>10481017.26</v>
      </c>
      <c r="P72" s="1">
        <f t="shared" si="12"/>
        <v>19.353774561489356</v>
      </c>
      <c r="R72" t="s">
        <v>20</v>
      </c>
      <c r="S72" s="3">
        <v>39700</v>
      </c>
      <c r="T72" s="4">
        <v>509514</v>
      </c>
      <c r="U72" s="1">
        <v>9363431.1400000006</v>
      </c>
      <c r="V72" s="1">
        <f t="shared" si="13"/>
        <v>18.377181274704917</v>
      </c>
      <c r="X72" t="s">
        <v>21</v>
      </c>
      <c r="Y72" s="3">
        <v>39700</v>
      </c>
      <c r="Z72" s="4">
        <v>2001036</v>
      </c>
      <c r="AA72" s="1">
        <v>30574653.510000002</v>
      </c>
      <c r="AB72" s="1">
        <f t="shared" si="14"/>
        <v>15.279412019573861</v>
      </c>
      <c r="AP72" t="s">
        <v>34</v>
      </c>
      <c r="AQ72" s="3">
        <v>39700</v>
      </c>
      <c r="AR72" s="4">
        <v>981751</v>
      </c>
      <c r="AS72" s="1">
        <v>15552820.67</v>
      </c>
      <c r="AT72" s="1">
        <f t="shared" si="16"/>
        <v>15.841919865627842</v>
      </c>
    </row>
    <row r="73" spans="1:46" x14ac:dyDescent="0.2">
      <c r="A73" s="3">
        <v>39701</v>
      </c>
      <c r="B73" s="4">
        <v>4255068</v>
      </c>
      <c r="C73" s="1">
        <v>71288389.760000005</v>
      </c>
      <c r="D73" s="2">
        <f t="shared" si="15"/>
        <v>16.753760400538841</v>
      </c>
      <c r="F73" t="s">
        <v>18</v>
      </c>
      <c r="G73" s="3">
        <v>39701</v>
      </c>
      <c r="H73" s="4">
        <v>114649</v>
      </c>
      <c r="I73" s="1">
        <v>1921169.4</v>
      </c>
      <c r="J73" s="1">
        <f t="shared" si="11"/>
        <v>16.756966044187038</v>
      </c>
      <c r="L73" t="s">
        <v>19</v>
      </c>
      <c r="M73" s="3">
        <v>39701</v>
      </c>
      <c r="N73" s="4">
        <v>540355</v>
      </c>
      <c r="O73" s="1">
        <v>10674751.470000001</v>
      </c>
      <c r="P73" s="1">
        <f t="shared" si="12"/>
        <v>19.75507114767144</v>
      </c>
      <c r="R73" t="s">
        <v>20</v>
      </c>
      <c r="S73" s="3">
        <v>39701</v>
      </c>
      <c r="T73" s="4">
        <v>509562</v>
      </c>
      <c r="U73" s="1">
        <v>9428053.4700000007</v>
      </c>
      <c r="V73" s="1">
        <f t="shared" si="13"/>
        <v>18.502269537367386</v>
      </c>
      <c r="X73" t="s">
        <v>21</v>
      </c>
      <c r="Y73" s="3">
        <v>39701</v>
      </c>
      <c r="Z73" s="4">
        <v>2007080</v>
      </c>
      <c r="AA73" s="1">
        <v>31232066.93</v>
      </c>
      <c r="AB73" s="1">
        <f t="shared" si="14"/>
        <v>15.560947710106223</v>
      </c>
      <c r="AP73" t="s">
        <v>34</v>
      </c>
      <c r="AQ73" s="3">
        <v>39701</v>
      </c>
      <c r="AR73" s="4">
        <v>994222</v>
      </c>
      <c r="AS73" s="1">
        <v>16009781.619999999</v>
      </c>
      <c r="AT73" s="1">
        <f t="shared" si="16"/>
        <v>16.102823735543971</v>
      </c>
    </row>
    <row r="74" spans="1:46" x14ac:dyDescent="0.2">
      <c r="A74" s="3">
        <v>39702</v>
      </c>
      <c r="B74" s="4">
        <v>4244691</v>
      </c>
      <c r="C74" s="1">
        <v>70153727.909999996</v>
      </c>
      <c r="D74" s="2">
        <f t="shared" si="15"/>
        <v>16.527405153873392</v>
      </c>
      <c r="F74" t="s">
        <v>18</v>
      </c>
      <c r="G74" s="3">
        <v>39702</v>
      </c>
      <c r="H74" s="4">
        <v>113267</v>
      </c>
      <c r="I74" s="1">
        <v>1866457.08</v>
      </c>
      <c r="J74" s="1">
        <f t="shared" si="11"/>
        <v>16.478383642190575</v>
      </c>
      <c r="L74" t="s">
        <v>19</v>
      </c>
      <c r="M74" s="3">
        <v>39702</v>
      </c>
      <c r="N74" s="4">
        <v>535814</v>
      </c>
      <c r="O74" s="1">
        <v>10412494.58</v>
      </c>
      <c r="P74" s="1">
        <f t="shared" si="12"/>
        <v>19.433039412930608</v>
      </c>
      <c r="R74" t="s">
        <v>20</v>
      </c>
      <c r="S74" s="3">
        <v>39702</v>
      </c>
      <c r="T74" s="4">
        <v>508475</v>
      </c>
      <c r="U74" s="1">
        <v>9354311.9700000007</v>
      </c>
      <c r="V74" s="1">
        <f t="shared" si="13"/>
        <v>18.396798210334826</v>
      </c>
      <c r="X74" t="s">
        <v>21</v>
      </c>
      <c r="Y74" s="3">
        <v>39702</v>
      </c>
      <c r="Z74" s="4">
        <v>1997191</v>
      </c>
      <c r="AA74" s="1">
        <v>30657116.879999999</v>
      </c>
      <c r="AB74" s="1">
        <f t="shared" si="14"/>
        <v>15.350117680281956</v>
      </c>
      <c r="AP74" t="s">
        <v>34</v>
      </c>
      <c r="AQ74" s="3">
        <v>39702</v>
      </c>
      <c r="AR74" s="4">
        <v>1000336</v>
      </c>
      <c r="AS74" s="1">
        <v>15884393.619999999</v>
      </c>
      <c r="AT74" s="1">
        <f t="shared" si="16"/>
        <v>15.879058256425839</v>
      </c>
    </row>
    <row r="75" spans="1:46" x14ac:dyDescent="0.2">
      <c r="A75" s="3">
        <v>39703</v>
      </c>
      <c r="B75" s="4">
        <v>4202246</v>
      </c>
      <c r="C75" s="1">
        <v>68615105.329999998</v>
      </c>
      <c r="D75" s="2">
        <f t="shared" si="15"/>
        <v>16.328198142136372</v>
      </c>
      <c r="F75" t="s">
        <v>18</v>
      </c>
      <c r="G75" s="3">
        <v>39703</v>
      </c>
      <c r="H75" s="4">
        <v>111354</v>
      </c>
      <c r="I75" s="1">
        <v>1821242</v>
      </c>
      <c r="J75" s="1">
        <f t="shared" si="11"/>
        <v>16.355425040860677</v>
      </c>
      <c r="L75" t="s">
        <v>19</v>
      </c>
      <c r="M75" s="3">
        <v>39703</v>
      </c>
      <c r="N75" s="4">
        <v>523130</v>
      </c>
      <c r="O75" s="1">
        <v>9872714.5399999991</v>
      </c>
      <c r="P75" s="1">
        <f t="shared" si="12"/>
        <v>18.872392216083956</v>
      </c>
      <c r="R75" t="s">
        <v>20</v>
      </c>
      <c r="S75" s="3">
        <v>39703</v>
      </c>
      <c r="T75" s="4">
        <v>507734</v>
      </c>
      <c r="U75" s="1">
        <v>9207232.6999999993</v>
      </c>
      <c r="V75" s="1">
        <f t="shared" si="13"/>
        <v>18.133969164956451</v>
      </c>
      <c r="X75" t="s">
        <v>21</v>
      </c>
      <c r="Y75" s="3">
        <v>39703</v>
      </c>
      <c r="Z75" s="4">
        <v>1971769</v>
      </c>
      <c r="AA75" s="1">
        <v>30126173.050000001</v>
      </c>
      <c r="AB75" s="1">
        <f t="shared" si="14"/>
        <v>15.278753773895421</v>
      </c>
      <c r="AP75" t="s">
        <v>34</v>
      </c>
      <c r="AQ75" s="3">
        <v>39703</v>
      </c>
      <c r="AR75" s="4">
        <v>996866</v>
      </c>
      <c r="AS75" s="1">
        <v>15673470.24</v>
      </c>
      <c r="AT75" s="1">
        <f t="shared" si="16"/>
        <v>15.722745323844931</v>
      </c>
    </row>
    <row r="76" spans="1:46" x14ac:dyDescent="0.2">
      <c r="A76" s="3">
        <v>39704</v>
      </c>
      <c r="B76" s="4">
        <v>4302780</v>
      </c>
      <c r="C76" s="1">
        <v>70202409.959999993</v>
      </c>
      <c r="D76" s="2">
        <f t="shared" si="15"/>
        <v>16.315593630164681</v>
      </c>
      <c r="F76" t="s">
        <v>18</v>
      </c>
      <c r="G76" s="3">
        <v>39704</v>
      </c>
      <c r="H76" s="4">
        <v>113467</v>
      </c>
      <c r="I76" s="1">
        <v>1862515.85</v>
      </c>
      <c r="J76" s="1">
        <f t="shared" si="11"/>
        <v>16.414603805511735</v>
      </c>
      <c r="L76" t="s">
        <v>19</v>
      </c>
      <c r="M76" s="3">
        <v>39704</v>
      </c>
      <c r="N76" s="4">
        <v>538414</v>
      </c>
      <c r="O76" s="1">
        <v>10448699.26</v>
      </c>
      <c r="P76" s="1">
        <f t="shared" si="12"/>
        <v>19.406440508604902</v>
      </c>
      <c r="R76" t="s">
        <v>20</v>
      </c>
      <c r="S76" s="3">
        <v>39704</v>
      </c>
      <c r="T76" s="4">
        <v>516415</v>
      </c>
      <c r="U76" s="1">
        <v>8650513.7699999996</v>
      </c>
      <c r="V76" s="1">
        <f t="shared" si="13"/>
        <v>16.751089278971371</v>
      </c>
      <c r="X76" t="s">
        <v>21</v>
      </c>
      <c r="Y76" s="3">
        <v>39704</v>
      </c>
      <c r="Z76" s="4">
        <v>2007215</v>
      </c>
      <c r="AA76" s="1">
        <v>30794743.949999999</v>
      </c>
      <c r="AB76" s="1">
        <f t="shared" si="14"/>
        <v>15.342025617584563</v>
      </c>
      <c r="AP76" t="s">
        <v>34</v>
      </c>
      <c r="AQ76" s="3">
        <v>39704</v>
      </c>
      <c r="AR76" s="4">
        <v>1036064</v>
      </c>
      <c r="AS76" s="1">
        <v>16563498.6</v>
      </c>
      <c r="AT76" s="1">
        <f t="shared" si="16"/>
        <v>15.986945401056305</v>
      </c>
    </row>
    <row r="77" spans="1:46" x14ac:dyDescent="0.2">
      <c r="A77" s="3">
        <v>39705</v>
      </c>
      <c r="B77" s="4">
        <v>4228418</v>
      </c>
      <c r="C77" s="1">
        <v>67313470.239999995</v>
      </c>
      <c r="D77" s="2">
        <f t="shared" si="15"/>
        <v>15.919303682843086</v>
      </c>
      <c r="F77" t="s">
        <v>18</v>
      </c>
      <c r="G77" s="3">
        <v>39705</v>
      </c>
      <c r="H77" s="4">
        <v>111115</v>
      </c>
      <c r="I77" s="1">
        <v>1771705.72</v>
      </c>
      <c r="J77" s="1">
        <f t="shared" si="11"/>
        <v>15.944793412230572</v>
      </c>
      <c r="L77" t="s">
        <v>19</v>
      </c>
      <c r="M77" s="3">
        <v>39705</v>
      </c>
      <c r="N77" s="4">
        <v>514304</v>
      </c>
      <c r="O77" s="1">
        <v>9509849.8499999996</v>
      </c>
      <c r="P77" s="1">
        <f t="shared" si="12"/>
        <v>18.490717260608513</v>
      </c>
      <c r="R77" t="s">
        <v>20</v>
      </c>
      <c r="S77" s="3">
        <v>39705</v>
      </c>
      <c r="T77" s="4">
        <v>518682</v>
      </c>
      <c r="U77" s="1">
        <v>8716023.1899999995</v>
      </c>
      <c r="V77" s="1">
        <f t="shared" si="13"/>
        <v>16.804175178625822</v>
      </c>
      <c r="X77" t="s">
        <v>21</v>
      </c>
      <c r="Y77" s="3">
        <v>39705</v>
      </c>
      <c r="Z77" s="4">
        <v>1962859</v>
      </c>
      <c r="AA77" s="1">
        <v>29431378.809999999</v>
      </c>
      <c r="AB77" s="1">
        <f t="shared" si="14"/>
        <v>14.994138045575356</v>
      </c>
      <c r="AP77" t="s">
        <v>34</v>
      </c>
      <c r="AQ77" s="3">
        <v>39705</v>
      </c>
      <c r="AR77" s="4">
        <v>1029999</v>
      </c>
      <c r="AS77" s="1">
        <v>16031308.640000001</v>
      </c>
      <c r="AT77" s="1">
        <f t="shared" si="16"/>
        <v>15.564392431448963</v>
      </c>
    </row>
    <row r="78" spans="1:46" x14ac:dyDescent="0.2">
      <c r="A78" s="3">
        <v>39706</v>
      </c>
      <c r="B78" s="4">
        <v>4331213</v>
      </c>
      <c r="C78" s="1">
        <v>72623939.260000005</v>
      </c>
      <c r="D78" s="2">
        <f t="shared" si="15"/>
        <v>16.767575101940267</v>
      </c>
      <c r="F78" t="s">
        <v>18</v>
      </c>
      <c r="G78" s="3">
        <v>39706</v>
      </c>
      <c r="H78" s="4">
        <v>113440</v>
      </c>
      <c r="I78" s="1">
        <v>1891723.72</v>
      </c>
      <c r="J78" s="1">
        <f t="shared" si="11"/>
        <v>16.675984837799717</v>
      </c>
      <c r="L78" t="s">
        <v>19</v>
      </c>
      <c r="M78" s="3">
        <v>39706</v>
      </c>
      <c r="N78" s="4">
        <v>535634</v>
      </c>
      <c r="O78" s="1">
        <v>10549167.66</v>
      </c>
      <c r="P78" s="1">
        <f t="shared" si="12"/>
        <v>19.694731215718196</v>
      </c>
      <c r="R78" t="s">
        <v>20</v>
      </c>
      <c r="S78" s="3">
        <v>39706</v>
      </c>
      <c r="T78" s="4">
        <v>521994</v>
      </c>
      <c r="U78" s="1">
        <v>9787077.3900000006</v>
      </c>
      <c r="V78" s="1">
        <f t="shared" si="13"/>
        <v>18.749405912711641</v>
      </c>
      <c r="X78" t="s">
        <v>21</v>
      </c>
      <c r="Y78" s="3">
        <v>39706</v>
      </c>
      <c r="Z78" s="4">
        <v>2008422</v>
      </c>
      <c r="AA78" s="1">
        <v>31179969.510000002</v>
      </c>
      <c r="AB78" s="1">
        <f t="shared" si="14"/>
        <v>15.524610619680526</v>
      </c>
      <c r="AP78" t="s">
        <v>34</v>
      </c>
      <c r="AQ78" s="3">
        <v>39706</v>
      </c>
      <c r="AR78" s="4">
        <v>1059220</v>
      </c>
      <c r="AS78" s="1">
        <v>17146234.539999999</v>
      </c>
      <c r="AT78" s="1">
        <f t="shared" si="16"/>
        <v>16.187604595834671</v>
      </c>
    </row>
    <row r="79" spans="1:46" x14ac:dyDescent="0.2">
      <c r="A79" s="3">
        <v>39707</v>
      </c>
      <c r="B79" s="4">
        <v>4256326</v>
      </c>
      <c r="C79" s="1">
        <v>69898045.189999998</v>
      </c>
      <c r="D79" s="2">
        <f t="shared" si="15"/>
        <v>16.422154973561707</v>
      </c>
      <c r="F79" t="s">
        <v>18</v>
      </c>
      <c r="G79" s="3">
        <v>39707</v>
      </c>
      <c r="H79" s="4">
        <v>109699</v>
      </c>
      <c r="I79" s="1">
        <v>1783857.37</v>
      </c>
      <c r="J79" s="1">
        <f t="shared" si="11"/>
        <v>16.261382236848103</v>
      </c>
      <c r="L79" t="s">
        <v>19</v>
      </c>
      <c r="M79" s="3">
        <v>39707</v>
      </c>
      <c r="N79" s="4">
        <v>523702</v>
      </c>
      <c r="O79" s="1">
        <v>10160827.439999999</v>
      </c>
      <c r="P79" s="1">
        <f t="shared" si="12"/>
        <v>19.401925980805878</v>
      </c>
      <c r="R79" t="s">
        <v>20</v>
      </c>
      <c r="S79" s="3">
        <v>39707</v>
      </c>
      <c r="T79" s="4">
        <v>512462</v>
      </c>
      <c r="U79" s="1">
        <v>9398881.2799999993</v>
      </c>
      <c r="V79" s="1">
        <f t="shared" si="13"/>
        <v>18.340640437730016</v>
      </c>
      <c r="X79" t="s">
        <v>21</v>
      </c>
      <c r="Y79" s="3">
        <v>39707</v>
      </c>
      <c r="Z79" s="4">
        <v>1969081</v>
      </c>
      <c r="AA79" s="1">
        <v>29953669.559999999</v>
      </c>
      <c r="AB79" s="1">
        <f t="shared" si="14"/>
        <v>15.212004767706356</v>
      </c>
      <c r="AP79" t="s">
        <v>34</v>
      </c>
      <c r="AQ79" s="3">
        <v>39707</v>
      </c>
      <c r="AR79" s="4">
        <v>1050179</v>
      </c>
      <c r="AS79" s="1">
        <v>16620280.48</v>
      </c>
      <c r="AT79" s="1">
        <f t="shared" si="16"/>
        <v>15.82614057222626</v>
      </c>
    </row>
    <row r="80" spans="1:46" x14ac:dyDescent="0.2">
      <c r="A80" s="3">
        <v>39708</v>
      </c>
      <c r="B80" s="4">
        <v>4240373</v>
      </c>
      <c r="C80" s="1">
        <v>69942704.370000005</v>
      </c>
      <c r="D80" s="2">
        <f t="shared" si="15"/>
        <v>16.49446979546375</v>
      </c>
      <c r="F80" t="s">
        <v>18</v>
      </c>
      <c r="G80" s="3">
        <v>39708</v>
      </c>
      <c r="H80" s="4">
        <v>108464</v>
      </c>
      <c r="I80" s="1">
        <v>1774871.32</v>
      </c>
      <c r="J80" s="1">
        <f t="shared" si="11"/>
        <v>16.363690441068005</v>
      </c>
      <c r="L80" t="s">
        <v>19</v>
      </c>
      <c r="M80" s="3">
        <v>39708</v>
      </c>
      <c r="N80" s="4">
        <v>520534</v>
      </c>
      <c r="O80" s="1">
        <v>10132423.67</v>
      </c>
      <c r="P80" s="1">
        <f t="shared" si="12"/>
        <v>19.465440624435676</v>
      </c>
      <c r="R80" t="s">
        <v>20</v>
      </c>
      <c r="S80" s="3">
        <v>39708</v>
      </c>
      <c r="T80" s="4">
        <v>510213</v>
      </c>
      <c r="U80" s="1">
        <v>9388170.7599999998</v>
      </c>
      <c r="V80" s="1">
        <f t="shared" si="13"/>
        <v>18.400493048981502</v>
      </c>
      <c r="X80" t="s">
        <v>21</v>
      </c>
      <c r="Y80" s="3">
        <v>39708</v>
      </c>
      <c r="Z80" s="4">
        <v>1957097</v>
      </c>
      <c r="AA80" s="1">
        <v>29890045.899999999</v>
      </c>
      <c r="AB80" s="1">
        <f t="shared" si="14"/>
        <v>15.272644074361157</v>
      </c>
      <c r="AP80" t="s">
        <v>34</v>
      </c>
      <c r="AQ80" s="3">
        <v>39708</v>
      </c>
      <c r="AR80" s="4">
        <v>1052268</v>
      </c>
      <c r="AS80" s="1">
        <v>16778779.09</v>
      </c>
      <c r="AT80" s="1">
        <f t="shared" si="16"/>
        <v>15.945347658581273</v>
      </c>
    </row>
    <row r="81" spans="1:46" x14ac:dyDescent="0.2">
      <c r="A81" s="3">
        <v>39709</v>
      </c>
      <c r="B81" s="4">
        <v>4269339</v>
      </c>
      <c r="C81" s="1">
        <v>70705391.170000002</v>
      </c>
      <c r="D81" s="2">
        <f t="shared" si="15"/>
        <v>16.561203308053074</v>
      </c>
      <c r="F81" t="s">
        <v>18</v>
      </c>
      <c r="G81" s="3">
        <v>39709</v>
      </c>
      <c r="H81" s="4">
        <v>108382</v>
      </c>
      <c r="I81" s="1">
        <v>1774564.2</v>
      </c>
      <c r="J81" s="1">
        <f t="shared" si="11"/>
        <v>16.373237253418463</v>
      </c>
      <c r="L81" t="s">
        <v>19</v>
      </c>
      <c r="M81" s="3">
        <v>39709</v>
      </c>
      <c r="N81" s="4">
        <v>521176</v>
      </c>
      <c r="O81" s="1">
        <v>10161946.76</v>
      </c>
      <c r="P81" s="1">
        <f t="shared" si="12"/>
        <v>19.49810958294319</v>
      </c>
      <c r="R81" t="s">
        <v>20</v>
      </c>
      <c r="S81" s="3">
        <v>39709</v>
      </c>
      <c r="T81" s="4">
        <v>511896</v>
      </c>
      <c r="U81" s="1">
        <v>9389665.8499999996</v>
      </c>
      <c r="V81" s="1">
        <f t="shared" si="13"/>
        <v>18.342917018300593</v>
      </c>
      <c r="X81" t="s">
        <v>21</v>
      </c>
      <c r="Y81" s="3">
        <v>39709</v>
      </c>
      <c r="Z81" s="4">
        <v>1970728</v>
      </c>
      <c r="AA81" s="1">
        <v>30286359.370000001</v>
      </c>
      <c r="AB81" s="1">
        <f t="shared" si="14"/>
        <v>15.368107303493938</v>
      </c>
      <c r="AP81" t="s">
        <v>34</v>
      </c>
      <c r="AQ81" s="3">
        <v>39709</v>
      </c>
      <c r="AR81" s="4">
        <v>1065013</v>
      </c>
      <c r="AS81" s="1">
        <v>17118601.140000001</v>
      </c>
      <c r="AT81" s="1">
        <f t="shared" si="16"/>
        <v>16.073607683662079</v>
      </c>
    </row>
    <row r="82" spans="1:46" x14ac:dyDescent="0.2">
      <c r="A82" s="3">
        <v>39710</v>
      </c>
      <c r="B82" s="4">
        <v>4220557</v>
      </c>
      <c r="C82" s="1">
        <v>68565356.640000001</v>
      </c>
      <c r="D82" s="2">
        <f t="shared" si="15"/>
        <v>16.245570582271487</v>
      </c>
      <c r="F82" t="s">
        <v>18</v>
      </c>
      <c r="G82" s="3">
        <v>39710</v>
      </c>
      <c r="H82" s="4">
        <v>106935</v>
      </c>
      <c r="I82" s="1">
        <v>1725948.54</v>
      </c>
      <c r="J82" s="1">
        <f t="shared" si="11"/>
        <v>16.140164960022442</v>
      </c>
      <c r="L82" t="s">
        <v>19</v>
      </c>
      <c r="M82" s="3">
        <v>39710</v>
      </c>
      <c r="N82" s="4">
        <v>508042</v>
      </c>
      <c r="O82" s="1">
        <v>9617878.0999999996</v>
      </c>
      <c r="P82" s="1">
        <f t="shared" si="12"/>
        <v>18.931265722125335</v>
      </c>
      <c r="R82" t="s">
        <v>20</v>
      </c>
      <c r="S82" s="3">
        <v>39710</v>
      </c>
      <c r="T82" s="4">
        <v>511258</v>
      </c>
      <c r="U82" s="1">
        <v>9218553.0500000007</v>
      </c>
      <c r="V82" s="1">
        <f t="shared" si="13"/>
        <v>18.031117459286701</v>
      </c>
      <c r="X82" t="s">
        <v>21</v>
      </c>
      <c r="Y82" s="3">
        <v>39710</v>
      </c>
      <c r="Z82" s="4">
        <v>1942140</v>
      </c>
      <c r="AA82" s="1">
        <v>29499463.969999999</v>
      </c>
      <c r="AB82" s="1">
        <f t="shared" si="14"/>
        <v>15.189154216482848</v>
      </c>
      <c r="AP82" t="s">
        <v>34</v>
      </c>
      <c r="AQ82" s="3">
        <v>39710</v>
      </c>
      <c r="AR82" s="4">
        <v>1059680</v>
      </c>
      <c r="AS82" s="1">
        <v>16608409.310000001</v>
      </c>
      <c r="AT82" s="1">
        <f t="shared" si="16"/>
        <v>15.673042154235242</v>
      </c>
    </row>
    <row r="83" spans="1:46" x14ac:dyDescent="0.2">
      <c r="A83" s="3">
        <v>39711</v>
      </c>
      <c r="B83" s="4">
        <v>4344215</v>
      </c>
      <c r="C83" s="1">
        <v>70702688.930000007</v>
      </c>
      <c r="D83" s="2">
        <f t="shared" si="15"/>
        <v>16.27513576791204</v>
      </c>
      <c r="F83" t="s">
        <v>18</v>
      </c>
      <c r="G83" s="3">
        <v>39711</v>
      </c>
      <c r="H83" s="4">
        <v>108852</v>
      </c>
      <c r="I83" s="1">
        <v>1786327.57</v>
      </c>
      <c r="J83" s="1">
        <f t="shared" si="11"/>
        <v>16.410608624554442</v>
      </c>
      <c r="L83" t="s">
        <v>19</v>
      </c>
      <c r="M83" s="3">
        <v>39711</v>
      </c>
      <c r="N83" s="4">
        <v>529548</v>
      </c>
      <c r="O83" s="1">
        <v>10282934.789999999</v>
      </c>
      <c r="P83" s="1">
        <f t="shared" si="12"/>
        <v>19.418324287883248</v>
      </c>
      <c r="R83" t="s">
        <v>20</v>
      </c>
      <c r="S83" s="3">
        <v>39711</v>
      </c>
      <c r="T83" s="4">
        <v>520292</v>
      </c>
      <c r="U83" s="1">
        <v>8734189.2599999998</v>
      </c>
      <c r="V83" s="1">
        <f t="shared" si="13"/>
        <v>16.787091210320359</v>
      </c>
      <c r="X83" t="s">
        <v>21</v>
      </c>
      <c r="Y83" s="3">
        <v>39711</v>
      </c>
      <c r="Z83" s="4">
        <v>1995252</v>
      </c>
      <c r="AA83" s="1">
        <v>30563627.91</v>
      </c>
      <c r="AB83" s="1">
        <f t="shared" si="14"/>
        <v>15.318179312688322</v>
      </c>
      <c r="AP83" t="s">
        <v>34</v>
      </c>
      <c r="AQ83" s="3">
        <v>39711</v>
      </c>
      <c r="AR83" s="4">
        <v>1096216</v>
      </c>
      <c r="AS83" s="1">
        <v>17463426.16</v>
      </c>
      <c r="AT83" s="1">
        <f t="shared" si="16"/>
        <v>15.930643376852737</v>
      </c>
    </row>
    <row r="84" spans="1:46" x14ac:dyDescent="0.2">
      <c r="A84" s="3">
        <v>39712</v>
      </c>
      <c r="B84" s="4">
        <v>4230328</v>
      </c>
      <c r="C84" s="1">
        <v>66546093.060000002</v>
      </c>
      <c r="D84" s="2">
        <f t="shared" si="15"/>
        <v>15.730717112242834</v>
      </c>
      <c r="F84" t="s">
        <v>18</v>
      </c>
      <c r="G84" s="3">
        <v>39712</v>
      </c>
      <c r="H84" s="4">
        <v>105350</v>
      </c>
      <c r="I84" s="1">
        <v>1648284.74</v>
      </c>
      <c r="J84" s="1">
        <f t="shared" si="11"/>
        <v>15.645797247271002</v>
      </c>
      <c r="L84" t="s">
        <v>19</v>
      </c>
      <c r="M84" s="3">
        <v>39712</v>
      </c>
      <c r="N84" s="4">
        <v>498292</v>
      </c>
      <c r="O84" s="1">
        <v>9205862.0600000005</v>
      </c>
      <c r="P84" s="1">
        <f t="shared" si="12"/>
        <v>18.474834153468247</v>
      </c>
      <c r="R84" t="s">
        <v>20</v>
      </c>
      <c r="S84" s="3">
        <v>39712</v>
      </c>
      <c r="T84" s="4">
        <v>520816</v>
      </c>
      <c r="U84" s="1">
        <v>8607004.1799999997</v>
      </c>
      <c r="V84" s="1">
        <f t="shared" si="13"/>
        <v>16.525998010813801</v>
      </c>
      <c r="X84" t="s">
        <v>21</v>
      </c>
      <c r="Y84" s="3">
        <v>39712</v>
      </c>
      <c r="Z84" s="4">
        <v>1935293</v>
      </c>
      <c r="AA84" s="1">
        <v>28709434.239999998</v>
      </c>
      <c r="AB84" s="1">
        <f t="shared" si="14"/>
        <v>14.834670636435929</v>
      </c>
      <c r="AP84" t="s">
        <v>34</v>
      </c>
      <c r="AQ84" s="3">
        <v>39712</v>
      </c>
      <c r="AR84" s="4">
        <v>1075929</v>
      </c>
      <c r="AS84" s="1">
        <v>16586615.68</v>
      </c>
      <c r="AT84" s="1">
        <f t="shared" si="16"/>
        <v>15.416087567116417</v>
      </c>
    </row>
    <row r="85" spans="1:46" x14ac:dyDescent="0.2">
      <c r="A85" s="3">
        <v>39713</v>
      </c>
      <c r="B85" s="4">
        <v>4205345</v>
      </c>
      <c r="C85" s="1">
        <v>66647170.859999999</v>
      </c>
      <c r="D85" s="2">
        <f t="shared" si="15"/>
        <v>15.848205286367707</v>
      </c>
      <c r="F85" t="s">
        <v>18</v>
      </c>
      <c r="G85" s="3">
        <v>39713</v>
      </c>
      <c r="H85" s="4">
        <v>104440</v>
      </c>
      <c r="I85" s="1">
        <v>1642218.77</v>
      </c>
      <c r="J85" s="1">
        <f t="shared" si="11"/>
        <v>15.724040310225968</v>
      </c>
      <c r="L85" t="s">
        <v>19</v>
      </c>
      <c r="M85" s="3">
        <v>39713</v>
      </c>
      <c r="N85" s="4">
        <v>507225</v>
      </c>
      <c r="O85" s="1">
        <v>9537619.5500000007</v>
      </c>
      <c r="P85" s="1">
        <f t="shared" si="12"/>
        <v>18.803528118685005</v>
      </c>
      <c r="R85" t="s">
        <v>20</v>
      </c>
      <c r="S85" s="3">
        <v>39713</v>
      </c>
      <c r="T85" s="4">
        <v>503893</v>
      </c>
      <c r="U85" s="1">
        <v>8999031.3599999994</v>
      </c>
      <c r="V85" s="1">
        <f t="shared" si="13"/>
        <v>17.859012449071528</v>
      </c>
      <c r="X85" t="s">
        <v>21</v>
      </c>
      <c r="Y85" s="3">
        <v>39713</v>
      </c>
      <c r="Z85" s="4">
        <v>1925291</v>
      </c>
      <c r="AA85" s="1">
        <v>28271157.800000001</v>
      </c>
      <c r="AB85" s="1">
        <f t="shared" si="14"/>
        <v>14.684095962636299</v>
      </c>
      <c r="AP85" t="s">
        <v>34</v>
      </c>
      <c r="AQ85" s="3">
        <v>39713</v>
      </c>
      <c r="AR85" s="4">
        <v>1072102</v>
      </c>
      <c r="AS85" s="1">
        <v>16341286.84</v>
      </c>
      <c r="AT85" s="1">
        <f t="shared" si="16"/>
        <v>15.242287431606321</v>
      </c>
    </row>
    <row r="86" spans="1:46" x14ac:dyDescent="0.2">
      <c r="A86" s="3">
        <v>39714</v>
      </c>
      <c r="B86" s="4">
        <v>4180981</v>
      </c>
      <c r="C86" s="1">
        <v>67208852.560000002</v>
      </c>
      <c r="D86" s="2">
        <f t="shared" si="15"/>
        <v>16.074900259054036</v>
      </c>
      <c r="F86" t="s">
        <v>18</v>
      </c>
      <c r="G86" s="3">
        <v>39714</v>
      </c>
      <c r="H86" s="4">
        <v>103272</v>
      </c>
      <c r="I86" s="1">
        <v>1654434.14</v>
      </c>
      <c r="J86" s="1">
        <f t="shared" si="11"/>
        <v>16.020161708885272</v>
      </c>
      <c r="L86" t="s">
        <v>19</v>
      </c>
      <c r="M86" s="3">
        <v>39714</v>
      </c>
      <c r="N86" s="4">
        <v>503416</v>
      </c>
      <c r="O86" s="1">
        <v>9612332.0600000005</v>
      </c>
      <c r="P86" s="1">
        <f t="shared" si="12"/>
        <v>19.094212460470068</v>
      </c>
      <c r="R86" t="s">
        <v>20</v>
      </c>
      <c r="S86" s="3">
        <v>39714</v>
      </c>
      <c r="T86" s="4">
        <v>498487</v>
      </c>
      <c r="U86" s="1">
        <v>8885921.2100000009</v>
      </c>
      <c r="V86" s="1">
        <f t="shared" si="13"/>
        <v>17.825783240084498</v>
      </c>
      <c r="X86" t="s">
        <v>21</v>
      </c>
      <c r="Y86" s="3">
        <v>39714</v>
      </c>
      <c r="Z86" s="4">
        <v>1911636</v>
      </c>
      <c r="AA86" s="1">
        <v>28576690.43</v>
      </c>
      <c r="AB86" s="1">
        <f t="shared" si="14"/>
        <v>14.948813701980921</v>
      </c>
      <c r="AP86" t="s">
        <v>34</v>
      </c>
      <c r="AQ86" s="3">
        <v>39714</v>
      </c>
      <c r="AR86" s="4">
        <v>1072568</v>
      </c>
      <c r="AS86" s="1">
        <v>16638600.810000001</v>
      </c>
      <c r="AT86" s="1">
        <f t="shared" si="16"/>
        <v>15.512863342930238</v>
      </c>
    </row>
    <row r="87" spans="1:46" x14ac:dyDescent="0.2">
      <c r="A87" s="3">
        <v>39715</v>
      </c>
      <c r="B87" s="4">
        <v>4219568</v>
      </c>
      <c r="C87" s="1">
        <v>68353962.299999997</v>
      </c>
      <c r="D87" s="2">
        <f t="shared" si="15"/>
        <v>16.199279712994315</v>
      </c>
      <c r="F87" t="s">
        <v>18</v>
      </c>
      <c r="G87" s="3">
        <v>39715</v>
      </c>
      <c r="H87" s="4">
        <v>103957</v>
      </c>
      <c r="I87" s="1">
        <v>1686333.45</v>
      </c>
      <c r="J87" s="1">
        <f t="shared" si="11"/>
        <v>16.221451657897013</v>
      </c>
      <c r="L87" t="s">
        <v>19</v>
      </c>
      <c r="M87" s="3">
        <v>39715</v>
      </c>
      <c r="N87" s="4">
        <v>504258</v>
      </c>
      <c r="O87" s="1">
        <v>9765366.3100000005</v>
      </c>
      <c r="P87" s="1">
        <f t="shared" si="12"/>
        <v>19.365813353481752</v>
      </c>
      <c r="R87" t="s">
        <v>20</v>
      </c>
      <c r="S87" s="3">
        <v>39715</v>
      </c>
      <c r="T87" s="4">
        <v>504237</v>
      </c>
      <c r="U87" s="1">
        <v>9006741.3300000001</v>
      </c>
      <c r="V87" s="1">
        <f t="shared" si="13"/>
        <v>17.862119063059634</v>
      </c>
      <c r="X87" t="s">
        <v>21</v>
      </c>
      <c r="Y87" s="3">
        <v>39715</v>
      </c>
      <c r="Z87" s="4">
        <v>1925204</v>
      </c>
      <c r="AA87" s="1">
        <v>29007872.510000002</v>
      </c>
      <c r="AB87" s="1">
        <f t="shared" si="14"/>
        <v>15.067427924521246</v>
      </c>
      <c r="AP87" t="s">
        <v>34</v>
      </c>
      <c r="AQ87" s="3">
        <v>39715</v>
      </c>
      <c r="AR87" s="4">
        <v>1089035</v>
      </c>
      <c r="AS87" s="1">
        <v>17039756.600000001</v>
      </c>
      <c r="AT87" s="1">
        <f t="shared" si="16"/>
        <v>15.646656535373062</v>
      </c>
    </row>
    <row r="88" spans="1:46" x14ac:dyDescent="0.2">
      <c r="A88" s="3">
        <v>39716</v>
      </c>
      <c r="B88" s="4">
        <v>4240757</v>
      </c>
      <c r="C88" s="1">
        <v>69053687.799999997</v>
      </c>
      <c r="D88" s="2">
        <f t="shared" si="15"/>
        <v>16.28333993199799</v>
      </c>
      <c r="F88" t="s">
        <v>18</v>
      </c>
      <c r="G88" s="3">
        <v>39716</v>
      </c>
      <c r="H88" s="4">
        <v>104121</v>
      </c>
      <c r="I88" s="1">
        <v>1700377.29</v>
      </c>
      <c r="J88" s="1">
        <f t="shared" si="11"/>
        <v>16.330781398565133</v>
      </c>
      <c r="L88" t="s">
        <v>19</v>
      </c>
      <c r="M88" s="3">
        <v>39716</v>
      </c>
      <c r="N88" s="4">
        <v>507062</v>
      </c>
      <c r="O88" s="1">
        <v>9795163.1600000001</v>
      </c>
      <c r="P88" s="1">
        <f t="shared" si="12"/>
        <v>19.317486145678437</v>
      </c>
      <c r="R88" t="s">
        <v>20</v>
      </c>
      <c r="S88" s="3">
        <v>39716</v>
      </c>
      <c r="T88" s="4">
        <v>502313</v>
      </c>
      <c r="U88" s="1">
        <v>9036185.0500000007</v>
      </c>
      <c r="V88" s="1">
        <f t="shared" si="13"/>
        <v>17.989152281545572</v>
      </c>
      <c r="X88" t="s">
        <v>21</v>
      </c>
      <c r="Y88" s="3">
        <v>39716</v>
      </c>
      <c r="Z88" s="4">
        <v>1935352</v>
      </c>
      <c r="AA88" s="1">
        <v>29280788.59</v>
      </c>
      <c r="AB88" s="1">
        <f t="shared" si="14"/>
        <v>15.129438257226592</v>
      </c>
      <c r="AP88" t="s">
        <v>34</v>
      </c>
      <c r="AQ88" s="3">
        <v>39716</v>
      </c>
      <c r="AR88" s="4">
        <v>1099821</v>
      </c>
      <c r="AS88" s="1">
        <v>17367082.920000002</v>
      </c>
      <c r="AT88" s="1">
        <f t="shared" si="16"/>
        <v>15.790826798178978</v>
      </c>
    </row>
    <row r="89" spans="1:46" x14ac:dyDescent="0.2">
      <c r="A89" s="3">
        <v>39717</v>
      </c>
      <c r="B89" s="4">
        <v>4206744</v>
      </c>
      <c r="C89" s="1">
        <v>66701035.409999996</v>
      </c>
      <c r="D89" s="2">
        <f t="shared" si="15"/>
        <v>15.855739120326788</v>
      </c>
      <c r="F89" t="s">
        <v>18</v>
      </c>
      <c r="G89" s="3">
        <v>39717</v>
      </c>
      <c r="H89" s="4">
        <v>103074</v>
      </c>
      <c r="I89" s="1">
        <v>1652809.3</v>
      </c>
      <c r="J89" s="1">
        <f t="shared" si="11"/>
        <v>16.035171818305297</v>
      </c>
      <c r="L89" t="s">
        <v>19</v>
      </c>
      <c r="M89" s="3">
        <v>39717</v>
      </c>
      <c r="N89" s="4">
        <v>499708</v>
      </c>
      <c r="O89" s="1">
        <v>9321790.7300000004</v>
      </c>
      <c r="P89" s="1">
        <f t="shared" si="12"/>
        <v>18.654475673793495</v>
      </c>
      <c r="R89" t="s">
        <v>20</v>
      </c>
      <c r="S89" s="3">
        <v>39717</v>
      </c>
      <c r="T89" s="4">
        <v>501893</v>
      </c>
      <c r="U89" s="1">
        <v>8817113.7799999993</v>
      </c>
      <c r="V89" s="1">
        <f t="shared" si="13"/>
        <v>17.567716186517842</v>
      </c>
      <c r="X89" t="s">
        <v>21</v>
      </c>
      <c r="Y89" s="3">
        <v>39717</v>
      </c>
      <c r="Z89" s="4">
        <v>1913174</v>
      </c>
      <c r="AA89" s="1">
        <v>28305595.190000001</v>
      </c>
      <c r="AB89" s="1">
        <f t="shared" si="14"/>
        <v>14.795097147462803</v>
      </c>
      <c r="AP89" t="s">
        <v>34</v>
      </c>
      <c r="AQ89" s="3">
        <v>39717</v>
      </c>
      <c r="AR89" s="4">
        <v>1095848</v>
      </c>
      <c r="AS89" s="1">
        <v>16806813.100000001</v>
      </c>
      <c r="AT89" s="1">
        <f t="shared" si="16"/>
        <v>15.3368104883159</v>
      </c>
    </row>
    <row r="90" spans="1:46" x14ac:dyDescent="0.2">
      <c r="A90" s="3">
        <v>39718</v>
      </c>
      <c r="B90" s="4">
        <v>4331198</v>
      </c>
      <c r="C90" s="1">
        <v>69555101.810000002</v>
      </c>
      <c r="D90" s="2">
        <f t="shared" si="15"/>
        <v>16.059090766573128</v>
      </c>
      <c r="F90" t="s">
        <v>18</v>
      </c>
      <c r="G90" s="3">
        <v>39718</v>
      </c>
      <c r="H90" s="4">
        <v>105776</v>
      </c>
      <c r="I90" s="1">
        <v>1740036.51</v>
      </c>
      <c r="J90" s="1">
        <f t="shared" si="11"/>
        <v>16.450201463469973</v>
      </c>
      <c r="L90" t="s">
        <v>19</v>
      </c>
      <c r="M90" s="3">
        <v>39718</v>
      </c>
      <c r="N90" s="4">
        <v>518637</v>
      </c>
      <c r="O90" s="1">
        <v>10033839.310000001</v>
      </c>
      <c r="P90" s="1">
        <f t="shared" si="12"/>
        <v>19.346555124296955</v>
      </c>
      <c r="R90" t="s">
        <v>20</v>
      </c>
      <c r="S90" s="3">
        <v>39718</v>
      </c>
      <c r="T90" s="4">
        <v>510836</v>
      </c>
      <c r="U90" s="1">
        <v>8485471.2599999998</v>
      </c>
      <c r="V90" s="1">
        <f t="shared" si="13"/>
        <v>16.610950011353935</v>
      </c>
      <c r="X90" t="s">
        <v>21</v>
      </c>
      <c r="Y90" s="3">
        <v>39718</v>
      </c>
      <c r="Z90" s="4">
        <v>1946857</v>
      </c>
      <c r="AA90" s="1">
        <v>29281521.010000002</v>
      </c>
      <c r="AB90" s="1">
        <f t="shared" si="14"/>
        <v>15.040406670854614</v>
      </c>
      <c r="AP90" t="s">
        <v>34</v>
      </c>
      <c r="AQ90" s="3">
        <v>39718</v>
      </c>
      <c r="AR90" s="4">
        <v>1157902</v>
      </c>
      <c r="AS90" s="1">
        <v>18236542.82</v>
      </c>
      <c r="AT90" s="1">
        <f t="shared" si="16"/>
        <v>15.749642733150129</v>
      </c>
    </row>
    <row r="91" spans="1:46" x14ac:dyDescent="0.2">
      <c r="A91" s="3">
        <v>39719</v>
      </c>
      <c r="B91" s="4">
        <v>4193288</v>
      </c>
      <c r="C91" s="1">
        <v>64169162.490000002</v>
      </c>
      <c r="D91" s="2">
        <f t="shared" si="15"/>
        <v>15.302827397021145</v>
      </c>
      <c r="F91" t="s">
        <v>18</v>
      </c>
      <c r="G91" s="3">
        <v>39719</v>
      </c>
      <c r="H91" s="4">
        <v>102487</v>
      </c>
      <c r="I91" s="1">
        <v>1594151.38</v>
      </c>
      <c r="J91" s="1">
        <f t="shared" si="11"/>
        <v>15.554669177554226</v>
      </c>
      <c r="L91" t="s">
        <v>19</v>
      </c>
      <c r="M91" s="3">
        <v>39719</v>
      </c>
      <c r="N91" s="4">
        <v>491141</v>
      </c>
      <c r="O91" s="1">
        <v>8926490.3399999999</v>
      </c>
      <c r="P91" s="1">
        <f t="shared" si="12"/>
        <v>18.175005426140356</v>
      </c>
      <c r="R91" t="s">
        <v>20</v>
      </c>
      <c r="S91" s="3">
        <v>39719</v>
      </c>
      <c r="T91" s="4">
        <v>497976</v>
      </c>
      <c r="U91" s="1">
        <v>7986981.5199999996</v>
      </c>
      <c r="V91" s="1">
        <f t="shared" si="13"/>
        <v>16.038888460488053</v>
      </c>
      <c r="X91" t="s">
        <v>21</v>
      </c>
      <c r="Y91" s="3">
        <v>39719</v>
      </c>
      <c r="Z91" s="4">
        <v>1876604</v>
      </c>
      <c r="AA91" s="1">
        <v>26931697.800000001</v>
      </c>
      <c r="AB91" s="1">
        <f t="shared" si="14"/>
        <v>14.351295105413822</v>
      </c>
      <c r="AP91" t="s">
        <v>34</v>
      </c>
      <c r="AQ91" s="3">
        <v>39719</v>
      </c>
      <c r="AR91" s="4">
        <v>1134093</v>
      </c>
      <c r="AS91" s="1">
        <v>17072233.690000001</v>
      </c>
      <c r="AT91" s="1">
        <f t="shared" si="16"/>
        <v>15.053645238970702</v>
      </c>
    </row>
    <row r="92" spans="1:46" x14ac:dyDescent="0.2">
      <c r="A92" s="3">
        <v>39720</v>
      </c>
      <c r="B92" s="4">
        <v>4375586</v>
      </c>
      <c r="C92" s="1">
        <v>72257425.200000003</v>
      </c>
      <c r="D92" s="2">
        <f t="shared" si="15"/>
        <v>16.513771001187042</v>
      </c>
      <c r="F92" t="s">
        <v>18</v>
      </c>
      <c r="G92" s="3">
        <v>39720</v>
      </c>
      <c r="H92" s="4">
        <v>106410</v>
      </c>
      <c r="I92" s="1">
        <v>1783211.87</v>
      </c>
      <c r="J92" s="1">
        <f t="shared" si="11"/>
        <v>16.757935062494127</v>
      </c>
      <c r="L92" t="s">
        <v>19</v>
      </c>
      <c r="M92" s="3">
        <v>39720</v>
      </c>
      <c r="N92" s="4">
        <v>523166</v>
      </c>
      <c r="O92" s="1">
        <v>10329028.74</v>
      </c>
      <c r="P92" s="1">
        <f t="shared" si="12"/>
        <v>19.743310421548802</v>
      </c>
      <c r="R92" t="s">
        <v>20</v>
      </c>
      <c r="S92" s="3">
        <v>39720</v>
      </c>
      <c r="T92" s="4">
        <v>512791</v>
      </c>
      <c r="U92" s="1">
        <v>9481476.9000000004</v>
      </c>
      <c r="V92" s="1">
        <f t="shared" si="13"/>
        <v>18.489944051280151</v>
      </c>
      <c r="X92" t="s">
        <v>21</v>
      </c>
      <c r="Y92" s="3">
        <v>39720</v>
      </c>
      <c r="Z92" s="4">
        <v>1901842</v>
      </c>
      <c r="AA92" s="1">
        <v>28793985.300000001</v>
      </c>
      <c r="AB92" s="1">
        <f t="shared" si="14"/>
        <v>15.140051224023868</v>
      </c>
      <c r="AP92" t="s">
        <v>34</v>
      </c>
      <c r="AQ92" s="3">
        <v>39720</v>
      </c>
      <c r="AR92" s="4">
        <v>1241814</v>
      </c>
      <c r="AS92" s="1">
        <v>19914636.949999999</v>
      </c>
      <c r="AT92" s="1">
        <f t="shared" si="16"/>
        <v>16.036730903339791</v>
      </c>
    </row>
    <row r="93" spans="1:46" x14ac:dyDescent="0.2">
      <c r="A93" s="3">
        <v>39721</v>
      </c>
      <c r="B93" s="4">
        <v>4770989</v>
      </c>
      <c r="C93" s="1">
        <v>91107615.25</v>
      </c>
      <c r="D93" s="2">
        <f t="shared" si="15"/>
        <v>19.09616963065729</v>
      </c>
      <c r="F93" t="s">
        <v>18</v>
      </c>
      <c r="G93" s="3">
        <v>39721</v>
      </c>
      <c r="H93" s="4">
        <v>117822</v>
      </c>
      <c r="I93" s="1">
        <v>2335396.0099999998</v>
      </c>
      <c r="J93" s="1">
        <f t="shared" si="11"/>
        <v>19.821391675578415</v>
      </c>
      <c r="L93" t="s">
        <v>19</v>
      </c>
      <c r="M93" s="3">
        <v>39721</v>
      </c>
      <c r="N93" s="4">
        <v>580380</v>
      </c>
      <c r="O93" s="1">
        <v>13004307.939999999</v>
      </c>
      <c r="P93" s="1">
        <f t="shared" si="12"/>
        <v>22.406540439022709</v>
      </c>
      <c r="R93" t="s">
        <v>20</v>
      </c>
      <c r="S93" s="3">
        <v>39721</v>
      </c>
      <c r="T93" s="4">
        <v>549430</v>
      </c>
      <c r="U93" s="1">
        <v>11545919</v>
      </c>
      <c r="V93" s="1">
        <f t="shared" si="13"/>
        <v>21.014358517008535</v>
      </c>
      <c r="X93" t="s">
        <v>21</v>
      </c>
      <c r="Y93" s="3">
        <v>39721</v>
      </c>
      <c r="Z93" s="4">
        <v>2068860</v>
      </c>
      <c r="AA93" s="1">
        <v>36618943.340000004</v>
      </c>
      <c r="AB93" s="1">
        <f t="shared" si="14"/>
        <v>17.700058650657851</v>
      </c>
      <c r="AP93" t="s">
        <v>34</v>
      </c>
      <c r="AQ93" s="3">
        <v>39721</v>
      </c>
      <c r="AR93" s="4">
        <v>1357754</v>
      </c>
      <c r="AS93" s="1">
        <v>25238929.52</v>
      </c>
      <c r="AT93" s="1">
        <f t="shared" si="16"/>
        <v>18.588735161155849</v>
      </c>
    </row>
    <row r="94" spans="1:46" x14ac:dyDescent="0.2">
      <c r="A94" s="3">
        <v>39722</v>
      </c>
      <c r="B94" s="4">
        <v>5191684</v>
      </c>
      <c r="C94" s="1">
        <v>132634594.72</v>
      </c>
      <c r="D94" s="2">
        <f t="shared" si="15"/>
        <v>25.547509193548759</v>
      </c>
      <c r="F94" t="s">
        <v>18</v>
      </c>
      <c r="G94" s="3">
        <v>39722</v>
      </c>
      <c r="H94" s="4">
        <v>133776</v>
      </c>
      <c r="I94" s="1">
        <v>3514290.09</v>
      </c>
      <c r="J94" s="1">
        <f t="shared" si="11"/>
        <v>26.269959409759597</v>
      </c>
      <c r="L94" t="s">
        <v>19</v>
      </c>
      <c r="M94" s="3">
        <v>39722</v>
      </c>
      <c r="N94" s="4">
        <v>635978</v>
      </c>
      <c r="O94" s="1">
        <v>17838772.66</v>
      </c>
      <c r="P94" s="1">
        <f t="shared" si="12"/>
        <v>28.049354946240278</v>
      </c>
      <c r="R94" t="s">
        <v>20</v>
      </c>
      <c r="S94" s="3">
        <v>39722</v>
      </c>
      <c r="T94" s="4">
        <v>610252</v>
      </c>
      <c r="U94" s="1">
        <v>17856128.579999998</v>
      </c>
      <c r="V94" s="1">
        <f t="shared" si="13"/>
        <v>29.260254091752255</v>
      </c>
      <c r="X94" t="s">
        <v>21</v>
      </c>
      <c r="Y94" s="3">
        <v>39722</v>
      </c>
      <c r="Z94" s="4">
        <v>2224117</v>
      </c>
      <c r="AA94" s="1">
        <v>52466156.990000002</v>
      </c>
      <c r="AB94" s="1">
        <f t="shared" si="14"/>
        <v>23.589656924523307</v>
      </c>
      <c r="AP94" t="s">
        <v>34</v>
      </c>
      <c r="AQ94" s="3">
        <v>39722</v>
      </c>
      <c r="AR94" s="4">
        <v>1488885</v>
      </c>
      <c r="AS94" s="1">
        <v>37140227.079999998</v>
      </c>
      <c r="AT94" s="1">
        <f t="shared" si="16"/>
        <v>24.94499379065542</v>
      </c>
    </row>
    <row r="95" spans="1:46" x14ac:dyDescent="0.2">
      <c r="A95" s="3">
        <v>39723</v>
      </c>
      <c r="B95" s="4">
        <v>4769376</v>
      </c>
      <c r="C95" s="1">
        <v>98576830.040000007</v>
      </c>
      <c r="D95" s="2">
        <f t="shared" si="15"/>
        <v>20.668705935535385</v>
      </c>
      <c r="F95" t="s">
        <v>18</v>
      </c>
      <c r="G95" s="3">
        <v>39723</v>
      </c>
      <c r="H95" s="4">
        <v>123431</v>
      </c>
      <c r="I95" s="1">
        <v>2616239.7599999998</v>
      </c>
      <c r="J95" s="1">
        <f t="shared" si="11"/>
        <v>21.195969894110878</v>
      </c>
      <c r="L95" t="s">
        <v>19</v>
      </c>
      <c r="M95" s="3">
        <v>39723</v>
      </c>
      <c r="N95" s="4">
        <v>567848</v>
      </c>
      <c r="O95" s="1">
        <v>13279837.9</v>
      </c>
      <c r="P95" s="1">
        <f t="shared" si="12"/>
        <v>23.386254596300418</v>
      </c>
      <c r="R95" t="s">
        <v>20</v>
      </c>
      <c r="S95" s="3">
        <v>39723</v>
      </c>
      <c r="T95" s="4">
        <v>556965</v>
      </c>
      <c r="U95" s="1">
        <v>12962912.869999999</v>
      </c>
      <c r="V95" s="1">
        <f t="shared" si="13"/>
        <v>23.274196529404897</v>
      </c>
      <c r="X95" t="s">
        <v>21</v>
      </c>
      <c r="Y95" s="3">
        <v>39723</v>
      </c>
      <c r="Z95" s="4">
        <v>2048831</v>
      </c>
      <c r="AA95" s="1">
        <v>39373370.380000003</v>
      </c>
      <c r="AB95" s="1">
        <f t="shared" si="14"/>
        <v>19.217480787824865</v>
      </c>
      <c r="AP95" t="s">
        <v>34</v>
      </c>
      <c r="AQ95" s="3">
        <v>39723</v>
      </c>
      <c r="AR95" s="4">
        <v>1380541</v>
      </c>
      <c r="AS95" s="1">
        <v>27679381.789999999</v>
      </c>
      <c r="AT95" s="1">
        <f t="shared" si="16"/>
        <v>20.049662987191251</v>
      </c>
    </row>
    <row r="96" spans="1:46" x14ac:dyDescent="0.2">
      <c r="A96" s="3">
        <v>39724</v>
      </c>
      <c r="B96" s="4">
        <v>4602489</v>
      </c>
      <c r="C96" s="1">
        <v>83375272.540000007</v>
      </c>
      <c r="D96" s="2">
        <f t="shared" si="15"/>
        <v>18.115257318377079</v>
      </c>
      <c r="F96" t="s">
        <v>18</v>
      </c>
      <c r="G96" s="3">
        <v>39724</v>
      </c>
      <c r="H96" s="4">
        <v>118290</v>
      </c>
      <c r="I96" s="1">
        <v>2182545.7999999998</v>
      </c>
      <c r="J96" s="1">
        <f t="shared" si="11"/>
        <v>18.450805647138388</v>
      </c>
      <c r="L96" t="s">
        <v>19</v>
      </c>
      <c r="M96" s="3">
        <v>39724</v>
      </c>
      <c r="N96" s="4">
        <v>541083</v>
      </c>
      <c r="O96" s="1">
        <v>11215769.01</v>
      </c>
      <c r="P96" s="1">
        <f t="shared" si="12"/>
        <v>20.7283707120719</v>
      </c>
      <c r="R96" t="s">
        <v>20</v>
      </c>
      <c r="S96" s="3">
        <v>39724</v>
      </c>
      <c r="T96" s="4">
        <v>543766</v>
      </c>
      <c r="U96" s="1">
        <v>11397572.77</v>
      </c>
      <c r="V96" s="1">
        <f t="shared" si="13"/>
        <v>20.960436603244776</v>
      </c>
      <c r="X96" t="s">
        <v>21</v>
      </c>
      <c r="Y96" s="3">
        <v>39724</v>
      </c>
      <c r="Z96" s="4">
        <v>1969264</v>
      </c>
      <c r="AA96" s="1">
        <v>32653176.390000001</v>
      </c>
      <c r="AB96" s="1">
        <f t="shared" si="14"/>
        <v>16.581411324230778</v>
      </c>
      <c r="AP96" t="s">
        <v>34</v>
      </c>
      <c r="AQ96" s="3">
        <v>39724</v>
      </c>
      <c r="AR96" s="4">
        <v>1339390</v>
      </c>
      <c r="AS96" s="1">
        <v>23577047.960000001</v>
      </c>
      <c r="AT96" s="1">
        <f t="shared" si="16"/>
        <v>17.602825136816016</v>
      </c>
    </row>
    <row r="97" spans="1:46" x14ac:dyDescent="0.2">
      <c r="A97" s="3">
        <v>39725</v>
      </c>
      <c r="B97" s="4">
        <v>4595678</v>
      </c>
      <c r="C97" s="1">
        <v>78201904.129999995</v>
      </c>
      <c r="D97" s="2">
        <f t="shared" si="15"/>
        <v>17.016401960711782</v>
      </c>
      <c r="F97" t="s">
        <v>18</v>
      </c>
      <c r="G97" s="3">
        <v>39725</v>
      </c>
      <c r="H97" s="4">
        <v>116497</v>
      </c>
      <c r="I97" s="1">
        <v>2062522.47</v>
      </c>
      <c r="J97" s="1">
        <f t="shared" si="11"/>
        <v>17.704511446646695</v>
      </c>
      <c r="L97" t="s">
        <v>19</v>
      </c>
      <c r="M97" s="3">
        <v>39725</v>
      </c>
      <c r="N97" s="4">
        <v>544786</v>
      </c>
      <c r="O97" s="1">
        <v>10956461.02</v>
      </c>
      <c r="P97" s="1">
        <f t="shared" si="12"/>
        <v>20.111495192607737</v>
      </c>
      <c r="R97" t="s">
        <v>20</v>
      </c>
      <c r="S97" s="3">
        <v>39725</v>
      </c>
      <c r="T97" s="4">
        <v>538615</v>
      </c>
      <c r="U97" s="1">
        <v>9679403.1999999993</v>
      </c>
      <c r="V97" s="1">
        <f t="shared" si="13"/>
        <v>17.970912804136535</v>
      </c>
      <c r="X97" t="s">
        <v>21</v>
      </c>
      <c r="Y97" s="3">
        <v>39725</v>
      </c>
      <c r="Z97" s="4">
        <v>1964087</v>
      </c>
      <c r="AA97" s="1">
        <v>30927418.460000001</v>
      </c>
      <c r="AB97" s="1">
        <f t="shared" si="14"/>
        <v>15.746460548845342</v>
      </c>
      <c r="AP97" t="s">
        <v>34</v>
      </c>
      <c r="AQ97" s="3">
        <v>39725</v>
      </c>
      <c r="AR97" s="4">
        <v>1342565</v>
      </c>
      <c r="AS97" s="1">
        <v>22455365.98</v>
      </c>
      <c r="AT97" s="1">
        <f t="shared" si="16"/>
        <v>16.725719782654846</v>
      </c>
    </row>
    <row r="98" spans="1:46" x14ac:dyDescent="0.2">
      <c r="A98" s="3">
        <v>39726</v>
      </c>
      <c r="B98" s="4">
        <v>4540745</v>
      </c>
      <c r="C98" s="1">
        <v>75349545.239999995</v>
      </c>
      <c r="D98" s="2">
        <f t="shared" si="15"/>
        <v>16.594093092653296</v>
      </c>
      <c r="F98" t="s">
        <v>18</v>
      </c>
      <c r="G98" s="3">
        <v>39726</v>
      </c>
      <c r="H98" s="4">
        <v>114514</v>
      </c>
      <c r="I98" s="1">
        <v>1971361.42</v>
      </c>
      <c r="J98" s="1">
        <f t="shared" ref="J98:J129" si="17">I98/H98</f>
        <v>17.215025411740047</v>
      </c>
      <c r="L98" t="s">
        <v>19</v>
      </c>
      <c r="M98" s="3">
        <v>39726</v>
      </c>
      <c r="N98" s="4">
        <v>531977</v>
      </c>
      <c r="O98" s="1">
        <v>10415463.49</v>
      </c>
      <c r="P98" s="1">
        <f t="shared" ref="P98:P129" si="18">O98/N98</f>
        <v>19.578785342223444</v>
      </c>
      <c r="R98" t="s">
        <v>20</v>
      </c>
      <c r="S98" s="3">
        <v>39726</v>
      </c>
      <c r="T98" s="4">
        <v>535563</v>
      </c>
      <c r="U98" s="1">
        <v>9506158.4100000001</v>
      </c>
      <c r="V98" s="1">
        <f t="shared" ref="V98:V129" si="19">U98/T98</f>
        <v>17.749841587264243</v>
      </c>
      <c r="X98" t="s">
        <v>21</v>
      </c>
      <c r="Y98" s="3">
        <v>39726</v>
      </c>
      <c r="Z98" s="4">
        <v>1935302</v>
      </c>
      <c r="AA98" s="1">
        <v>29663348.449999999</v>
      </c>
      <c r="AB98" s="1">
        <f t="shared" ref="AB98:AB129" si="20">AA98/Z98</f>
        <v>15.32750364025873</v>
      </c>
      <c r="AP98" t="s">
        <v>34</v>
      </c>
      <c r="AQ98" s="3">
        <v>39726</v>
      </c>
      <c r="AR98" s="4">
        <v>1332923</v>
      </c>
      <c r="AS98" s="1">
        <v>21721446.539999999</v>
      </c>
      <c r="AT98" s="1">
        <f t="shared" si="16"/>
        <v>16.296100029784167</v>
      </c>
    </row>
    <row r="99" spans="1:46" x14ac:dyDescent="0.2">
      <c r="A99" s="3">
        <v>39727</v>
      </c>
      <c r="B99" s="4">
        <v>4635774</v>
      </c>
      <c r="C99" s="1">
        <v>81020726.329999998</v>
      </c>
      <c r="D99" s="2">
        <f t="shared" si="15"/>
        <v>17.477281319149725</v>
      </c>
      <c r="F99" t="s">
        <v>18</v>
      </c>
      <c r="G99" s="3">
        <v>39727</v>
      </c>
      <c r="H99" s="4">
        <v>116030</v>
      </c>
      <c r="I99" s="1">
        <v>2071168.13</v>
      </c>
      <c r="J99" s="1">
        <f t="shared" si="17"/>
        <v>17.85028122037404</v>
      </c>
      <c r="L99" t="s">
        <v>19</v>
      </c>
      <c r="M99" s="3">
        <v>39727</v>
      </c>
      <c r="N99" s="4">
        <v>550873</v>
      </c>
      <c r="O99" s="1">
        <v>11418721.439999999</v>
      </c>
      <c r="P99" s="1">
        <f t="shared" si="18"/>
        <v>20.728410069108488</v>
      </c>
      <c r="R99" t="s">
        <v>20</v>
      </c>
      <c r="S99" s="3">
        <v>39727</v>
      </c>
      <c r="T99" s="4">
        <v>538994</v>
      </c>
      <c r="U99" s="1">
        <v>10840962.140000001</v>
      </c>
      <c r="V99" s="1">
        <f t="shared" si="19"/>
        <v>20.113326196581038</v>
      </c>
      <c r="X99" t="s">
        <v>21</v>
      </c>
      <c r="Y99" s="3">
        <v>39727</v>
      </c>
      <c r="Z99" s="4">
        <v>1975732</v>
      </c>
      <c r="AA99" s="1">
        <v>31365763.640000001</v>
      </c>
      <c r="AB99" s="1">
        <f t="shared" si="20"/>
        <v>15.875515322928413</v>
      </c>
      <c r="AP99" t="s">
        <v>34</v>
      </c>
      <c r="AQ99" s="3">
        <v>39727</v>
      </c>
      <c r="AR99" s="4">
        <v>1363610</v>
      </c>
      <c r="AS99" s="1">
        <v>22998178.699999999</v>
      </c>
      <c r="AT99" s="1">
        <f t="shared" si="16"/>
        <v>16.865657116037575</v>
      </c>
    </row>
    <row r="100" spans="1:46" x14ac:dyDescent="0.2">
      <c r="A100" s="3">
        <v>39728</v>
      </c>
      <c r="B100" s="4">
        <v>4584965</v>
      </c>
      <c r="C100" s="1">
        <v>79948606.129999995</v>
      </c>
      <c r="D100" s="2">
        <f t="shared" si="15"/>
        <v>17.437124630177109</v>
      </c>
      <c r="F100" t="s">
        <v>18</v>
      </c>
      <c r="G100" s="3">
        <v>39728</v>
      </c>
      <c r="H100" s="4">
        <v>114063</v>
      </c>
      <c r="I100" s="1">
        <v>2028328.47</v>
      </c>
      <c r="J100" s="1">
        <f t="shared" si="17"/>
        <v>17.782527813576706</v>
      </c>
      <c r="L100" t="s">
        <v>19</v>
      </c>
      <c r="M100" s="3">
        <v>39728</v>
      </c>
      <c r="N100" s="4">
        <v>544052</v>
      </c>
      <c r="O100" s="1">
        <v>11319646.619999999</v>
      </c>
      <c r="P100" s="1">
        <f t="shared" si="18"/>
        <v>20.806185107305918</v>
      </c>
      <c r="R100" t="s">
        <v>20</v>
      </c>
      <c r="S100" s="3">
        <v>39728</v>
      </c>
      <c r="T100" s="4">
        <v>529876</v>
      </c>
      <c r="U100" s="1">
        <v>10461423.810000001</v>
      </c>
      <c r="V100" s="1">
        <f t="shared" si="19"/>
        <v>19.743154643727969</v>
      </c>
      <c r="X100" t="s">
        <v>21</v>
      </c>
      <c r="Y100" s="3">
        <v>39728</v>
      </c>
      <c r="Z100" s="4">
        <v>1951956</v>
      </c>
      <c r="AA100" s="1">
        <v>31018174.02</v>
      </c>
      <c r="AB100" s="1">
        <f t="shared" si="20"/>
        <v>15.890816196676564</v>
      </c>
      <c r="AP100" t="s">
        <v>34</v>
      </c>
      <c r="AQ100" s="3">
        <v>39728</v>
      </c>
      <c r="AR100" s="4">
        <v>1355556</v>
      </c>
      <c r="AS100" s="1">
        <v>22848093.460000001</v>
      </c>
      <c r="AT100" s="1">
        <f t="shared" si="16"/>
        <v>16.855145386837577</v>
      </c>
    </row>
    <row r="101" spans="1:46" x14ac:dyDescent="0.2">
      <c r="A101" s="3">
        <v>39729</v>
      </c>
      <c r="B101" s="4">
        <v>4572275</v>
      </c>
      <c r="C101" s="1">
        <v>79940745.090000004</v>
      </c>
      <c r="D101" s="2">
        <f t="shared" si="15"/>
        <v>17.483800753454243</v>
      </c>
      <c r="F101" t="s">
        <v>18</v>
      </c>
      <c r="G101" s="3">
        <v>39729</v>
      </c>
      <c r="H101" s="4">
        <v>112639</v>
      </c>
      <c r="I101" s="1">
        <v>2019647.12</v>
      </c>
      <c r="J101" s="1">
        <f t="shared" si="17"/>
        <v>17.930265005903816</v>
      </c>
      <c r="L101" t="s">
        <v>19</v>
      </c>
      <c r="M101" s="3">
        <v>39729</v>
      </c>
      <c r="N101" s="4">
        <v>541210</v>
      </c>
      <c r="O101" s="1">
        <v>11348236.23</v>
      </c>
      <c r="P101" s="1">
        <f t="shared" si="18"/>
        <v>20.968267825797749</v>
      </c>
      <c r="R101" t="s">
        <v>20</v>
      </c>
      <c r="S101" s="3">
        <v>39729</v>
      </c>
      <c r="T101" s="4">
        <v>526909</v>
      </c>
      <c r="U101" s="1">
        <v>10322533.01</v>
      </c>
      <c r="V101" s="1">
        <f t="shared" si="19"/>
        <v>19.590732004957211</v>
      </c>
      <c r="X101" t="s">
        <v>21</v>
      </c>
      <c r="Y101" s="3">
        <v>39729</v>
      </c>
      <c r="Z101" s="4">
        <v>1942610</v>
      </c>
      <c r="AA101" s="1">
        <v>31053105.329999998</v>
      </c>
      <c r="AB101" s="1">
        <f t="shared" si="20"/>
        <v>15.985249396430575</v>
      </c>
      <c r="AP101" t="s">
        <v>34</v>
      </c>
      <c r="AQ101" s="3">
        <v>39729</v>
      </c>
      <c r="AR101" s="4">
        <v>1359259</v>
      </c>
      <c r="AS101" s="1">
        <v>22988793.289999999</v>
      </c>
      <c r="AT101" s="1">
        <f t="shared" si="16"/>
        <v>16.912739433765015</v>
      </c>
    </row>
    <row r="102" spans="1:46" x14ac:dyDescent="0.2">
      <c r="A102" s="3">
        <v>39730</v>
      </c>
      <c r="B102" s="4">
        <v>4594441</v>
      </c>
      <c r="C102" s="1">
        <v>80127378.640000001</v>
      </c>
      <c r="D102" s="2">
        <f t="shared" si="15"/>
        <v>17.440071303560106</v>
      </c>
      <c r="F102" t="s">
        <v>18</v>
      </c>
      <c r="G102" s="3">
        <v>39730</v>
      </c>
      <c r="H102" s="4">
        <v>112707</v>
      </c>
      <c r="I102" s="1">
        <v>2013689.04</v>
      </c>
      <c r="J102" s="1">
        <f t="shared" si="17"/>
        <v>17.866583619473502</v>
      </c>
      <c r="L102" t="s">
        <v>19</v>
      </c>
      <c r="M102" s="3">
        <v>39730</v>
      </c>
      <c r="N102" s="4">
        <v>544206</v>
      </c>
      <c r="O102" s="1">
        <v>11396199.65</v>
      </c>
      <c r="P102" s="1">
        <f t="shared" si="18"/>
        <v>20.940966564131966</v>
      </c>
      <c r="R102" t="s">
        <v>20</v>
      </c>
      <c r="S102" s="3">
        <v>39730</v>
      </c>
      <c r="T102" s="4">
        <v>526339</v>
      </c>
      <c r="U102" s="1">
        <v>10269196.75</v>
      </c>
      <c r="V102" s="1">
        <f t="shared" si="19"/>
        <v>19.510613406948753</v>
      </c>
      <c r="X102" t="s">
        <v>21</v>
      </c>
      <c r="Y102" s="3">
        <v>39730</v>
      </c>
      <c r="Z102" s="4">
        <v>1948290</v>
      </c>
      <c r="AA102" s="1">
        <v>31065613.23</v>
      </c>
      <c r="AB102" s="1">
        <f t="shared" si="20"/>
        <v>15.945066304297615</v>
      </c>
      <c r="AP102" t="s">
        <v>34</v>
      </c>
      <c r="AQ102" s="3">
        <v>39730</v>
      </c>
      <c r="AR102" s="4">
        <v>1371619</v>
      </c>
      <c r="AS102" s="1">
        <v>23169450.18</v>
      </c>
      <c r="AT102" s="1">
        <f t="shared" ref="AT102:AT133" si="21">AS102/AR102</f>
        <v>16.892045225386934</v>
      </c>
    </row>
    <row r="103" spans="1:46" x14ac:dyDescent="0.2">
      <c r="A103" s="3">
        <v>39731</v>
      </c>
      <c r="B103" s="4">
        <v>4559099</v>
      </c>
      <c r="C103" s="1">
        <v>78951133.040000007</v>
      </c>
      <c r="D103" s="2">
        <f t="shared" si="15"/>
        <v>17.317266644132975</v>
      </c>
      <c r="F103" t="s">
        <v>18</v>
      </c>
      <c r="G103" s="3">
        <v>39731</v>
      </c>
      <c r="H103" s="4">
        <v>112488</v>
      </c>
      <c r="I103" s="1">
        <v>2000916.99</v>
      </c>
      <c r="J103" s="1">
        <f t="shared" si="17"/>
        <v>17.787826168124599</v>
      </c>
      <c r="L103" t="s">
        <v>19</v>
      </c>
      <c r="M103" s="3">
        <v>39731</v>
      </c>
      <c r="N103" s="4">
        <v>536658</v>
      </c>
      <c r="O103" s="1">
        <v>11028668.02</v>
      </c>
      <c r="P103" s="1">
        <f t="shared" si="18"/>
        <v>20.550644954514791</v>
      </c>
      <c r="R103" t="s">
        <v>20</v>
      </c>
      <c r="S103" s="3">
        <v>39731</v>
      </c>
      <c r="T103" s="4">
        <v>522600</v>
      </c>
      <c r="U103" s="1">
        <v>10085415.060000001</v>
      </c>
      <c r="V103" s="1">
        <f t="shared" si="19"/>
        <v>19.298536280137775</v>
      </c>
      <c r="X103" t="s">
        <v>21</v>
      </c>
      <c r="Y103" s="3">
        <v>39731</v>
      </c>
      <c r="Z103" s="4">
        <v>1927205</v>
      </c>
      <c r="AA103" s="1">
        <v>30644468.789999999</v>
      </c>
      <c r="AB103" s="1">
        <f t="shared" si="20"/>
        <v>15.900990704154461</v>
      </c>
      <c r="AP103" t="s">
        <v>34</v>
      </c>
      <c r="AQ103" s="3">
        <v>39731</v>
      </c>
      <c r="AR103" s="4">
        <v>1369125</v>
      </c>
      <c r="AS103" s="1">
        <v>23049516.899999999</v>
      </c>
      <c r="AT103" s="1">
        <f t="shared" si="21"/>
        <v>16.835217310325937</v>
      </c>
    </row>
    <row r="104" spans="1:46" x14ac:dyDescent="0.2">
      <c r="A104" s="3">
        <v>39732</v>
      </c>
      <c r="B104" s="4">
        <v>4626056</v>
      </c>
      <c r="C104" s="1">
        <v>79368614.409999996</v>
      </c>
      <c r="D104" s="2">
        <f t="shared" si="15"/>
        <v>17.15686416463614</v>
      </c>
      <c r="F104" t="s">
        <v>18</v>
      </c>
      <c r="G104" s="3">
        <v>39732</v>
      </c>
      <c r="H104" s="4">
        <v>113343</v>
      </c>
      <c r="I104" s="1">
        <v>2027719.46</v>
      </c>
      <c r="J104" s="1">
        <f t="shared" si="17"/>
        <v>17.890116372427059</v>
      </c>
      <c r="L104" t="s">
        <v>19</v>
      </c>
      <c r="M104" s="3">
        <v>39732</v>
      </c>
      <c r="N104" s="4">
        <v>547550</v>
      </c>
      <c r="O104" s="1">
        <v>11486019.869999999</v>
      </c>
      <c r="P104" s="1">
        <f t="shared" si="18"/>
        <v>20.977116007670531</v>
      </c>
      <c r="R104" t="s">
        <v>20</v>
      </c>
      <c r="S104" s="3">
        <v>39732</v>
      </c>
      <c r="T104" s="4">
        <v>527725</v>
      </c>
      <c r="U104" s="1">
        <v>9205395.5999999996</v>
      </c>
      <c r="V104" s="1">
        <f t="shared" si="19"/>
        <v>17.443546544128097</v>
      </c>
      <c r="X104" t="s">
        <v>21</v>
      </c>
      <c r="Y104" s="3">
        <v>39732</v>
      </c>
      <c r="Z104" s="4">
        <v>1951011</v>
      </c>
      <c r="AA104" s="1">
        <v>31109587.870000001</v>
      </c>
      <c r="AB104" s="1">
        <f t="shared" si="20"/>
        <v>15.945367745235675</v>
      </c>
      <c r="AP104" t="s">
        <v>34</v>
      </c>
      <c r="AQ104" s="3">
        <v>39732</v>
      </c>
      <c r="AR104" s="4">
        <v>1394587</v>
      </c>
      <c r="AS104" s="1">
        <v>23495473.09</v>
      </c>
      <c r="AT104" s="1">
        <f t="shared" si="21"/>
        <v>16.847620901385142</v>
      </c>
    </row>
    <row r="105" spans="1:46" x14ac:dyDescent="0.2">
      <c r="A105" s="3">
        <v>39733</v>
      </c>
      <c r="B105" s="4">
        <v>4530029</v>
      </c>
      <c r="C105" s="1">
        <v>75321800.469999999</v>
      </c>
      <c r="D105" s="2">
        <f t="shared" si="15"/>
        <v>16.627222578486805</v>
      </c>
      <c r="F105" t="s">
        <v>18</v>
      </c>
      <c r="G105" s="3">
        <v>39733</v>
      </c>
      <c r="H105" s="4">
        <v>110425</v>
      </c>
      <c r="I105" s="1">
        <v>1900521.05</v>
      </c>
      <c r="J105" s="1">
        <f t="shared" si="17"/>
        <v>17.210967172288886</v>
      </c>
      <c r="L105" t="s">
        <v>19</v>
      </c>
      <c r="M105" s="3">
        <v>39733</v>
      </c>
      <c r="N105" s="4">
        <v>523302</v>
      </c>
      <c r="O105" s="1">
        <v>10406056.49</v>
      </c>
      <c r="P105" s="1">
        <f t="shared" si="18"/>
        <v>19.885374965125301</v>
      </c>
      <c r="R105" t="s">
        <v>20</v>
      </c>
      <c r="S105" s="3">
        <v>39733</v>
      </c>
      <c r="T105" s="4">
        <v>526309</v>
      </c>
      <c r="U105" s="1">
        <v>9137826</v>
      </c>
      <c r="V105" s="1">
        <f t="shared" si="19"/>
        <v>17.362093371004487</v>
      </c>
      <c r="X105" t="s">
        <v>21</v>
      </c>
      <c r="Y105" s="3">
        <v>39733</v>
      </c>
      <c r="Z105" s="4">
        <v>1899984</v>
      </c>
      <c r="AA105" s="1">
        <v>29333689.59</v>
      </c>
      <c r="AB105" s="1">
        <f t="shared" si="20"/>
        <v>15.438914006644266</v>
      </c>
      <c r="AP105" t="s">
        <v>34</v>
      </c>
      <c r="AQ105" s="3">
        <v>39733</v>
      </c>
      <c r="AR105" s="4">
        <v>1377197</v>
      </c>
      <c r="AS105" s="1">
        <v>22568591.109999999</v>
      </c>
      <c r="AT105" s="1">
        <f t="shared" si="21"/>
        <v>16.387336822546086</v>
      </c>
    </row>
    <row r="106" spans="1:46" x14ac:dyDescent="0.2">
      <c r="A106" s="3">
        <v>39734</v>
      </c>
      <c r="B106" s="4">
        <v>4564073</v>
      </c>
      <c r="C106" s="1">
        <v>79436981.840000004</v>
      </c>
      <c r="D106" s="2">
        <f t="shared" si="15"/>
        <v>17.404844716550329</v>
      </c>
      <c r="F106" t="s">
        <v>18</v>
      </c>
      <c r="G106" s="3">
        <v>39734</v>
      </c>
      <c r="H106" s="4">
        <v>111329</v>
      </c>
      <c r="I106" s="1">
        <v>1966039</v>
      </c>
      <c r="J106" s="1">
        <f t="shared" si="17"/>
        <v>17.659720288514222</v>
      </c>
      <c r="L106" t="s">
        <v>19</v>
      </c>
      <c r="M106" s="3">
        <v>39734</v>
      </c>
      <c r="N106" s="4">
        <v>535026</v>
      </c>
      <c r="O106" s="1">
        <v>11255090.15</v>
      </c>
      <c r="P106" s="1">
        <f t="shared" si="18"/>
        <v>21.03652934623738</v>
      </c>
      <c r="R106" t="s">
        <v>20</v>
      </c>
      <c r="S106" s="3">
        <v>39734</v>
      </c>
      <c r="T106" s="4">
        <v>520936</v>
      </c>
      <c r="U106" s="1">
        <v>10172264.859999999</v>
      </c>
      <c r="V106" s="1">
        <f t="shared" si="19"/>
        <v>19.526899388792479</v>
      </c>
      <c r="X106" t="s">
        <v>21</v>
      </c>
      <c r="Y106" s="3">
        <v>39734</v>
      </c>
      <c r="Z106" s="4">
        <v>1913625</v>
      </c>
      <c r="AA106" s="1">
        <v>30431279.050000001</v>
      </c>
      <c r="AB106" s="1">
        <f t="shared" si="20"/>
        <v>15.902425527467503</v>
      </c>
      <c r="AP106" t="s">
        <v>34</v>
      </c>
      <c r="AQ106" s="3">
        <v>39734</v>
      </c>
      <c r="AR106" s="4">
        <v>1391401</v>
      </c>
      <c r="AS106" s="1">
        <v>23436988.170000002</v>
      </c>
      <c r="AT106" s="1">
        <f t="shared" si="21"/>
        <v>16.844165104092927</v>
      </c>
    </row>
    <row r="107" spans="1:46" x14ac:dyDescent="0.2">
      <c r="A107" s="3">
        <v>39735</v>
      </c>
      <c r="B107" s="4">
        <v>4514233</v>
      </c>
      <c r="C107" s="1">
        <v>78377208.640000001</v>
      </c>
      <c r="D107" s="2">
        <f t="shared" si="15"/>
        <v>17.362242631250979</v>
      </c>
      <c r="F107" t="s">
        <v>18</v>
      </c>
      <c r="G107" s="3">
        <v>39735</v>
      </c>
      <c r="H107" s="4">
        <v>109128</v>
      </c>
      <c r="I107" s="1">
        <v>1931938.71</v>
      </c>
      <c r="J107" s="1">
        <f t="shared" si="17"/>
        <v>17.703419012535736</v>
      </c>
      <c r="L107" t="s">
        <v>19</v>
      </c>
      <c r="M107" s="3">
        <v>39735</v>
      </c>
      <c r="N107" s="4">
        <v>528082</v>
      </c>
      <c r="O107" s="1">
        <v>11120970.66</v>
      </c>
      <c r="P107" s="1">
        <f t="shared" si="18"/>
        <v>21.059173878299205</v>
      </c>
      <c r="R107" t="s">
        <v>20</v>
      </c>
      <c r="S107" s="3">
        <v>39735</v>
      </c>
      <c r="T107" s="4">
        <v>512531</v>
      </c>
      <c r="U107" s="1">
        <v>9904061.4800000004</v>
      </c>
      <c r="V107" s="1">
        <f t="shared" si="19"/>
        <v>19.323829153748751</v>
      </c>
      <c r="X107" t="s">
        <v>21</v>
      </c>
      <c r="Y107" s="3">
        <v>39735</v>
      </c>
      <c r="Z107" s="4">
        <v>1889689</v>
      </c>
      <c r="AA107" s="1">
        <v>30051941.73</v>
      </c>
      <c r="AB107" s="1">
        <f t="shared" si="20"/>
        <v>15.903115131643355</v>
      </c>
      <c r="AP107" t="s">
        <v>34</v>
      </c>
      <c r="AQ107" s="3">
        <v>39735</v>
      </c>
      <c r="AR107" s="4">
        <v>1383830</v>
      </c>
      <c r="AS107" s="1">
        <v>23242600.449999999</v>
      </c>
      <c r="AT107" s="1">
        <f t="shared" si="21"/>
        <v>16.795849526314647</v>
      </c>
    </row>
    <row r="108" spans="1:46" x14ac:dyDescent="0.2">
      <c r="A108" s="3">
        <v>39736</v>
      </c>
      <c r="B108" s="4">
        <v>4492304</v>
      </c>
      <c r="C108" s="1">
        <v>76889268.359999999</v>
      </c>
      <c r="D108" s="2">
        <f t="shared" si="15"/>
        <v>17.115775860226734</v>
      </c>
      <c r="F108" t="s">
        <v>18</v>
      </c>
      <c r="G108" s="3">
        <v>39736</v>
      </c>
      <c r="H108" s="4">
        <v>108167</v>
      </c>
      <c r="I108" s="1">
        <v>1900732.43</v>
      </c>
      <c r="J108" s="1">
        <f t="shared" si="17"/>
        <v>17.572202520177132</v>
      </c>
      <c r="L108" t="s">
        <v>19</v>
      </c>
      <c r="M108" s="3">
        <v>39736</v>
      </c>
      <c r="N108" s="4">
        <v>523568</v>
      </c>
      <c r="O108" s="1">
        <v>10926539.859999999</v>
      </c>
      <c r="P108" s="1">
        <f t="shared" si="18"/>
        <v>20.869380596216729</v>
      </c>
      <c r="R108" t="s">
        <v>20</v>
      </c>
      <c r="S108" s="3">
        <v>39736</v>
      </c>
      <c r="T108" s="4">
        <v>509039</v>
      </c>
      <c r="U108" s="1">
        <v>9682761.7100000009</v>
      </c>
      <c r="V108" s="1">
        <f t="shared" si="19"/>
        <v>19.021650030744208</v>
      </c>
      <c r="X108" t="s">
        <v>21</v>
      </c>
      <c r="Y108" s="3">
        <v>39736</v>
      </c>
      <c r="Z108" s="4">
        <v>1876097</v>
      </c>
      <c r="AA108" s="1">
        <v>29356485.59</v>
      </c>
      <c r="AB108" s="1">
        <f t="shared" si="20"/>
        <v>15.647637403609728</v>
      </c>
      <c r="AP108" t="s">
        <v>34</v>
      </c>
      <c r="AQ108" s="3">
        <v>39736</v>
      </c>
      <c r="AR108" s="4">
        <v>1385167</v>
      </c>
      <c r="AS108" s="1">
        <v>22926266.600000001</v>
      </c>
      <c r="AT108" s="1">
        <f t="shared" si="21"/>
        <v>16.551265370890299</v>
      </c>
    </row>
    <row r="109" spans="1:46" x14ac:dyDescent="0.2">
      <c r="A109" s="3">
        <v>39737</v>
      </c>
      <c r="B109" s="4">
        <v>4518128</v>
      </c>
      <c r="C109" s="1">
        <v>78056212.25</v>
      </c>
      <c r="D109" s="2">
        <f t="shared" si="15"/>
        <v>17.276228617250329</v>
      </c>
      <c r="F109" t="s">
        <v>18</v>
      </c>
      <c r="G109" s="3">
        <v>39737</v>
      </c>
      <c r="H109" s="4">
        <v>108500</v>
      </c>
      <c r="I109" s="1">
        <v>1913954.52</v>
      </c>
      <c r="J109" s="1">
        <f t="shared" si="17"/>
        <v>17.640133824884792</v>
      </c>
      <c r="L109" t="s">
        <v>19</v>
      </c>
      <c r="M109" s="3">
        <v>39737</v>
      </c>
      <c r="N109" s="4">
        <v>524749</v>
      </c>
      <c r="O109" s="1">
        <v>11002601.550000001</v>
      </c>
      <c r="P109" s="1">
        <f t="shared" si="18"/>
        <v>20.967360681011304</v>
      </c>
      <c r="R109" t="s">
        <v>20</v>
      </c>
      <c r="S109" s="3">
        <v>39737</v>
      </c>
      <c r="T109" s="4">
        <v>507227</v>
      </c>
      <c r="U109" s="1">
        <v>9723184.8200000003</v>
      </c>
      <c r="V109" s="1">
        <f t="shared" si="19"/>
        <v>19.169296626559706</v>
      </c>
      <c r="X109" t="s">
        <v>21</v>
      </c>
      <c r="Y109" s="3">
        <v>39737</v>
      </c>
      <c r="Z109" s="4">
        <v>1887398</v>
      </c>
      <c r="AA109" s="1">
        <v>29836586.059999999</v>
      </c>
      <c r="AB109" s="1">
        <f t="shared" si="20"/>
        <v>15.80831709051297</v>
      </c>
      <c r="AP109" t="s">
        <v>34</v>
      </c>
      <c r="AQ109" s="3">
        <v>39737</v>
      </c>
      <c r="AR109" s="4">
        <v>1399899</v>
      </c>
      <c r="AS109" s="1">
        <v>23475533.91</v>
      </c>
      <c r="AT109" s="1">
        <f t="shared" si="21"/>
        <v>16.769448303056148</v>
      </c>
    </row>
    <row r="110" spans="1:46" x14ac:dyDescent="0.2">
      <c r="A110" s="3">
        <v>39738</v>
      </c>
      <c r="B110" s="4">
        <v>4501050</v>
      </c>
      <c r="C110" s="1">
        <v>77719110.879999995</v>
      </c>
      <c r="D110" s="2">
        <f t="shared" si="15"/>
        <v>17.26688458915142</v>
      </c>
      <c r="F110" t="s">
        <v>18</v>
      </c>
      <c r="G110" s="3">
        <v>39738</v>
      </c>
      <c r="H110" s="4">
        <v>107843</v>
      </c>
      <c r="I110" s="1">
        <v>1922964.51</v>
      </c>
      <c r="J110" s="1">
        <f t="shared" si="17"/>
        <v>17.831148150552192</v>
      </c>
      <c r="L110" t="s">
        <v>19</v>
      </c>
      <c r="M110" s="3">
        <v>39738</v>
      </c>
      <c r="N110" s="4">
        <v>518970</v>
      </c>
      <c r="O110" s="1">
        <v>10734581.84</v>
      </c>
      <c r="P110" s="1">
        <f t="shared" si="18"/>
        <v>20.684397633774591</v>
      </c>
      <c r="R110" t="s">
        <v>20</v>
      </c>
      <c r="S110" s="3">
        <v>39738</v>
      </c>
      <c r="T110" s="4">
        <v>506821</v>
      </c>
      <c r="U110" s="1">
        <v>9660700.2100000009</v>
      </c>
      <c r="V110" s="1">
        <f t="shared" si="19"/>
        <v>19.061365274919549</v>
      </c>
      <c r="X110" t="s">
        <v>21</v>
      </c>
      <c r="Y110" s="3">
        <v>39738</v>
      </c>
      <c r="Z110" s="4">
        <v>1874624</v>
      </c>
      <c r="AA110" s="1">
        <v>29786961.629999999</v>
      </c>
      <c r="AB110" s="1">
        <f t="shared" si="20"/>
        <v>15.889565923619882</v>
      </c>
      <c r="AP110" t="s">
        <v>34</v>
      </c>
      <c r="AQ110" s="3">
        <v>39738</v>
      </c>
      <c r="AR110" s="4">
        <v>1401939</v>
      </c>
      <c r="AS110" s="1">
        <v>23557835.84</v>
      </c>
      <c r="AT110" s="1">
        <f t="shared" si="21"/>
        <v>16.803752402921955</v>
      </c>
    </row>
    <row r="111" spans="1:46" x14ac:dyDescent="0.2">
      <c r="A111" s="3">
        <v>39739</v>
      </c>
      <c r="B111" s="4">
        <v>4574487</v>
      </c>
      <c r="C111" s="1">
        <v>78008019.060000002</v>
      </c>
      <c r="D111" s="2">
        <f t="shared" si="15"/>
        <v>17.052845282979273</v>
      </c>
      <c r="F111" t="s">
        <v>18</v>
      </c>
      <c r="G111" s="3">
        <v>39739</v>
      </c>
      <c r="H111" s="4">
        <v>109795</v>
      </c>
      <c r="I111" s="1">
        <v>1976236.07</v>
      </c>
      <c r="J111" s="1">
        <f t="shared" si="17"/>
        <v>17.999326654219228</v>
      </c>
      <c r="L111" t="s">
        <v>19</v>
      </c>
      <c r="M111" s="3">
        <v>39739</v>
      </c>
      <c r="N111" s="4">
        <v>530781</v>
      </c>
      <c r="O111" s="1">
        <v>11127789.029999999</v>
      </c>
      <c r="P111" s="1">
        <f t="shared" si="18"/>
        <v>20.964934747099086</v>
      </c>
      <c r="R111" t="s">
        <v>20</v>
      </c>
      <c r="S111" s="3">
        <v>39739</v>
      </c>
      <c r="T111" s="4">
        <v>513799</v>
      </c>
      <c r="U111" s="1">
        <v>8812757.0700000003</v>
      </c>
      <c r="V111" s="1">
        <f t="shared" si="19"/>
        <v>17.152149128355642</v>
      </c>
      <c r="X111" t="s">
        <v>21</v>
      </c>
      <c r="Y111" s="3">
        <v>39739</v>
      </c>
      <c r="Z111" s="4">
        <v>1899591</v>
      </c>
      <c r="AA111" s="1">
        <v>30104794.68</v>
      </c>
      <c r="AB111" s="1">
        <f t="shared" si="20"/>
        <v>15.848040278144085</v>
      </c>
      <c r="AP111" t="s">
        <v>34</v>
      </c>
      <c r="AQ111" s="3">
        <v>39739</v>
      </c>
      <c r="AR111" s="4">
        <v>1429775</v>
      </c>
      <c r="AS111" s="1">
        <v>24010993.5</v>
      </c>
      <c r="AT111" s="1">
        <f t="shared" si="21"/>
        <v>16.793546886747915</v>
      </c>
    </row>
    <row r="112" spans="1:46" x14ac:dyDescent="0.2">
      <c r="A112" s="3">
        <v>39740</v>
      </c>
      <c r="B112" s="4">
        <v>4497541</v>
      </c>
      <c r="C112" s="1">
        <v>74636074.680000007</v>
      </c>
      <c r="D112" s="2">
        <f t="shared" si="15"/>
        <v>16.594862543776699</v>
      </c>
      <c r="F112" t="s">
        <v>18</v>
      </c>
      <c r="G112" s="3">
        <v>39740</v>
      </c>
      <c r="H112" s="4">
        <v>107440</v>
      </c>
      <c r="I112" s="1">
        <v>1848143.57</v>
      </c>
      <c r="J112" s="1">
        <f t="shared" si="17"/>
        <v>17.201634121370066</v>
      </c>
      <c r="L112" t="s">
        <v>19</v>
      </c>
      <c r="M112" s="3">
        <v>39740</v>
      </c>
      <c r="N112" s="4">
        <v>507897</v>
      </c>
      <c r="O112" s="1">
        <v>10134901.560000001</v>
      </c>
      <c r="P112" s="1">
        <f t="shared" si="18"/>
        <v>19.95463954305696</v>
      </c>
      <c r="R112" t="s">
        <v>20</v>
      </c>
      <c r="S112" s="3">
        <v>39740</v>
      </c>
      <c r="T112" s="4">
        <v>515186</v>
      </c>
      <c r="U112" s="1">
        <v>8848214.4499999993</v>
      </c>
      <c r="V112" s="1">
        <f t="shared" si="19"/>
        <v>17.174795996009205</v>
      </c>
      <c r="X112" t="s">
        <v>21</v>
      </c>
      <c r="Y112" s="3">
        <v>39740</v>
      </c>
      <c r="Z112" s="4">
        <v>1858117</v>
      </c>
      <c r="AA112" s="1">
        <v>28659779.199999999</v>
      </c>
      <c r="AB112" s="1">
        <f t="shared" si="20"/>
        <v>15.424098267224291</v>
      </c>
      <c r="AP112" t="s">
        <v>34</v>
      </c>
      <c r="AQ112" s="3">
        <v>39740</v>
      </c>
      <c r="AR112" s="4">
        <v>1416524</v>
      </c>
      <c r="AS112" s="1">
        <v>23201981.809999999</v>
      </c>
      <c r="AT112" s="1">
        <f t="shared" si="21"/>
        <v>16.379519026857292</v>
      </c>
    </row>
    <row r="113" spans="1:46" x14ac:dyDescent="0.2">
      <c r="A113" s="3">
        <v>39741</v>
      </c>
      <c r="B113" s="4">
        <v>4531754</v>
      </c>
      <c r="C113" s="1">
        <v>78654117.980000004</v>
      </c>
      <c r="D113" s="2">
        <f t="shared" si="15"/>
        <v>17.356219684475374</v>
      </c>
      <c r="F113" t="s">
        <v>18</v>
      </c>
      <c r="G113" s="3">
        <v>39741</v>
      </c>
      <c r="H113" s="4">
        <v>107521</v>
      </c>
      <c r="I113" s="1">
        <v>1906175.59</v>
      </c>
      <c r="J113" s="1">
        <f t="shared" si="17"/>
        <v>17.728402730629366</v>
      </c>
      <c r="L113" t="s">
        <v>19</v>
      </c>
      <c r="M113" s="3">
        <v>39741</v>
      </c>
      <c r="N113" s="4">
        <v>520452</v>
      </c>
      <c r="O113" s="1">
        <v>10969133.380000001</v>
      </c>
      <c r="P113" s="1">
        <f t="shared" si="18"/>
        <v>21.076167216189006</v>
      </c>
      <c r="R113" t="s">
        <v>20</v>
      </c>
      <c r="S113" s="3">
        <v>39741</v>
      </c>
      <c r="T113" s="4">
        <v>509985</v>
      </c>
      <c r="U113" s="1">
        <v>9897454.2200000007</v>
      </c>
      <c r="V113" s="1">
        <f t="shared" si="19"/>
        <v>19.407343784621119</v>
      </c>
      <c r="X113" t="s">
        <v>21</v>
      </c>
      <c r="Y113" s="3">
        <v>39741</v>
      </c>
      <c r="Z113" s="4">
        <v>1873879</v>
      </c>
      <c r="AA113" s="1">
        <v>29707632.68</v>
      </c>
      <c r="AB113" s="1">
        <f t="shared" si="20"/>
        <v>15.853549071204704</v>
      </c>
      <c r="AP113" t="s">
        <v>34</v>
      </c>
      <c r="AQ113" s="3">
        <v>39741</v>
      </c>
      <c r="AR113" s="4">
        <v>1428332</v>
      </c>
      <c r="AS113" s="1">
        <v>24038566.34</v>
      </c>
      <c r="AT113" s="1">
        <f t="shared" si="21"/>
        <v>16.829817115348533</v>
      </c>
    </row>
    <row r="114" spans="1:46" x14ac:dyDescent="0.2">
      <c r="A114" s="3">
        <v>39742</v>
      </c>
      <c r="B114" s="4">
        <v>4489579</v>
      </c>
      <c r="C114" s="1">
        <v>77489152.730000004</v>
      </c>
      <c r="D114" s="2">
        <f t="shared" si="15"/>
        <v>17.259781536308861</v>
      </c>
      <c r="F114" t="s">
        <v>18</v>
      </c>
      <c r="G114" s="3">
        <v>39742</v>
      </c>
      <c r="H114" s="4">
        <v>106310</v>
      </c>
      <c r="I114" s="1">
        <v>1887675.61</v>
      </c>
      <c r="J114" s="1">
        <f t="shared" si="17"/>
        <v>17.756331577462142</v>
      </c>
      <c r="L114" t="s">
        <v>19</v>
      </c>
      <c r="M114" s="3">
        <v>39742</v>
      </c>
      <c r="N114" s="4">
        <v>512647</v>
      </c>
      <c r="O114" s="1">
        <v>10787321.279999999</v>
      </c>
      <c r="P114" s="1">
        <f t="shared" si="18"/>
        <v>21.042396190751138</v>
      </c>
      <c r="R114" t="s">
        <v>20</v>
      </c>
      <c r="S114" s="3">
        <v>39742</v>
      </c>
      <c r="T114" s="4">
        <v>502639</v>
      </c>
      <c r="U114" s="1">
        <v>9618541.1699999999</v>
      </c>
      <c r="V114" s="1">
        <f t="shared" si="19"/>
        <v>19.136082098683151</v>
      </c>
      <c r="X114" t="s">
        <v>21</v>
      </c>
      <c r="Y114" s="3">
        <v>39742</v>
      </c>
      <c r="Z114" s="4">
        <v>1852516</v>
      </c>
      <c r="AA114" s="1">
        <v>29235421.399999999</v>
      </c>
      <c r="AB114" s="1">
        <f t="shared" si="20"/>
        <v>15.781467690427505</v>
      </c>
      <c r="AP114" t="s">
        <v>34</v>
      </c>
      <c r="AQ114" s="3">
        <v>39742</v>
      </c>
      <c r="AR114" s="4">
        <v>1424892</v>
      </c>
      <c r="AS114" s="1">
        <v>23866540.440000001</v>
      </c>
      <c r="AT114" s="1">
        <f t="shared" si="21"/>
        <v>16.74971888395752</v>
      </c>
    </row>
    <row r="115" spans="1:46" x14ac:dyDescent="0.2">
      <c r="A115" s="3">
        <v>39743</v>
      </c>
      <c r="B115" s="4">
        <v>4469273</v>
      </c>
      <c r="C115" s="1">
        <v>76743458.25</v>
      </c>
      <c r="D115" s="2">
        <f t="shared" si="15"/>
        <v>17.171351638174709</v>
      </c>
      <c r="F115" t="s">
        <v>18</v>
      </c>
      <c r="G115" s="3">
        <v>39743</v>
      </c>
      <c r="H115" s="4">
        <v>105049</v>
      </c>
      <c r="I115" s="1">
        <v>1850323.23</v>
      </c>
      <c r="J115" s="1">
        <f t="shared" si="17"/>
        <v>17.613906177117347</v>
      </c>
      <c r="L115" t="s">
        <v>19</v>
      </c>
      <c r="M115" s="3">
        <v>39743</v>
      </c>
      <c r="N115" s="4">
        <v>509789</v>
      </c>
      <c r="O115" s="1">
        <v>10693271.35</v>
      </c>
      <c r="P115" s="1">
        <f t="shared" si="18"/>
        <v>20.975876980476237</v>
      </c>
      <c r="R115" t="s">
        <v>20</v>
      </c>
      <c r="S115" s="3">
        <v>39743</v>
      </c>
      <c r="T115" s="4">
        <v>500225</v>
      </c>
      <c r="U115" s="1">
        <v>9430161.1300000008</v>
      </c>
      <c r="V115" s="1">
        <f t="shared" si="19"/>
        <v>18.851838932480387</v>
      </c>
      <c r="X115" t="s">
        <v>21</v>
      </c>
      <c r="Y115" s="3">
        <v>39743</v>
      </c>
      <c r="Z115" s="4">
        <v>1839747</v>
      </c>
      <c r="AA115" s="1">
        <v>28941446.460000001</v>
      </c>
      <c r="AB115" s="1">
        <f t="shared" si="20"/>
        <v>15.731210030509631</v>
      </c>
      <c r="AP115" t="s">
        <v>34</v>
      </c>
      <c r="AQ115" s="3">
        <v>39743</v>
      </c>
      <c r="AR115" s="4">
        <v>1424013</v>
      </c>
      <c r="AS115" s="1">
        <v>23773197.760000002</v>
      </c>
      <c r="AT115" s="1">
        <f t="shared" si="21"/>
        <v>16.694508940578494</v>
      </c>
    </row>
    <row r="116" spans="1:46" x14ac:dyDescent="0.2">
      <c r="A116" s="3">
        <v>39744</v>
      </c>
      <c r="B116" s="4">
        <v>4482819</v>
      </c>
      <c r="C116" s="1">
        <v>76890267.859999999</v>
      </c>
      <c r="D116" s="2">
        <f t="shared" si="15"/>
        <v>17.152213341649528</v>
      </c>
      <c r="F116" t="s">
        <v>18</v>
      </c>
      <c r="G116" s="3">
        <v>39744</v>
      </c>
      <c r="H116" s="4">
        <v>105281</v>
      </c>
      <c r="I116" s="1">
        <v>1861038.6</v>
      </c>
      <c r="J116" s="1">
        <f t="shared" si="17"/>
        <v>17.67687047045526</v>
      </c>
      <c r="L116" t="s">
        <v>19</v>
      </c>
      <c r="M116" s="3">
        <v>39744</v>
      </c>
      <c r="N116" s="4">
        <v>510489</v>
      </c>
      <c r="O116" s="1">
        <v>10681460.609999999</v>
      </c>
      <c r="P116" s="1">
        <f t="shared" si="18"/>
        <v>20.923978009320475</v>
      </c>
      <c r="R116" t="s">
        <v>20</v>
      </c>
      <c r="S116" s="3">
        <v>39744</v>
      </c>
      <c r="T116" s="4">
        <v>497486</v>
      </c>
      <c r="U116" s="1">
        <v>9391332.7100000009</v>
      </c>
      <c r="V116" s="1">
        <f t="shared" si="19"/>
        <v>18.877581901802262</v>
      </c>
      <c r="X116" t="s">
        <v>21</v>
      </c>
      <c r="Y116" s="3">
        <v>39744</v>
      </c>
      <c r="Z116" s="4">
        <v>1844170</v>
      </c>
      <c r="AA116" s="1">
        <v>28954704.859999999</v>
      </c>
      <c r="AB116" s="1">
        <f t="shared" si="20"/>
        <v>15.700670144292554</v>
      </c>
      <c r="AP116" t="s">
        <v>34</v>
      </c>
      <c r="AQ116" s="3">
        <v>39744</v>
      </c>
      <c r="AR116" s="4">
        <v>1435315</v>
      </c>
      <c r="AS116" s="1">
        <v>23963948.710000001</v>
      </c>
      <c r="AT116" s="1">
        <f t="shared" si="21"/>
        <v>16.695950860960835</v>
      </c>
    </row>
    <row r="117" spans="1:46" x14ac:dyDescent="0.2">
      <c r="A117" s="3">
        <v>39745</v>
      </c>
      <c r="B117" s="4">
        <v>4493267</v>
      </c>
      <c r="C117" s="1">
        <v>77147081.019999996</v>
      </c>
      <c r="D117" s="2">
        <f t="shared" si="15"/>
        <v>17.16948514744394</v>
      </c>
      <c r="F117" t="s">
        <v>18</v>
      </c>
      <c r="G117" s="3">
        <v>39745</v>
      </c>
      <c r="H117" s="4">
        <v>105942</v>
      </c>
      <c r="I117" s="1">
        <v>1886197.25</v>
      </c>
      <c r="J117" s="1">
        <f t="shared" si="17"/>
        <v>17.804055520945422</v>
      </c>
      <c r="L117" t="s">
        <v>19</v>
      </c>
      <c r="M117" s="3">
        <v>39745</v>
      </c>
      <c r="N117" s="4">
        <v>507325</v>
      </c>
      <c r="O117" s="1">
        <v>10466837.42</v>
      </c>
      <c r="P117" s="1">
        <f t="shared" si="18"/>
        <v>20.631424471492632</v>
      </c>
      <c r="R117" t="s">
        <v>20</v>
      </c>
      <c r="S117" s="3">
        <v>39745</v>
      </c>
      <c r="T117" s="4">
        <v>500642</v>
      </c>
      <c r="U117" s="1">
        <v>9454583.4100000001</v>
      </c>
      <c r="V117" s="1">
        <f t="shared" si="19"/>
        <v>18.884918584537456</v>
      </c>
      <c r="X117" t="s">
        <v>21</v>
      </c>
      <c r="Y117" s="3">
        <v>39745</v>
      </c>
      <c r="Z117" s="4">
        <v>1842165</v>
      </c>
      <c r="AA117" s="1">
        <v>29088256.460000001</v>
      </c>
      <c r="AB117" s="1">
        <f t="shared" si="20"/>
        <v>15.790255737135382</v>
      </c>
      <c r="AP117" t="s">
        <v>34</v>
      </c>
      <c r="AQ117" s="3">
        <v>39745</v>
      </c>
      <c r="AR117" s="4">
        <v>1446241</v>
      </c>
      <c r="AS117" s="1">
        <v>24241591.940000001</v>
      </c>
      <c r="AT117" s="1">
        <f t="shared" si="21"/>
        <v>16.76179277174413</v>
      </c>
    </row>
    <row r="118" spans="1:46" x14ac:dyDescent="0.2">
      <c r="A118" s="3">
        <v>39746</v>
      </c>
      <c r="B118" s="4">
        <v>4546548</v>
      </c>
      <c r="C118" s="1">
        <v>76928081.5</v>
      </c>
      <c r="D118" s="2">
        <f t="shared" si="15"/>
        <v>16.920107628908788</v>
      </c>
      <c r="F118" t="s">
        <v>18</v>
      </c>
      <c r="G118" s="3">
        <v>39746</v>
      </c>
      <c r="H118" s="4">
        <v>106669</v>
      </c>
      <c r="I118" s="1">
        <v>1897510.35</v>
      </c>
      <c r="J118" s="1">
        <f t="shared" si="17"/>
        <v>17.788770401897459</v>
      </c>
      <c r="L118" t="s">
        <v>19</v>
      </c>
      <c r="M118" s="3">
        <v>39746</v>
      </c>
      <c r="N118" s="4">
        <v>516594</v>
      </c>
      <c r="O118" s="1">
        <v>10799895.220000001</v>
      </c>
      <c r="P118" s="1">
        <f t="shared" si="18"/>
        <v>20.905963329035956</v>
      </c>
      <c r="R118" t="s">
        <v>20</v>
      </c>
      <c r="S118" s="3">
        <v>39746</v>
      </c>
      <c r="T118" s="4">
        <v>506746</v>
      </c>
      <c r="U118" s="1">
        <v>8619491.5600000005</v>
      </c>
      <c r="V118" s="1">
        <f t="shared" si="19"/>
        <v>17.009491066530373</v>
      </c>
      <c r="X118" t="s">
        <v>21</v>
      </c>
      <c r="Y118" s="3">
        <v>39746</v>
      </c>
      <c r="Z118" s="4">
        <v>1859214</v>
      </c>
      <c r="AA118" s="1">
        <v>29218888.219999999</v>
      </c>
      <c r="AB118" s="1">
        <f t="shared" si="20"/>
        <v>15.715720847627008</v>
      </c>
      <c r="AP118" t="s">
        <v>34</v>
      </c>
      <c r="AQ118" s="3">
        <v>39746</v>
      </c>
      <c r="AR118" s="4">
        <v>1466033</v>
      </c>
      <c r="AS118" s="1">
        <v>24477593.539999999</v>
      </c>
      <c r="AT118" s="1">
        <f t="shared" si="21"/>
        <v>16.696481961865796</v>
      </c>
    </row>
    <row r="119" spans="1:46" x14ac:dyDescent="0.2">
      <c r="A119" s="3">
        <v>39747</v>
      </c>
      <c r="B119" s="4">
        <v>4455857</v>
      </c>
      <c r="C119" s="1">
        <v>73277569.430000007</v>
      </c>
      <c r="D119" s="2">
        <f t="shared" si="15"/>
        <v>16.445224662730425</v>
      </c>
      <c r="F119" t="s">
        <v>18</v>
      </c>
      <c r="G119" s="3">
        <v>39747</v>
      </c>
      <c r="H119" s="4">
        <v>104568</v>
      </c>
      <c r="I119" s="1">
        <v>1778271.52</v>
      </c>
      <c r="J119" s="1">
        <f t="shared" si="17"/>
        <v>17.005886313212454</v>
      </c>
      <c r="L119" t="s">
        <v>19</v>
      </c>
      <c r="M119" s="3">
        <v>39747</v>
      </c>
      <c r="N119" s="4">
        <v>493393</v>
      </c>
      <c r="O119" s="1">
        <v>9812988.6899999995</v>
      </c>
      <c r="P119" s="1">
        <f t="shared" si="18"/>
        <v>19.888787822283657</v>
      </c>
      <c r="R119" t="s">
        <v>20</v>
      </c>
      <c r="S119" s="3">
        <v>39747</v>
      </c>
      <c r="T119" s="4">
        <v>506353</v>
      </c>
      <c r="U119" s="1">
        <v>8638729.75</v>
      </c>
      <c r="V119" s="1">
        <f t="shared" si="19"/>
        <v>17.060686418368213</v>
      </c>
      <c r="X119" t="s">
        <v>21</v>
      </c>
      <c r="Y119" s="3">
        <v>39747</v>
      </c>
      <c r="Z119" s="4">
        <v>1814939</v>
      </c>
      <c r="AA119" s="1">
        <v>27671392.390000001</v>
      </c>
      <c r="AB119" s="1">
        <f t="shared" si="20"/>
        <v>15.246458635799881</v>
      </c>
      <c r="AP119" t="s">
        <v>34</v>
      </c>
      <c r="AQ119" s="3">
        <v>39747</v>
      </c>
      <c r="AR119" s="4">
        <v>1444569</v>
      </c>
      <c r="AS119" s="1">
        <v>23498979.739999998</v>
      </c>
      <c r="AT119" s="1">
        <f t="shared" si="21"/>
        <v>16.267121708966478</v>
      </c>
    </row>
    <row r="120" spans="1:46" x14ac:dyDescent="0.2">
      <c r="A120" s="3">
        <v>39748</v>
      </c>
      <c r="B120" s="4">
        <v>4472483</v>
      </c>
      <c r="C120" s="1">
        <v>76842506.950000003</v>
      </c>
      <c r="D120" s="2">
        <f t="shared" si="15"/>
        <v>17.18117362324239</v>
      </c>
      <c r="F120" t="s">
        <v>18</v>
      </c>
      <c r="G120" s="3">
        <v>39748</v>
      </c>
      <c r="H120" s="4">
        <v>104124</v>
      </c>
      <c r="I120" s="1">
        <v>1840741.63</v>
      </c>
      <c r="J120" s="1">
        <f t="shared" si="17"/>
        <v>17.678360704544581</v>
      </c>
      <c r="L120" t="s">
        <v>19</v>
      </c>
      <c r="M120" s="3">
        <v>39748</v>
      </c>
      <c r="N120" s="4">
        <v>503436</v>
      </c>
      <c r="O120" s="1">
        <v>10529397.6</v>
      </c>
      <c r="P120" s="1">
        <f t="shared" si="18"/>
        <v>20.915066860534406</v>
      </c>
      <c r="R120" t="s">
        <v>20</v>
      </c>
      <c r="S120" s="3">
        <v>39748</v>
      </c>
      <c r="T120" s="4">
        <v>498970</v>
      </c>
      <c r="U120" s="1">
        <v>9600888.1300000008</v>
      </c>
      <c r="V120" s="1">
        <f t="shared" si="19"/>
        <v>19.241413571958237</v>
      </c>
      <c r="X120" t="s">
        <v>21</v>
      </c>
      <c r="Y120" s="3">
        <v>39748</v>
      </c>
      <c r="Z120" s="4">
        <v>1822440</v>
      </c>
      <c r="AA120" s="1">
        <v>28572759.41</v>
      </c>
      <c r="AB120" s="1">
        <f t="shared" si="20"/>
        <v>15.678299099010118</v>
      </c>
      <c r="AP120" t="s">
        <v>34</v>
      </c>
      <c r="AQ120" s="3">
        <v>39748</v>
      </c>
      <c r="AR120" s="4">
        <v>1452506</v>
      </c>
      <c r="AS120" s="1">
        <v>24242217.969999999</v>
      </c>
      <c r="AT120" s="1">
        <f t="shared" si="21"/>
        <v>16.689926217172253</v>
      </c>
    </row>
    <row r="121" spans="1:46" x14ac:dyDescent="0.2">
      <c r="A121" s="3">
        <v>39749</v>
      </c>
      <c r="B121" s="4">
        <v>4424579</v>
      </c>
      <c r="C121" s="1">
        <v>75310183.340000004</v>
      </c>
      <c r="D121" s="2">
        <f t="shared" si="15"/>
        <v>17.020869859030658</v>
      </c>
      <c r="F121" t="s">
        <v>18</v>
      </c>
      <c r="G121" s="3">
        <v>39749</v>
      </c>
      <c r="H121" s="4">
        <v>102307</v>
      </c>
      <c r="I121" s="1">
        <v>1792466.14</v>
      </c>
      <c r="J121" s="1">
        <f t="shared" si="17"/>
        <v>17.52046428885609</v>
      </c>
      <c r="L121" t="s">
        <v>19</v>
      </c>
      <c r="M121" s="3">
        <v>39749</v>
      </c>
      <c r="N121" s="4">
        <v>495887</v>
      </c>
      <c r="O121" s="1">
        <v>10299050.109999999</v>
      </c>
      <c r="P121" s="1">
        <f t="shared" si="18"/>
        <v>20.768945566227789</v>
      </c>
      <c r="R121" t="s">
        <v>20</v>
      </c>
      <c r="S121" s="3">
        <v>39749</v>
      </c>
      <c r="T121" s="4">
        <v>491293</v>
      </c>
      <c r="U121" s="1">
        <v>9236413.0899999999</v>
      </c>
      <c r="V121" s="1">
        <f t="shared" si="19"/>
        <v>18.80021309076254</v>
      </c>
      <c r="X121" t="s">
        <v>21</v>
      </c>
      <c r="Y121" s="3">
        <v>39749</v>
      </c>
      <c r="Z121" s="4">
        <v>1799704</v>
      </c>
      <c r="AA121" s="1">
        <v>28036125.559999999</v>
      </c>
      <c r="AB121" s="1">
        <f t="shared" si="20"/>
        <v>15.57818705742722</v>
      </c>
      <c r="AP121" t="s">
        <v>34</v>
      </c>
      <c r="AQ121" s="3">
        <v>39749</v>
      </c>
      <c r="AR121" s="4">
        <v>1445641</v>
      </c>
      <c r="AS121" s="1">
        <v>23970463.579999998</v>
      </c>
      <c r="AT121" s="1">
        <f t="shared" si="21"/>
        <v>16.581200713040097</v>
      </c>
    </row>
    <row r="122" spans="1:46" x14ac:dyDescent="0.2">
      <c r="A122" s="3">
        <v>39750</v>
      </c>
      <c r="B122" s="4">
        <v>4449440</v>
      </c>
      <c r="C122" s="1">
        <v>76599145.379999995</v>
      </c>
      <c r="D122" s="2">
        <f t="shared" si="15"/>
        <v>17.215457536229277</v>
      </c>
      <c r="F122" t="s">
        <v>18</v>
      </c>
      <c r="G122" s="3">
        <v>39750</v>
      </c>
      <c r="H122" s="4">
        <v>103005</v>
      </c>
      <c r="I122" s="1">
        <v>1827399.21</v>
      </c>
      <c r="J122" s="1">
        <f t="shared" si="17"/>
        <v>17.74087869520897</v>
      </c>
      <c r="L122" t="s">
        <v>19</v>
      </c>
      <c r="M122" s="3">
        <v>39750</v>
      </c>
      <c r="N122" s="4">
        <v>498512</v>
      </c>
      <c r="O122" s="1">
        <v>10547554.949999999</v>
      </c>
      <c r="P122" s="1">
        <f t="shared" si="18"/>
        <v>21.158076335173476</v>
      </c>
      <c r="R122" t="s">
        <v>20</v>
      </c>
      <c r="S122" s="3">
        <v>39750</v>
      </c>
      <c r="T122" s="4">
        <v>491389</v>
      </c>
      <c r="U122" s="1">
        <v>9316768.4399999995</v>
      </c>
      <c r="V122" s="1">
        <f t="shared" si="19"/>
        <v>18.960067156570457</v>
      </c>
      <c r="X122" t="s">
        <v>21</v>
      </c>
      <c r="Y122" s="3">
        <v>39750</v>
      </c>
      <c r="Z122" s="4">
        <v>1809024</v>
      </c>
      <c r="AA122" s="1">
        <v>28733844.82</v>
      </c>
      <c r="AB122" s="1">
        <f t="shared" si="20"/>
        <v>15.883617254386897</v>
      </c>
      <c r="AP122" t="s">
        <v>34</v>
      </c>
      <c r="AQ122" s="3">
        <v>39750</v>
      </c>
      <c r="AR122" s="4">
        <v>1458798</v>
      </c>
      <c r="AS122" s="1">
        <v>24464083.510000002</v>
      </c>
      <c r="AT122" s="1">
        <f t="shared" si="21"/>
        <v>16.770028139605348</v>
      </c>
    </row>
    <row r="123" spans="1:46" x14ac:dyDescent="0.2">
      <c r="A123" s="3">
        <v>39751</v>
      </c>
      <c r="B123" s="4">
        <v>4441814</v>
      </c>
      <c r="C123" s="1">
        <v>75724387.560000002</v>
      </c>
      <c r="D123" s="2">
        <f t="shared" si="15"/>
        <v>17.048077105434853</v>
      </c>
      <c r="F123" t="s">
        <v>18</v>
      </c>
      <c r="G123" s="3">
        <v>39751</v>
      </c>
      <c r="H123" s="4">
        <v>102494</v>
      </c>
      <c r="I123" s="1">
        <v>1811022.14</v>
      </c>
      <c r="J123" s="1">
        <f t="shared" si="17"/>
        <v>17.669542997638885</v>
      </c>
      <c r="L123" t="s">
        <v>19</v>
      </c>
      <c r="M123" s="3">
        <v>39751</v>
      </c>
      <c r="N123" s="4">
        <v>496052</v>
      </c>
      <c r="O123" s="1">
        <v>10307290.83</v>
      </c>
      <c r="P123" s="1">
        <f t="shared" si="18"/>
        <v>20.778649879448121</v>
      </c>
      <c r="R123" t="s">
        <v>20</v>
      </c>
      <c r="S123" s="3">
        <v>39751</v>
      </c>
      <c r="T123" s="4">
        <v>488669</v>
      </c>
      <c r="U123" s="1">
        <v>9155524.7400000002</v>
      </c>
      <c r="V123" s="1">
        <f t="shared" si="19"/>
        <v>18.735636473768544</v>
      </c>
      <c r="X123" t="s">
        <v>21</v>
      </c>
      <c r="Y123" s="3">
        <v>39751</v>
      </c>
      <c r="Z123" s="4">
        <v>1801531</v>
      </c>
      <c r="AA123" s="1">
        <v>28167698.34</v>
      </c>
      <c r="AB123" s="1">
        <f t="shared" si="20"/>
        <v>15.635422504525318</v>
      </c>
      <c r="AP123" t="s">
        <v>34</v>
      </c>
      <c r="AQ123" s="3">
        <v>39751</v>
      </c>
      <c r="AR123" s="4">
        <v>1463492</v>
      </c>
      <c r="AS123" s="1">
        <v>24306748.460000001</v>
      </c>
      <c r="AT123" s="1">
        <f t="shared" si="21"/>
        <v>16.608733399294291</v>
      </c>
    </row>
    <row r="124" spans="1:46" x14ac:dyDescent="0.2">
      <c r="A124" s="3">
        <v>39752</v>
      </c>
      <c r="B124" s="4">
        <v>4432009</v>
      </c>
      <c r="C124" s="1">
        <v>75195128.280000001</v>
      </c>
      <c r="D124" s="2">
        <f t="shared" si="15"/>
        <v>16.966375357089753</v>
      </c>
      <c r="F124" t="s">
        <v>18</v>
      </c>
      <c r="G124" s="3">
        <v>39752</v>
      </c>
      <c r="H124" s="4">
        <v>102585</v>
      </c>
      <c r="I124" s="1">
        <v>1803017.29</v>
      </c>
      <c r="J124" s="1">
        <f t="shared" si="17"/>
        <v>17.57583750060925</v>
      </c>
      <c r="L124" t="s">
        <v>19</v>
      </c>
      <c r="M124" s="3">
        <v>39752</v>
      </c>
      <c r="N124" s="4">
        <v>490262</v>
      </c>
      <c r="O124" s="1">
        <v>9978956.6500000004</v>
      </c>
      <c r="P124" s="1">
        <f t="shared" si="18"/>
        <v>20.354334315121303</v>
      </c>
      <c r="R124" t="s">
        <v>20</v>
      </c>
      <c r="S124" s="3">
        <v>39752</v>
      </c>
      <c r="T124" s="4">
        <v>489650</v>
      </c>
      <c r="U124" s="1">
        <v>9120194.0399999991</v>
      </c>
      <c r="V124" s="1">
        <f t="shared" si="19"/>
        <v>18.625945144490959</v>
      </c>
      <c r="X124" t="s">
        <v>21</v>
      </c>
      <c r="Y124" s="3">
        <v>39752</v>
      </c>
      <c r="Z124" s="4">
        <v>1792351</v>
      </c>
      <c r="AA124" s="1">
        <v>28038475.059999999</v>
      </c>
      <c r="AB124" s="1">
        <f t="shared" si="20"/>
        <v>15.643406375202177</v>
      </c>
      <c r="AP124" t="s">
        <v>34</v>
      </c>
      <c r="AQ124" s="3">
        <v>39752</v>
      </c>
      <c r="AR124" s="4">
        <v>1467426</v>
      </c>
      <c r="AS124" s="1">
        <v>24321218.890000001</v>
      </c>
      <c r="AT124" s="1">
        <f t="shared" si="21"/>
        <v>16.574068395953187</v>
      </c>
    </row>
    <row r="125" spans="1:46" x14ac:dyDescent="0.2">
      <c r="A125" s="3">
        <v>39753</v>
      </c>
      <c r="B125" s="4">
        <v>4568120</v>
      </c>
      <c r="C125" s="1">
        <v>78305117.060000002</v>
      </c>
      <c r="D125" s="2">
        <f t="shared" si="15"/>
        <v>17.14165062651594</v>
      </c>
      <c r="F125" t="s">
        <v>18</v>
      </c>
      <c r="G125" s="3">
        <v>39753</v>
      </c>
      <c r="H125" s="4">
        <v>105678</v>
      </c>
      <c r="I125" s="1">
        <v>1884919.96</v>
      </c>
      <c r="J125" s="1">
        <f t="shared" si="17"/>
        <v>17.83644618558262</v>
      </c>
      <c r="L125" t="s">
        <v>19</v>
      </c>
      <c r="M125" s="3">
        <v>39753</v>
      </c>
      <c r="N125" s="4">
        <v>511324</v>
      </c>
      <c r="O125" s="1">
        <v>10783630.43</v>
      </c>
      <c r="P125" s="1">
        <f t="shared" si="18"/>
        <v>21.089623076562024</v>
      </c>
      <c r="R125" t="s">
        <v>20</v>
      </c>
      <c r="S125" s="3">
        <v>39753</v>
      </c>
      <c r="T125" s="4">
        <v>502463</v>
      </c>
      <c r="U125" s="1">
        <v>8784630.2599999998</v>
      </c>
      <c r="V125" s="1">
        <f t="shared" si="19"/>
        <v>17.48313857935808</v>
      </c>
      <c r="X125" t="s">
        <v>21</v>
      </c>
      <c r="Y125" s="3">
        <v>39753</v>
      </c>
      <c r="Z125" s="4">
        <v>1845228</v>
      </c>
      <c r="AA125" s="1">
        <v>29268429.41</v>
      </c>
      <c r="AB125" s="1">
        <f t="shared" si="20"/>
        <v>15.861687233230798</v>
      </c>
      <c r="AP125" t="s">
        <v>34</v>
      </c>
      <c r="AQ125" s="3">
        <v>39753</v>
      </c>
      <c r="AR125" s="4">
        <v>1512778</v>
      </c>
      <c r="AS125" s="1">
        <v>25605516.629999999</v>
      </c>
      <c r="AT125" s="1">
        <f t="shared" si="21"/>
        <v>16.926156137913164</v>
      </c>
    </row>
    <row r="126" spans="1:46" x14ac:dyDescent="0.2">
      <c r="A126" s="3">
        <v>39754</v>
      </c>
      <c r="B126" s="4">
        <v>4460173</v>
      </c>
      <c r="C126" s="1">
        <v>74060427.069999993</v>
      </c>
      <c r="D126" s="2">
        <f t="shared" si="15"/>
        <v>16.604832832717474</v>
      </c>
      <c r="F126" t="s">
        <v>18</v>
      </c>
      <c r="G126" s="3">
        <v>39754</v>
      </c>
      <c r="H126" s="4">
        <v>102944</v>
      </c>
      <c r="I126" s="1">
        <v>1779766.29</v>
      </c>
      <c r="J126" s="1">
        <f t="shared" si="17"/>
        <v>17.288684041809141</v>
      </c>
      <c r="L126" t="s">
        <v>19</v>
      </c>
      <c r="M126" s="3">
        <v>39754</v>
      </c>
      <c r="N126" s="4">
        <v>485554</v>
      </c>
      <c r="O126" s="1">
        <v>9696895.5500000007</v>
      </c>
      <c r="P126" s="1">
        <f t="shared" si="18"/>
        <v>19.970787080324744</v>
      </c>
      <c r="R126" t="s">
        <v>20</v>
      </c>
      <c r="S126" s="3">
        <v>39754</v>
      </c>
      <c r="T126" s="4">
        <v>500553</v>
      </c>
      <c r="U126" s="1">
        <v>8649026.7400000002</v>
      </c>
      <c r="V126" s="1">
        <f t="shared" si="19"/>
        <v>17.278942969076201</v>
      </c>
      <c r="X126" t="s">
        <v>21</v>
      </c>
      <c r="Y126" s="3">
        <v>39754</v>
      </c>
      <c r="Z126" s="4">
        <v>1793590</v>
      </c>
      <c r="AA126" s="1">
        <v>27576929.91</v>
      </c>
      <c r="AB126" s="1">
        <f t="shared" si="20"/>
        <v>15.375269660290256</v>
      </c>
      <c r="AP126" t="s">
        <v>34</v>
      </c>
      <c r="AQ126" s="3">
        <v>39754</v>
      </c>
      <c r="AR126" s="4">
        <v>1486305</v>
      </c>
      <c r="AS126" s="1">
        <v>24458757.52</v>
      </c>
      <c r="AT126" s="1">
        <f t="shared" si="21"/>
        <v>16.456082378784973</v>
      </c>
    </row>
    <row r="127" spans="1:46" x14ac:dyDescent="0.2">
      <c r="A127" s="3">
        <v>39755</v>
      </c>
      <c r="B127" s="4">
        <v>4488029</v>
      </c>
      <c r="C127" s="1">
        <v>77639513.450000003</v>
      </c>
      <c r="D127" s="2">
        <f t="shared" si="15"/>
        <v>17.299245047213375</v>
      </c>
      <c r="F127" t="s">
        <v>18</v>
      </c>
      <c r="G127" s="3">
        <v>39755</v>
      </c>
      <c r="H127" s="4">
        <v>102850</v>
      </c>
      <c r="I127" s="1">
        <v>1830423.95</v>
      </c>
      <c r="J127" s="1">
        <f t="shared" si="17"/>
        <v>17.797024307243557</v>
      </c>
      <c r="L127" t="s">
        <v>19</v>
      </c>
      <c r="M127" s="3">
        <v>39755</v>
      </c>
      <c r="N127" s="4">
        <v>496759</v>
      </c>
      <c r="O127" s="1">
        <v>10426889.16</v>
      </c>
      <c r="P127" s="1">
        <f t="shared" si="18"/>
        <v>20.989834426754221</v>
      </c>
      <c r="R127" t="s">
        <v>20</v>
      </c>
      <c r="S127" s="3">
        <v>39755</v>
      </c>
      <c r="T127" s="4">
        <v>492653</v>
      </c>
      <c r="U127" s="1">
        <v>9585274.0099999998</v>
      </c>
      <c r="V127" s="1">
        <f t="shared" si="19"/>
        <v>19.456440963517931</v>
      </c>
      <c r="X127" t="s">
        <v>21</v>
      </c>
      <c r="Y127" s="3">
        <v>39755</v>
      </c>
      <c r="Z127" s="4">
        <v>1806426</v>
      </c>
      <c r="AA127" s="1">
        <v>28448472.809999999</v>
      </c>
      <c r="AB127" s="1">
        <f t="shared" si="20"/>
        <v>15.748485025126962</v>
      </c>
      <c r="AP127" t="s">
        <v>34</v>
      </c>
      <c r="AQ127" s="3">
        <v>39755</v>
      </c>
      <c r="AR127" s="4">
        <v>1498984</v>
      </c>
      <c r="AS127" s="1">
        <v>25268078.370000001</v>
      </c>
      <c r="AT127" s="1">
        <f t="shared" si="21"/>
        <v>16.856803254737876</v>
      </c>
    </row>
    <row r="128" spans="1:46" x14ac:dyDescent="0.2">
      <c r="A128" s="3">
        <v>39756</v>
      </c>
      <c r="B128" s="4">
        <v>4478609</v>
      </c>
      <c r="C128" s="1">
        <v>77193555.599999994</v>
      </c>
      <c r="D128" s="2">
        <f t="shared" si="15"/>
        <v>17.236056016499763</v>
      </c>
      <c r="F128" t="s">
        <v>18</v>
      </c>
      <c r="G128" s="3">
        <v>39756</v>
      </c>
      <c r="H128" s="4">
        <v>102259</v>
      </c>
      <c r="I128" s="1">
        <v>1808615.58</v>
      </c>
      <c r="J128" s="1">
        <f t="shared" si="17"/>
        <v>17.686615163457496</v>
      </c>
      <c r="L128" t="s">
        <v>19</v>
      </c>
      <c r="M128" s="3">
        <v>39756</v>
      </c>
      <c r="N128" s="4">
        <v>493747</v>
      </c>
      <c r="O128" s="1">
        <v>10346122.52</v>
      </c>
      <c r="P128" s="1">
        <f t="shared" si="18"/>
        <v>20.954299509667905</v>
      </c>
      <c r="R128" t="s">
        <v>20</v>
      </c>
      <c r="S128" s="3">
        <v>39756</v>
      </c>
      <c r="T128" s="4">
        <v>489879</v>
      </c>
      <c r="U128" s="1">
        <v>9392539.8900000006</v>
      </c>
      <c r="V128" s="1">
        <f t="shared" si="19"/>
        <v>19.17318335752298</v>
      </c>
      <c r="X128" t="s">
        <v>21</v>
      </c>
      <c r="Y128" s="3">
        <v>39756</v>
      </c>
      <c r="Z128" s="4">
        <v>1799839</v>
      </c>
      <c r="AA128" s="1">
        <v>28351646.66</v>
      </c>
      <c r="AB128" s="1">
        <f t="shared" si="20"/>
        <v>15.752323768959334</v>
      </c>
      <c r="AP128" t="s">
        <v>34</v>
      </c>
      <c r="AQ128" s="3">
        <v>39756</v>
      </c>
      <c r="AR128" s="4">
        <v>1503123</v>
      </c>
      <c r="AS128" s="1">
        <v>25236599.41</v>
      </c>
      <c r="AT128" s="1">
        <f t="shared" si="21"/>
        <v>16.789443984291371</v>
      </c>
    </row>
    <row r="129" spans="1:46" x14ac:dyDescent="0.2">
      <c r="A129" s="3">
        <v>39757</v>
      </c>
      <c r="B129" s="4">
        <v>4469273</v>
      </c>
      <c r="C129" s="1">
        <v>77284754.849999994</v>
      </c>
      <c r="D129" s="2">
        <f t="shared" si="15"/>
        <v>17.2924667725601</v>
      </c>
      <c r="F129" t="s">
        <v>18</v>
      </c>
      <c r="G129" s="3">
        <v>39757</v>
      </c>
      <c r="H129" s="4">
        <v>101399</v>
      </c>
      <c r="I129" s="1">
        <v>1804824.09</v>
      </c>
      <c r="J129" s="1">
        <f t="shared" si="17"/>
        <v>17.79922967682127</v>
      </c>
      <c r="L129" t="s">
        <v>19</v>
      </c>
      <c r="M129" s="3">
        <v>39757</v>
      </c>
      <c r="N129" s="4">
        <v>492525</v>
      </c>
      <c r="O129" s="1">
        <v>10331243.890000001</v>
      </c>
      <c r="P129" s="1">
        <f t="shared" si="18"/>
        <v>20.976080178671136</v>
      </c>
      <c r="R129" t="s">
        <v>20</v>
      </c>
      <c r="S129" s="3">
        <v>39757</v>
      </c>
      <c r="T129" s="4">
        <v>487403</v>
      </c>
      <c r="U129" s="1">
        <v>9311244.5600000005</v>
      </c>
      <c r="V129" s="1">
        <f t="shared" si="19"/>
        <v>19.103790005395947</v>
      </c>
      <c r="X129" t="s">
        <v>21</v>
      </c>
      <c r="Y129" s="3">
        <v>39757</v>
      </c>
      <c r="Z129" s="4">
        <v>1793928</v>
      </c>
      <c r="AA129" s="1">
        <v>28408221.129999999</v>
      </c>
      <c r="AB129" s="1">
        <f t="shared" si="20"/>
        <v>15.835764384077844</v>
      </c>
      <c r="AP129" t="s">
        <v>34</v>
      </c>
      <c r="AQ129" s="3">
        <v>39757</v>
      </c>
      <c r="AR129" s="4">
        <v>1504684</v>
      </c>
      <c r="AS129" s="1">
        <v>25404035.609999999</v>
      </c>
      <c r="AT129" s="1">
        <f t="shared" si="21"/>
        <v>16.883302813082349</v>
      </c>
    </row>
    <row r="130" spans="1:46" x14ac:dyDescent="0.2">
      <c r="A130" s="3">
        <v>39758</v>
      </c>
      <c r="B130" s="4">
        <v>4498486</v>
      </c>
      <c r="C130" s="1">
        <v>77767828.129999995</v>
      </c>
      <c r="D130" s="2">
        <f t="shared" si="15"/>
        <v>17.287555886580506</v>
      </c>
      <c r="F130" t="s">
        <v>18</v>
      </c>
      <c r="G130" s="3">
        <v>39758</v>
      </c>
      <c r="H130" s="4">
        <v>101967</v>
      </c>
      <c r="I130" s="1">
        <v>1813251.58</v>
      </c>
      <c r="J130" s="1">
        <f t="shared" ref="J130:J161" si="22">I130/H130</f>
        <v>17.782729510527918</v>
      </c>
      <c r="L130" t="s">
        <v>19</v>
      </c>
      <c r="M130" s="3">
        <v>39758</v>
      </c>
      <c r="N130" s="4">
        <v>493547</v>
      </c>
      <c r="O130" s="1">
        <v>10333653.949999999</v>
      </c>
      <c r="P130" s="1">
        <f t="shared" ref="P130:P161" si="23">O130/N130</f>
        <v>20.937527631613605</v>
      </c>
      <c r="R130" t="s">
        <v>20</v>
      </c>
      <c r="S130" s="3">
        <v>39758</v>
      </c>
      <c r="T130" s="4">
        <v>488090</v>
      </c>
      <c r="U130" s="1">
        <v>9336012.7300000004</v>
      </c>
      <c r="V130" s="1">
        <f t="shared" ref="V130:V161" si="24">U130/T130</f>
        <v>19.127645987420355</v>
      </c>
      <c r="X130" t="s">
        <v>21</v>
      </c>
      <c r="Y130" s="3">
        <v>39758</v>
      </c>
      <c r="Z130" s="4">
        <v>1803211</v>
      </c>
      <c r="AA130" s="1">
        <v>28493018.48</v>
      </c>
      <c r="AB130" s="1">
        <f t="shared" ref="AB130:AB161" si="25">AA130/Z130</f>
        <v>15.801267006467906</v>
      </c>
      <c r="AP130" t="s">
        <v>34</v>
      </c>
      <c r="AQ130" s="3">
        <v>39758</v>
      </c>
      <c r="AR130" s="4">
        <v>1522306</v>
      </c>
      <c r="AS130" s="1">
        <v>25750732.82</v>
      </c>
      <c r="AT130" s="1">
        <f t="shared" si="21"/>
        <v>16.915608832915328</v>
      </c>
    </row>
    <row r="131" spans="1:46" x14ac:dyDescent="0.2">
      <c r="A131" s="3">
        <v>39759</v>
      </c>
      <c r="B131" s="4">
        <v>4502012</v>
      </c>
      <c r="C131" s="1">
        <v>77986238.540000007</v>
      </c>
      <c r="D131" s="2">
        <f t="shared" si="15"/>
        <v>17.322530135415011</v>
      </c>
      <c r="F131" t="s">
        <v>18</v>
      </c>
      <c r="G131" s="3">
        <v>39759</v>
      </c>
      <c r="H131" s="4">
        <v>102091</v>
      </c>
      <c r="I131" s="1">
        <v>1823658.02</v>
      </c>
      <c r="J131" s="1">
        <f t="shared" si="22"/>
        <v>17.863063541350364</v>
      </c>
      <c r="L131" t="s">
        <v>19</v>
      </c>
      <c r="M131" s="3">
        <v>39759</v>
      </c>
      <c r="N131" s="4">
        <v>489633</v>
      </c>
      <c r="O131" s="1">
        <v>10111247.57</v>
      </c>
      <c r="P131" s="1">
        <f t="shared" si="23"/>
        <v>20.650666049878176</v>
      </c>
      <c r="R131" t="s">
        <v>20</v>
      </c>
      <c r="S131" s="3">
        <v>39759</v>
      </c>
      <c r="T131" s="4">
        <v>488309</v>
      </c>
      <c r="U131" s="1">
        <v>9313928.1600000001</v>
      </c>
      <c r="V131" s="1">
        <f t="shared" si="24"/>
        <v>19.073840867155837</v>
      </c>
      <c r="X131" t="s">
        <v>21</v>
      </c>
      <c r="Y131" s="3">
        <v>39759</v>
      </c>
      <c r="Z131" s="4">
        <v>1800453</v>
      </c>
      <c r="AA131" s="1">
        <v>28654558.84</v>
      </c>
      <c r="AB131" s="1">
        <f t="shared" si="25"/>
        <v>15.915194031724239</v>
      </c>
      <c r="AP131" t="s">
        <v>34</v>
      </c>
      <c r="AQ131" s="3">
        <v>39759</v>
      </c>
      <c r="AR131" s="4">
        <v>1531591</v>
      </c>
      <c r="AS131" s="1">
        <v>26080524.32</v>
      </c>
      <c r="AT131" s="1">
        <f t="shared" si="21"/>
        <v>17.028387030218902</v>
      </c>
    </row>
    <row r="132" spans="1:46" x14ac:dyDescent="0.2">
      <c r="A132" s="3">
        <v>39760</v>
      </c>
      <c r="B132" s="4">
        <v>4589221</v>
      </c>
      <c r="C132" s="1">
        <v>78330349.959999993</v>
      </c>
      <c r="D132" s="2">
        <f t="shared" si="15"/>
        <v>17.068332503490243</v>
      </c>
      <c r="F132" t="s">
        <v>18</v>
      </c>
      <c r="G132" s="3">
        <v>39760</v>
      </c>
      <c r="H132" s="4">
        <v>103850</v>
      </c>
      <c r="I132" s="1">
        <v>1857771.2</v>
      </c>
      <c r="J132" s="1">
        <f t="shared" si="22"/>
        <v>17.888986037554165</v>
      </c>
      <c r="L132" t="s">
        <v>19</v>
      </c>
      <c r="M132" s="3">
        <v>39760</v>
      </c>
      <c r="N132" s="4">
        <v>502602</v>
      </c>
      <c r="O132" s="1">
        <v>10553138.220000001</v>
      </c>
      <c r="P132" s="1">
        <f t="shared" si="23"/>
        <v>20.997008010314325</v>
      </c>
      <c r="R132" t="s">
        <v>20</v>
      </c>
      <c r="S132" s="3">
        <v>39760</v>
      </c>
      <c r="T132" s="4">
        <v>499104</v>
      </c>
      <c r="U132" s="1">
        <v>8600849.1500000004</v>
      </c>
      <c r="V132" s="1">
        <f t="shared" si="24"/>
        <v>17.232579081714434</v>
      </c>
      <c r="X132" t="s">
        <v>21</v>
      </c>
      <c r="Y132" s="3">
        <v>39760</v>
      </c>
      <c r="Z132" s="4">
        <v>1831339</v>
      </c>
      <c r="AA132" s="1">
        <v>28969598.32</v>
      </c>
      <c r="AB132" s="1">
        <f t="shared" si="25"/>
        <v>15.818807069581329</v>
      </c>
      <c r="AP132" t="s">
        <v>34</v>
      </c>
      <c r="AQ132" s="3">
        <v>39760</v>
      </c>
      <c r="AR132" s="4">
        <v>1561224</v>
      </c>
      <c r="AS132" s="1">
        <v>26419581.780000001</v>
      </c>
      <c r="AT132" s="1">
        <f t="shared" si="21"/>
        <v>16.922351808580959</v>
      </c>
    </row>
    <row r="133" spans="1:46" x14ac:dyDescent="0.2">
      <c r="A133" s="3">
        <v>39761</v>
      </c>
      <c r="B133" s="4">
        <v>4506127</v>
      </c>
      <c r="C133" s="1">
        <v>74604359.150000006</v>
      </c>
      <c r="D133" s="2">
        <f t="shared" ref="D133:D196" si="26">C133/B133</f>
        <v>16.556204285853461</v>
      </c>
      <c r="F133" t="s">
        <v>18</v>
      </c>
      <c r="G133" s="3">
        <v>39761</v>
      </c>
      <c r="H133" s="4">
        <v>101783</v>
      </c>
      <c r="I133" s="1">
        <v>1747466.76</v>
      </c>
      <c r="J133" s="1">
        <f t="shared" si="22"/>
        <v>17.168552312272187</v>
      </c>
      <c r="L133" t="s">
        <v>19</v>
      </c>
      <c r="M133" s="3">
        <v>39761</v>
      </c>
      <c r="N133" s="4">
        <v>480973</v>
      </c>
      <c r="O133" s="1">
        <v>9585180.5</v>
      </c>
      <c r="P133" s="1">
        <f t="shared" si="23"/>
        <v>19.92872884756525</v>
      </c>
      <c r="R133" t="s">
        <v>20</v>
      </c>
      <c r="S133" s="3">
        <v>39761</v>
      </c>
      <c r="T133" s="4">
        <v>500200</v>
      </c>
      <c r="U133" s="1">
        <v>8578912.5399999991</v>
      </c>
      <c r="V133" s="1">
        <f t="shared" si="24"/>
        <v>17.150964694122351</v>
      </c>
      <c r="X133" t="s">
        <v>21</v>
      </c>
      <c r="Y133" s="3">
        <v>39761</v>
      </c>
      <c r="Z133" s="4">
        <v>1789657</v>
      </c>
      <c r="AA133" s="1">
        <v>27442644.41</v>
      </c>
      <c r="AB133" s="1">
        <f t="shared" si="25"/>
        <v>15.334024570071248</v>
      </c>
      <c r="AP133" t="s">
        <v>34</v>
      </c>
      <c r="AQ133" s="3">
        <v>39761</v>
      </c>
      <c r="AR133" s="4">
        <v>1542306</v>
      </c>
      <c r="AS133" s="1">
        <v>25406065.050000001</v>
      </c>
      <c r="AT133" s="1">
        <f t="shared" si="21"/>
        <v>16.472778456415263</v>
      </c>
    </row>
    <row r="134" spans="1:46" x14ac:dyDescent="0.2">
      <c r="A134" s="3">
        <v>39762</v>
      </c>
      <c r="B134" s="4">
        <v>4534148</v>
      </c>
      <c r="C134" s="1">
        <v>78875631.599999994</v>
      </c>
      <c r="D134" s="2">
        <f t="shared" si="26"/>
        <v>17.395910234954833</v>
      </c>
      <c r="F134" t="s">
        <v>18</v>
      </c>
      <c r="G134" s="3">
        <v>39762</v>
      </c>
      <c r="H134" s="4">
        <v>102056</v>
      </c>
      <c r="I134" s="1">
        <v>1808482.64</v>
      </c>
      <c r="J134" s="1">
        <f t="shared" si="22"/>
        <v>17.720493062632279</v>
      </c>
      <c r="L134" t="s">
        <v>19</v>
      </c>
      <c r="M134" s="3">
        <v>39762</v>
      </c>
      <c r="N134" s="4">
        <v>492896</v>
      </c>
      <c r="O134" s="1">
        <v>10385645.4</v>
      </c>
      <c r="P134" s="1">
        <f t="shared" si="23"/>
        <v>21.070662776731805</v>
      </c>
      <c r="R134" t="s">
        <v>20</v>
      </c>
      <c r="S134" s="3">
        <v>39762</v>
      </c>
      <c r="T134" s="4">
        <v>492166</v>
      </c>
      <c r="U134" s="1">
        <v>9565838.7899999991</v>
      </c>
      <c r="V134" s="1">
        <f t="shared" si="24"/>
        <v>19.436204024658345</v>
      </c>
      <c r="X134" t="s">
        <v>21</v>
      </c>
      <c r="Y134" s="3">
        <v>39762</v>
      </c>
      <c r="Z134" s="4">
        <v>1805323</v>
      </c>
      <c r="AA134" s="1">
        <v>28661114.18</v>
      </c>
      <c r="AB134" s="1">
        <f t="shared" si="25"/>
        <v>15.875892668514165</v>
      </c>
      <c r="AP134" t="s">
        <v>34</v>
      </c>
      <c r="AQ134" s="3">
        <v>39762</v>
      </c>
      <c r="AR134" s="4">
        <v>1551726</v>
      </c>
      <c r="AS134" s="1">
        <v>26407698.18</v>
      </c>
      <c r="AT134" s="1">
        <f t="shared" ref="AT134:AT165" si="27">AS134/AR134</f>
        <v>17.018273960737915</v>
      </c>
    </row>
    <row r="135" spans="1:46" x14ac:dyDescent="0.2">
      <c r="A135" s="3">
        <v>39763</v>
      </c>
      <c r="B135" s="4">
        <v>4516785</v>
      </c>
      <c r="C135" s="1">
        <v>78108914.459999993</v>
      </c>
      <c r="D135" s="2">
        <f t="shared" si="26"/>
        <v>17.293033531593821</v>
      </c>
      <c r="F135" t="s">
        <v>18</v>
      </c>
      <c r="G135" s="3">
        <v>39763</v>
      </c>
      <c r="H135" s="4">
        <v>101617</v>
      </c>
      <c r="I135" s="1">
        <v>1796821.01</v>
      </c>
      <c r="J135" s="1">
        <f t="shared" si="22"/>
        <v>17.682287510947972</v>
      </c>
      <c r="L135" t="s">
        <v>19</v>
      </c>
      <c r="M135" s="3">
        <v>39763</v>
      </c>
      <c r="N135" s="4">
        <v>488303</v>
      </c>
      <c r="O135" s="1">
        <v>10271917.9</v>
      </c>
      <c r="P135" s="1">
        <f t="shared" si="23"/>
        <v>21.035950833806059</v>
      </c>
      <c r="R135" t="s">
        <v>20</v>
      </c>
      <c r="S135" s="3">
        <v>39763</v>
      </c>
      <c r="T135" s="4">
        <v>489127</v>
      </c>
      <c r="U135" s="1">
        <v>9364773.3599999994</v>
      </c>
      <c r="V135" s="1">
        <f t="shared" si="24"/>
        <v>19.145893316050842</v>
      </c>
      <c r="X135" t="s">
        <v>21</v>
      </c>
      <c r="Y135" s="3">
        <v>39763</v>
      </c>
      <c r="Z135" s="4">
        <v>1793440</v>
      </c>
      <c r="AA135" s="1">
        <v>28386163.75</v>
      </c>
      <c r="AB135" s="1">
        <f t="shared" si="25"/>
        <v>15.827774416763315</v>
      </c>
      <c r="AP135" t="s">
        <v>34</v>
      </c>
      <c r="AQ135" s="3">
        <v>39763</v>
      </c>
      <c r="AR135" s="4">
        <v>1554591</v>
      </c>
      <c r="AS135" s="1">
        <v>26267789.440000001</v>
      </c>
      <c r="AT135" s="1">
        <f t="shared" si="27"/>
        <v>16.896913361778115</v>
      </c>
    </row>
    <row r="136" spans="1:46" x14ac:dyDescent="0.2">
      <c r="A136" s="3">
        <v>39764</v>
      </c>
      <c r="B136" s="4">
        <v>4489588</v>
      </c>
      <c r="C136" s="1">
        <v>76898357.730000004</v>
      </c>
      <c r="D136" s="2">
        <f t="shared" si="26"/>
        <v>17.128154683681444</v>
      </c>
      <c r="F136" t="s">
        <v>18</v>
      </c>
      <c r="G136" s="3">
        <v>39764</v>
      </c>
      <c r="H136" s="4">
        <v>100656</v>
      </c>
      <c r="I136" s="1">
        <v>1770832.26</v>
      </c>
      <c r="J136" s="1">
        <f t="shared" si="22"/>
        <v>17.592913090128757</v>
      </c>
      <c r="L136" t="s">
        <v>19</v>
      </c>
      <c r="M136" s="3">
        <v>39764</v>
      </c>
      <c r="N136" s="4">
        <v>485049</v>
      </c>
      <c r="O136" s="1">
        <v>10140061.9</v>
      </c>
      <c r="P136" s="1">
        <f t="shared" si="23"/>
        <v>20.905232048720851</v>
      </c>
      <c r="R136" t="s">
        <v>20</v>
      </c>
      <c r="S136" s="3">
        <v>39764</v>
      </c>
      <c r="T136" s="4">
        <v>484190</v>
      </c>
      <c r="U136" s="1">
        <v>9153646.3699999992</v>
      </c>
      <c r="V136" s="1">
        <f t="shared" si="24"/>
        <v>18.905071087796113</v>
      </c>
      <c r="X136" t="s">
        <v>21</v>
      </c>
      <c r="Y136" s="3">
        <v>39764</v>
      </c>
      <c r="Z136" s="4">
        <v>1779309</v>
      </c>
      <c r="AA136" s="1">
        <v>27968058.390000001</v>
      </c>
      <c r="AB136" s="1">
        <f t="shared" si="25"/>
        <v>15.718494308745699</v>
      </c>
      <c r="AP136" t="s">
        <v>34</v>
      </c>
      <c r="AQ136" s="3">
        <v>39764</v>
      </c>
      <c r="AR136" s="4">
        <v>1551060</v>
      </c>
      <c r="AS136" s="1">
        <v>25896917.41</v>
      </c>
      <c r="AT136" s="1">
        <f t="shared" si="27"/>
        <v>16.696270556909468</v>
      </c>
    </row>
    <row r="137" spans="1:46" x14ac:dyDescent="0.2">
      <c r="A137" s="3">
        <v>39765</v>
      </c>
      <c r="B137" s="4">
        <v>4456954</v>
      </c>
      <c r="C137" s="1">
        <v>74507759.920000002</v>
      </c>
      <c r="D137" s="2">
        <f t="shared" si="26"/>
        <v>16.717192934905768</v>
      </c>
      <c r="F137" t="s">
        <v>18</v>
      </c>
      <c r="G137" s="3">
        <v>39765</v>
      </c>
      <c r="H137" s="4">
        <v>99592</v>
      </c>
      <c r="I137" s="1">
        <v>1701438.49</v>
      </c>
      <c r="J137" s="1">
        <f t="shared" si="22"/>
        <v>17.084087978954134</v>
      </c>
      <c r="L137" t="s">
        <v>19</v>
      </c>
      <c r="M137" s="3">
        <v>39765</v>
      </c>
      <c r="N137" s="4">
        <v>479786</v>
      </c>
      <c r="O137" s="1">
        <v>9770702.0700000003</v>
      </c>
      <c r="P137" s="1">
        <f t="shared" si="23"/>
        <v>20.364708578407875</v>
      </c>
      <c r="R137" t="s">
        <v>20</v>
      </c>
      <c r="S137" s="3">
        <v>39765</v>
      </c>
      <c r="T137" s="4">
        <v>478305</v>
      </c>
      <c r="U137" s="1">
        <v>8854640.8599999994</v>
      </c>
      <c r="V137" s="1">
        <f t="shared" si="24"/>
        <v>18.512540868274428</v>
      </c>
      <c r="X137" t="s">
        <v>21</v>
      </c>
      <c r="Y137" s="3">
        <v>39765</v>
      </c>
      <c r="Z137" s="4">
        <v>1765601</v>
      </c>
      <c r="AA137" s="1">
        <v>27089471.850000001</v>
      </c>
      <c r="AB137" s="1">
        <f t="shared" si="25"/>
        <v>15.342918275420098</v>
      </c>
      <c r="AP137" t="s">
        <v>34</v>
      </c>
      <c r="AQ137" s="3">
        <v>39765</v>
      </c>
      <c r="AR137" s="4">
        <v>1544440</v>
      </c>
      <c r="AS137" s="1">
        <v>25182321.949999999</v>
      </c>
      <c r="AT137" s="1">
        <f t="shared" si="27"/>
        <v>16.305147464453135</v>
      </c>
    </row>
    <row r="138" spans="1:46" x14ac:dyDescent="0.2">
      <c r="A138" s="3">
        <v>39766</v>
      </c>
      <c r="B138" s="4">
        <v>4418975</v>
      </c>
      <c r="C138" s="1">
        <v>74212795.060000002</v>
      </c>
      <c r="D138" s="2">
        <f t="shared" si="26"/>
        <v>16.794119690652245</v>
      </c>
      <c r="F138" t="s">
        <v>18</v>
      </c>
      <c r="G138" s="3">
        <v>39766</v>
      </c>
      <c r="H138" s="4">
        <v>98688</v>
      </c>
      <c r="I138" s="1">
        <v>1707623.73</v>
      </c>
      <c r="J138" s="1">
        <f t="shared" si="22"/>
        <v>17.30325601896887</v>
      </c>
      <c r="L138" t="s">
        <v>19</v>
      </c>
      <c r="M138" s="3">
        <v>39766</v>
      </c>
      <c r="N138" s="4">
        <v>471184</v>
      </c>
      <c r="O138" s="1">
        <v>9531474.9900000002</v>
      </c>
      <c r="P138" s="1">
        <f t="shared" si="23"/>
        <v>20.228774724948217</v>
      </c>
      <c r="R138" t="s">
        <v>20</v>
      </c>
      <c r="S138" s="3">
        <v>39766</v>
      </c>
      <c r="T138" s="4">
        <v>474120</v>
      </c>
      <c r="U138" s="1">
        <v>8764249.8599999994</v>
      </c>
      <c r="V138" s="1">
        <f t="shared" si="24"/>
        <v>18.485298785117692</v>
      </c>
      <c r="X138" t="s">
        <v>21</v>
      </c>
      <c r="Y138" s="3">
        <v>39766</v>
      </c>
      <c r="Z138" s="4">
        <v>1747183</v>
      </c>
      <c r="AA138" s="1">
        <v>27060022.870000001</v>
      </c>
      <c r="AB138" s="1">
        <f t="shared" si="25"/>
        <v>15.487801146187893</v>
      </c>
      <c r="AP138" t="s">
        <v>34</v>
      </c>
      <c r="AQ138" s="3">
        <v>39766</v>
      </c>
      <c r="AR138" s="4">
        <v>1538802</v>
      </c>
      <c r="AS138" s="1">
        <v>25294250.739999998</v>
      </c>
      <c r="AT138" s="1">
        <f t="shared" si="27"/>
        <v>16.43762533451347</v>
      </c>
    </row>
    <row r="139" spans="1:46" x14ac:dyDescent="0.2">
      <c r="A139" s="3">
        <v>39767</v>
      </c>
      <c r="B139" s="4">
        <v>4500321</v>
      </c>
      <c r="C139" s="1">
        <v>74504288.609999999</v>
      </c>
      <c r="D139" s="2">
        <f t="shared" si="26"/>
        <v>16.555327633295491</v>
      </c>
      <c r="F139" t="s">
        <v>18</v>
      </c>
      <c r="G139" s="3">
        <v>39767</v>
      </c>
      <c r="H139" s="4">
        <v>100121</v>
      </c>
      <c r="I139" s="1">
        <v>1728838.06</v>
      </c>
      <c r="J139" s="1">
        <f t="shared" si="22"/>
        <v>17.267486940801632</v>
      </c>
      <c r="L139" t="s">
        <v>19</v>
      </c>
      <c r="M139" s="3">
        <v>39767</v>
      </c>
      <c r="N139" s="4">
        <v>485031</v>
      </c>
      <c r="O139" s="1">
        <v>9983019.0700000003</v>
      </c>
      <c r="P139" s="1">
        <f t="shared" si="23"/>
        <v>20.58222890908004</v>
      </c>
      <c r="R139" t="s">
        <v>20</v>
      </c>
      <c r="S139" s="3">
        <v>39767</v>
      </c>
      <c r="T139" s="4">
        <v>481943</v>
      </c>
      <c r="U139" s="1">
        <v>7999919.1600000001</v>
      </c>
      <c r="V139" s="1">
        <f t="shared" si="24"/>
        <v>16.599305644028444</v>
      </c>
      <c r="X139" t="s">
        <v>21</v>
      </c>
      <c r="Y139" s="3">
        <v>39767</v>
      </c>
      <c r="Z139" s="4">
        <v>1777507</v>
      </c>
      <c r="AA139" s="1">
        <v>27362908.100000001</v>
      </c>
      <c r="AB139" s="1">
        <f t="shared" si="25"/>
        <v>15.393980501905197</v>
      </c>
      <c r="AP139" t="s">
        <v>34</v>
      </c>
      <c r="AQ139" s="3">
        <v>39767</v>
      </c>
      <c r="AR139" s="4">
        <v>1565707</v>
      </c>
      <c r="AS139" s="1">
        <v>25638681.260000002</v>
      </c>
      <c r="AT139" s="1">
        <f t="shared" si="27"/>
        <v>16.375146346027705</v>
      </c>
    </row>
    <row r="140" spans="1:46" x14ac:dyDescent="0.2">
      <c r="A140" s="3">
        <v>39768</v>
      </c>
      <c r="B140" s="4">
        <v>4417113</v>
      </c>
      <c r="C140" s="1">
        <v>71097679.700000003</v>
      </c>
      <c r="D140" s="2">
        <f t="shared" si="26"/>
        <v>16.095961253425031</v>
      </c>
      <c r="F140" t="s">
        <v>18</v>
      </c>
      <c r="G140" s="3">
        <v>39768</v>
      </c>
      <c r="H140" s="4">
        <v>98139</v>
      </c>
      <c r="I140" s="1">
        <v>1637292.64</v>
      </c>
      <c r="J140" s="1">
        <f t="shared" si="22"/>
        <v>16.68340455884001</v>
      </c>
      <c r="L140" t="s">
        <v>19</v>
      </c>
      <c r="M140" s="3">
        <v>39768</v>
      </c>
      <c r="N140" s="4">
        <v>462954</v>
      </c>
      <c r="O140" s="1">
        <v>9051366.0500000007</v>
      </c>
      <c r="P140" s="1">
        <f t="shared" si="23"/>
        <v>19.55132918173296</v>
      </c>
      <c r="R140" t="s">
        <v>20</v>
      </c>
      <c r="S140" s="3">
        <v>39768</v>
      </c>
      <c r="T140" s="4">
        <v>483840</v>
      </c>
      <c r="U140" s="1">
        <v>8024935.7599999998</v>
      </c>
      <c r="V140" s="1">
        <f t="shared" si="24"/>
        <v>16.585928736772487</v>
      </c>
      <c r="X140" t="s">
        <v>21</v>
      </c>
      <c r="Y140" s="3">
        <v>39768</v>
      </c>
      <c r="Z140" s="4">
        <v>1736363</v>
      </c>
      <c r="AA140" s="1">
        <v>26018720.34</v>
      </c>
      <c r="AB140" s="1">
        <f t="shared" si="25"/>
        <v>14.984608828914231</v>
      </c>
      <c r="AP140" t="s">
        <v>34</v>
      </c>
      <c r="AQ140" s="3">
        <v>39768</v>
      </c>
      <c r="AR140" s="4">
        <v>1545226</v>
      </c>
      <c r="AS140" s="1">
        <v>24642171.760000002</v>
      </c>
      <c r="AT140" s="1">
        <f t="shared" si="27"/>
        <v>15.947292991445913</v>
      </c>
    </row>
    <row r="141" spans="1:46" x14ac:dyDescent="0.2">
      <c r="A141" s="3">
        <v>39769</v>
      </c>
      <c r="B141" s="4">
        <v>4451265</v>
      </c>
      <c r="C141" s="1">
        <v>75526552.980000004</v>
      </c>
      <c r="D141" s="2">
        <f t="shared" si="26"/>
        <v>16.967435769382412</v>
      </c>
      <c r="F141" t="s">
        <v>18</v>
      </c>
      <c r="G141" s="3">
        <v>39769</v>
      </c>
      <c r="H141" s="4">
        <v>98368</v>
      </c>
      <c r="I141" s="1">
        <v>1707615.72</v>
      </c>
      <c r="J141" s="1">
        <f t="shared" si="22"/>
        <v>17.359463646714378</v>
      </c>
      <c r="L141" t="s">
        <v>19</v>
      </c>
      <c r="M141" s="3">
        <v>39769</v>
      </c>
      <c r="N141" s="4">
        <v>475114</v>
      </c>
      <c r="O141" s="1">
        <v>9836211.7799999993</v>
      </c>
      <c r="P141" s="1">
        <f t="shared" si="23"/>
        <v>20.702845590742431</v>
      </c>
      <c r="R141" t="s">
        <v>20</v>
      </c>
      <c r="S141" s="3">
        <v>39769</v>
      </c>
      <c r="T141" s="4">
        <v>475453</v>
      </c>
      <c r="U141" s="1">
        <v>8989134.5899999999</v>
      </c>
      <c r="V141" s="1">
        <f t="shared" si="24"/>
        <v>18.90646307836947</v>
      </c>
      <c r="X141" t="s">
        <v>21</v>
      </c>
      <c r="Y141" s="3">
        <v>39769</v>
      </c>
      <c r="Z141" s="4">
        <v>1752854</v>
      </c>
      <c r="AA141" s="1">
        <v>27216157.98</v>
      </c>
      <c r="AB141" s="1">
        <f t="shared" si="25"/>
        <v>15.526768333243956</v>
      </c>
      <c r="AP141" t="s">
        <v>34</v>
      </c>
      <c r="AQ141" s="3">
        <v>39769</v>
      </c>
      <c r="AR141" s="4">
        <v>1560379</v>
      </c>
      <c r="AS141" s="1">
        <v>25840594.539999999</v>
      </c>
      <c r="AT141" s="1">
        <f t="shared" si="27"/>
        <v>16.560460336879693</v>
      </c>
    </row>
    <row r="142" spans="1:46" x14ac:dyDescent="0.2">
      <c r="A142" s="3">
        <v>39770</v>
      </c>
      <c r="B142" s="4">
        <v>4416686</v>
      </c>
      <c r="C142" s="1">
        <v>74750316.310000002</v>
      </c>
      <c r="D142" s="2">
        <f t="shared" si="26"/>
        <v>16.924525834528424</v>
      </c>
      <c r="F142" t="s">
        <v>18</v>
      </c>
      <c r="G142" s="3">
        <v>39770</v>
      </c>
      <c r="H142" s="4">
        <v>97099</v>
      </c>
      <c r="I142" s="1">
        <v>1696911.99</v>
      </c>
      <c r="J142" s="1">
        <f t="shared" si="22"/>
        <v>17.476101607637567</v>
      </c>
      <c r="L142" t="s">
        <v>19</v>
      </c>
      <c r="M142" s="3">
        <v>39770</v>
      </c>
      <c r="N142" s="4">
        <v>470732</v>
      </c>
      <c r="O142" s="1">
        <v>9702904.1099999994</v>
      </c>
      <c r="P142" s="1">
        <f t="shared" si="23"/>
        <v>20.612374153446122</v>
      </c>
      <c r="R142" t="s">
        <v>20</v>
      </c>
      <c r="S142" s="3">
        <v>39770</v>
      </c>
      <c r="T142" s="4">
        <v>469499</v>
      </c>
      <c r="U142" s="1">
        <v>8754572.0800000001</v>
      </c>
      <c r="V142" s="1">
        <f t="shared" si="24"/>
        <v>18.64662561581601</v>
      </c>
      <c r="X142" t="s">
        <v>21</v>
      </c>
      <c r="Y142" s="3">
        <v>39770</v>
      </c>
      <c r="Z142" s="4">
        <v>1736879</v>
      </c>
      <c r="AA142" s="1">
        <v>26963151.949999999</v>
      </c>
      <c r="AB142" s="1">
        <f t="shared" si="25"/>
        <v>15.523909236049258</v>
      </c>
      <c r="AP142" t="s">
        <v>34</v>
      </c>
      <c r="AQ142" s="3">
        <v>39770</v>
      </c>
      <c r="AR142" s="4">
        <v>1554116</v>
      </c>
      <c r="AS142" s="1">
        <v>25748834.989999998</v>
      </c>
      <c r="AT142" s="1">
        <f t="shared" si="27"/>
        <v>16.568155137711727</v>
      </c>
    </row>
    <row r="143" spans="1:46" x14ac:dyDescent="0.2">
      <c r="A143" s="3">
        <v>39771</v>
      </c>
      <c r="B143" s="4">
        <v>4406851</v>
      </c>
      <c r="C143" s="1">
        <v>74482414.75</v>
      </c>
      <c r="D143" s="2">
        <f t="shared" si="26"/>
        <v>16.901505122365155</v>
      </c>
      <c r="F143" t="s">
        <v>18</v>
      </c>
      <c r="G143" s="3">
        <v>39771</v>
      </c>
      <c r="H143" s="4">
        <v>97040</v>
      </c>
      <c r="I143" s="1">
        <v>1675138</v>
      </c>
      <c r="J143" s="1">
        <f t="shared" si="22"/>
        <v>17.26234542456719</v>
      </c>
      <c r="L143" t="s">
        <v>19</v>
      </c>
      <c r="M143" s="3">
        <v>39771</v>
      </c>
      <c r="N143" s="4">
        <v>467521</v>
      </c>
      <c r="O143" s="1">
        <v>9700232.7799999993</v>
      </c>
      <c r="P143" s="1">
        <f t="shared" si="23"/>
        <v>20.748229020728481</v>
      </c>
      <c r="R143" t="s">
        <v>20</v>
      </c>
      <c r="S143" s="3">
        <v>39771</v>
      </c>
      <c r="T143" s="4">
        <v>468513</v>
      </c>
      <c r="U143" s="1">
        <v>8731745.9199999999</v>
      </c>
      <c r="V143" s="1">
        <f t="shared" si="24"/>
        <v>18.637147571145306</v>
      </c>
      <c r="X143" t="s">
        <v>21</v>
      </c>
      <c r="Y143" s="3">
        <v>39771</v>
      </c>
      <c r="Z143" s="4">
        <v>1727397</v>
      </c>
      <c r="AA143" s="1">
        <v>26809735.059999999</v>
      </c>
      <c r="AB143" s="1">
        <f t="shared" si="25"/>
        <v>15.520308915669066</v>
      </c>
      <c r="AP143" t="s">
        <v>34</v>
      </c>
      <c r="AQ143" s="3">
        <v>39771</v>
      </c>
      <c r="AR143" s="4">
        <v>1557016</v>
      </c>
      <c r="AS143" s="1">
        <v>25674323.140000001</v>
      </c>
      <c r="AT143" s="1">
        <f t="shared" si="27"/>
        <v>16.48944078930467</v>
      </c>
    </row>
    <row r="144" spans="1:46" x14ac:dyDescent="0.2">
      <c r="A144" s="3">
        <v>39772</v>
      </c>
      <c r="B144" s="4">
        <v>4446135</v>
      </c>
      <c r="C144" s="1">
        <v>74387114.340000004</v>
      </c>
      <c r="D144" s="2">
        <f t="shared" si="26"/>
        <v>16.730736772500162</v>
      </c>
      <c r="F144" t="s">
        <v>18</v>
      </c>
      <c r="G144" s="3">
        <v>39772</v>
      </c>
      <c r="H144" s="4">
        <v>98158</v>
      </c>
      <c r="I144" s="1">
        <v>1671188.02</v>
      </c>
      <c r="J144" s="1">
        <f t="shared" si="22"/>
        <v>17.025489720654456</v>
      </c>
      <c r="L144" t="s">
        <v>19</v>
      </c>
      <c r="M144" s="3">
        <v>39772</v>
      </c>
      <c r="N144" s="4">
        <v>468283</v>
      </c>
      <c r="O144" s="1">
        <v>9623299.1199999992</v>
      </c>
      <c r="P144" s="1">
        <f t="shared" si="23"/>
        <v>20.55017824691479</v>
      </c>
      <c r="R144" t="s">
        <v>20</v>
      </c>
      <c r="S144" s="3">
        <v>39772</v>
      </c>
      <c r="T144" s="4">
        <v>471575</v>
      </c>
      <c r="U144" s="1">
        <v>8607772.6500000004</v>
      </c>
      <c r="V144" s="1">
        <f t="shared" si="24"/>
        <v>18.253242114191806</v>
      </c>
      <c r="X144" t="s">
        <v>21</v>
      </c>
      <c r="Y144" s="3">
        <v>39772</v>
      </c>
      <c r="Z144" s="4">
        <v>1737209</v>
      </c>
      <c r="AA144" s="1">
        <v>26661369.559999999</v>
      </c>
      <c r="AB144" s="1">
        <f t="shared" si="25"/>
        <v>15.347243515316809</v>
      </c>
      <c r="AP144" t="s">
        <v>34</v>
      </c>
      <c r="AQ144" s="3">
        <v>39772</v>
      </c>
      <c r="AR144" s="4">
        <v>1573502</v>
      </c>
      <c r="AS144" s="1">
        <v>25575440.41</v>
      </c>
      <c r="AT144" s="1">
        <f t="shared" si="27"/>
        <v>16.25383406567008</v>
      </c>
    </row>
    <row r="145" spans="1:46" x14ac:dyDescent="0.2">
      <c r="A145" s="3">
        <v>39773</v>
      </c>
      <c r="B145" s="4">
        <v>4447982</v>
      </c>
      <c r="C145" s="1">
        <v>74523820.549999997</v>
      </c>
      <c r="D145" s="2">
        <f t="shared" si="26"/>
        <v>16.754523860483246</v>
      </c>
      <c r="F145" t="s">
        <v>18</v>
      </c>
      <c r="G145" s="3">
        <v>39773</v>
      </c>
      <c r="H145" s="4">
        <v>98323</v>
      </c>
      <c r="I145" s="1">
        <v>1676877.73</v>
      </c>
      <c r="J145" s="1">
        <f t="shared" si="22"/>
        <v>17.054786062264171</v>
      </c>
      <c r="L145" t="s">
        <v>19</v>
      </c>
      <c r="M145" s="3">
        <v>39773</v>
      </c>
      <c r="N145" s="4">
        <v>463750</v>
      </c>
      <c r="O145" s="1">
        <v>9383437.5199999996</v>
      </c>
      <c r="P145" s="1">
        <f t="shared" si="23"/>
        <v>20.233827536388141</v>
      </c>
      <c r="R145" t="s">
        <v>20</v>
      </c>
      <c r="S145" s="3">
        <v>39773</v>
      </c>
      <c r="T145" s="4">
        <v>471091</v>
      </c>
      <c r="U145" s="1">
        <v>8505629.2599999998</v>
      </c>
      <c r="V145" s="1">
        <f t="shared" si="24"/>
        <v>18.055172482598902</v>
      </c>
      <c r="X145" t="s">
        <v>21</v>
      </c>
      <c r="Y145" s="3">
        <v>39773</v>
      </c>
      <c r="Z145" s="4">
        <v>1724926</v>
      </c>
      <c r="AA145" s="1">
        <v>26607696.460000001</v>
      </c>
      <c r="AB145" s="1">
        <f t="shared" si="25"/>
        <v>15.425413298889344</v>
      </c>
      <c r="AP145" t="s">
        <v>34</v>
      </c>
      <c r="AQ145" s="3">
        <v>39773</v>
      </c>
      <c r="AR145" s="4">
        <v>1568782</v>
      </c>
      <c r="AS145" s="1">
        <v>25563125.760000002</v>
      </c>
      <c r="AT145" s="1">
        <f t="shared" si="27"/>
        <v>16.294887218236823</v>
      </c>
    </row>
    <row r="146" spans="1:46" x14ac:dyDescent="0.2">
      <c r="A146" s="3">
        <v>39774</v>
      </c>
      <c r="B146" s="4">
        <v>4529668</v>
      </c>
      <c r="C146" s="1">
        <v>74757715.290000007</v>
      </c>
      <c r="D146" s="2">
        <f t="shared" si="26"/>
        <v>16.504016473171987</v>
      </c>
      <c r="F146" t="s">
        <v>18</v>
      </c>
      <c r="G146" s="3">
        <v>39774</v>
      </c>
      <c r="H146" s="4">
        <v>98703</v>
      </c>
      <c r="I146" s="1">
        <v>1687672.35</v>
      </c>
      <c r="J146" s="1">
        <f t="shared" si="22"/>
        <v>17.098490927327436</v>
      </c>
      <c r="L146" t="s">
        <v>19</v>
      </c>
      <c r="M146" s="3">
        <v>39774</v>
      </c>
      <c r="N146" s="4">
        <v>476249</v>
      </c>
      <c r="O146" s="1">
        <v>9759291.8699999992</v>
      </c>
      <c r="P146" s="1">
        <f t="shared" si="23"/>
        <v>20.491994460880758</v>
      </c>
      <c r="R146" t="s">
        <v>20</v>
      </c>
      <c r="S146" s="3">
        <v>39774</v>
      </c>
      <c r="T146" s="4">
        <v>474553</v>
      </c>
      <c r="U146" s="1">
        <v>7744503.3700000001</v>
      </c>
      <c r="V146" s="1">
        <f t="shared" si="24"/>
        <v>16.319575200241069</v>
      </c>
      <c r="X146" t="s">
        <v>21</v>
      </c>
      <c r="Y146" s="3">
        <v>39774</v>
      </c>
      <c r="Z146" s="4">
        <v>1750612</v>
      </c>
      <c r="AA146" s="1">
        <v>26804308.629999999</v>
      </c>
      <c r="AB146" s="1">
        <f t="shared" si="25"/>
        <v>15.311393175643717</v>
      </c>
      <c r="AD146" t="s">
        <v>23</v>
      </c>
      <c r="AE146" s="3">
        <v>39774</v>
      </c>
      <c r="AF146" s="4">
        <v>87458</v>
      </c>
      <c r="AG146" s="1">
        <v>1441904.29</v>
      </c>
      <c r="AH146" s="1">
        <f t="shared" ref="AH146:AH198" si="28">AG146/AF146</f>
        <v>16.486819844954148</v>
      </c>
      <c r="AJ146" t="s">
        <v>22</v>
      </c>
      <c r="AK146" s="3">
        <v>39774</v>
      </c>
      <c r="AL146" s="4">
        <v>487</v>
      </c>
      <c r="AM146" s="1">
        <v>9725.41</v>
      </c>
      <c r="AN146" s="1">
        <f t="shared" ref="AN146:AN198" si="29">AM146/AL146</f>
        <v>19.970041067761805</v>
      </c>
      <c r="AP146" t="s">
        <v>34</v>
      </c>
      <c r="AQ146" s="3">
        <v>39774</v>
      </c>
      <c r="AR146" s="4">
        <v>1583414</v>
      </c>
      <c r="AS146" s="1">
        <v>25642662.940000001</v>
      </c>
      <c r="AT146" s="1">
        <f t="shared" si="27"/>
        <v>16.194540998121781</v>
      </c>
    </row>
    <row r="147" spans="1:46" x14ac:dyDescent="0.2">
      <c r="A147" s="3">
        <v>39775</v>
      </c>
      <c r="B147" s="4">
        <v>4457480</v>
      </c>
      <c r="C147" s="1">
        <v>71798352.040000007</v>
      </c>
      <c r="D147" s="2">
        <f t="shared" si="26"/>
        <v>16.107386245142997</v>
      </c>
      <c r="F147" t="s">
        <v>18</v>
      </c>
      <c r="G147" s="3">
        <v>39775</v>
      </c>
      <c r="H147" s="4">
        <v>96003</v>
      </c>
      <c r="I147" s="1">
        <v>1582668.42</v>
      </c>
      <c r="J147" s="1">
        <f t="shared" si="22"/>
        <v>16.485614199556263</v>
      </c>
      <c r="L147" t="s">
        <v>19</v>
      </c>
      <c r="M147" s="3">
        <v>39775</v>
      </c>
      <c r="N147" s="4">
        <v>453984</v>
      </c>
      <c r="O147" s="1">
        <v>8875261.4000000004</v>
      </c>
      <c r="P147" s="1">
        <f t="shared" si="23"/>
        <v>19.549722897723267</v>
      </c>
      <c r="R147" t="s">
        <v>20</v>
      </c>
      <c r="S147" s="3">
        <v>39775</v>
      </c>
      <c r="T147" s="4">
        <v>476182</v>
      </c>
      <c r="U147" s="1">
        <v>7786111.9500000002</v>
      </c>
      <c r="V147" s="1">
        <f t="shared" si="24"/>
        <v>16.351126145045381</v>
      </c>
      <c r="X147" t="s">
        <v>21</v>
      </c>
      <c r="Y147" s="3">
        <v>39775</v>
      </c>
      <c r="Z147" s="4">
        <v>1710717</v>
      </c>
      <c r="AA147" s="1">
        <v>25535698.870000001</v>
      </c>
      <c r="AB147" s="1">
        <f t="shared" si="25"/>
        <v>14.926898411601686</v>
      </c>
      <c r="AD147" t="s">
        <v>23</v>
      </c>
      <c r="AE147" s="3">
        <v>39775</v>
      </c>
      <c r="AF147" s="4">
        <v>102863</v>
      </c>
      <c r="AG147" s="1">
        <v>1714050.13</v>
      </c>
      <c r="AH147" s="1">
        <f t="shared" si="28"/>
        <v>16.663427374274519</v>
      </c>
      <c r="AJ147" t="s">
        <v>22</v>
      </c>
      <c r="AK147" s="3">
        <v>39775</v>
      </c>
      <c r="AL147" s="4">
        <v>474</v>
      </c>
      <c r="AM147" s="1">
        <v>9225.42</v>
      </c>
      <c r="AN147" s="1">
        <f t="shared" si="29"/>
        <v>19.462911392405065</v>
      </c>
      <c r="AP147" t="s">
        <v>34</v>
      </c>
      <c r="AQ147" s="3">
        <v>39775</v>
      </c>
      <c r="AR147" s="4">
        <v>1557312</v>
      </c>
      <c r="AS147" s="1">
        <v>24658233.530000001</v>
      </c>
      <c r="AT147" s="1">
        <f t="shared" si="27"/>
        <v>15.833842884405952</v>
      </c>
    </row>
    <row r="148" spans="1:46" x14ac:dyDescent="0.2">
      <c r="A148" s="3">
        <v>39776</v>
      </c>
      <c r="B148" s="4">
        <v>4499983</v>
      </c>
      <c r="C148" s="1">
        <v>75910090.609999999</v>
      </c>
      <c r="D148" s="2">
        <f t="shared" si="26"/>
        <v>16.868972751674839</v>
      </c>
      <c r="F148" t="s">
        <v>18</v>
      </c>
      <c r="G148" s="3">
        <v>39776</v>
      </c>
      <c r="H148" s="4">
        <v>96349</v>
      </c>
      <c r="I148" s="1">
        <v>1648290.13</v>
      </c>
      <c r="J148" s="1">
        <f t="shared" si="22"/>
        <v>17.107495978162721</v>
      </c>
      <c r="L148" t="s">
        <v>19</v>
      </c>
      <c r="M148" s="3">
        <v>39776</v>
      </c>
      <c r="N148" s="4">
        <v>466795</v>
      </c>
      <c r="O148" s="1">
        <v>9671045.8399999999</v>
      </c>
      <c r="P148" s="1">
        <f t="shared" si="23"/>
        <v>20.717972214783792</v>
      </c>
      <c r="R148" t="s">
        <v>20</v>
      </c>
      <c r="S148" s="3">
        <v>39776</v>
      </c>
      <c r="T148" s="4">
        <v>467745</v>
      </c>
      <c r="U148" s="1">
        <v>8663053.7699999996</v>
      </c>
      <c r="V148" s="1">
        <f t="shared" si="24"/>
        <v>18.520890164512714</v>
      </c>
      <c r="X148" t="s">
        <v>21</v>
      </c>
      <c r="Y148" s="3">
        <v>39776</v>
      </c>
      <c r="Z148" s="4">
        <v>1726050</v>
      </c>
      <c r="AA148" s="1">
        <v>26532975.219999999</v>
      </c>
      <c r="AB148" s="1">
        <f t="shared" si="25"/>
        <v>15.372077993105645</v>
      </c>
      <c r="AD148" t="s">
        <v>23</v>
      </c>
      <c r="AE148" s="3">
        <v>39776</v>
      </c>
      <c r="AF148" s="4">
        <v>119681</v>
      </c>
      <c r="AG148" s="1">
        <v>1982736.43</v>
      </c>
      <c r="AH148" s="1">
        <f t="shared" si="28"/>
        <v>16.566843776372188</v>
      </c>
      <c r="AJ148" t="s">
        <v>22</v>
      </c>
      <c r="AK148" s="3">
        <v>39776</v>
      </c>
      <c r="AL148" s="4">
        <v>527</v>
      </c>
      <c r="AM148" s="1">
        <v>8901.6</v>
      </c>
      <c r="AN148" s="1">
        <f t="shared" si="29"/>
        <v>16.891081593927893</v>
      </c>
      <c r="AP148" t="s">
        <v>34</v>
      </c>
      <c r="AQ148" s="3">
        <v>39776</v>
      </c>
      <c r="AR148" s="4">
        <v>1567396</v>
      </c>
      <c r="AS148" s="1">
        <v>25607482.09</v>
      </c>
      <c r="AT148" s="1">
        <f t="shared" si="27"/>
        <v>16.337595661849335</v>
      </c>
    </row>
    <row r="149" spans="1:46" x14ac:dyDescent="0.2">
      <c r="A149" s="3">
        <v>39777</v>
      </c>
      <c r="B149" s="4">
        <v>4479620</v>
      </c>
      <c r="C149" s="1">
        <v>75631843.989999995</v>
      </c>
      <c r="D149" s="2">
        <f t="shared" si="26"/>
        <v>16.883540119474418</v>
      </c>
      <c r="F149" t="s">
        <v>18</v>
      </c>
      <c r="G149" s="3">
        <v>39777</v>
      </c>
      <c r="H149" s="4">
        <v>95309</v>
      </c>
      <c r="I149" s="1">
        <v>1625068.88</v>
      </c>
      <c r="J149" s="1">
        <f t="shared" si="22"/>
        <v>17.050529121069363</v>
      </c>
      <c r="L149" t="s">
        <v>19</v>
      </c>
      <c r="M149" s="3">
        <v>39777</v>
      </c>
      <c r="N149" s="4">
        <v>463410</v>
      </c>
      <c r="O149" s="1">
        <v>9631937.6199999992</v>
      </c>
      <c r="P149" s="1">
        <f t="shared" si="23"/>
        <v>20.78491534494292</v>
      </c>
      <c r="R149" t="s">
        <v>20</v>
      </c>
      <c r="S149" s="3">
        <v>39777</v>
      </c>
      <c r="T149" s="4">
        <v>463427</v>
      </c>
      <c r="U149" s="1">
        <v>8505686.4399999995</v>
      </c>
      <c r="V149" s="1">
        <f t="shared" si="24"/>
        <v>18.353886243140774</v>
      </c>
      <c r="X149" t="s">
        <v>21</v>
      </c>
      <c r="Y149" s="3">
        <v>39777</v>
      </c>
      <c r="Z149" s="4">
        <v>1710191</v>
      </c>
      <c r="AA149" s="1">
        <v>26394319.41</v>
      </c>
      <c r="AB149" s="1">
        <f t="shared" si="25"/>
        <v>15.433550644343235</v>
      </c>
      <c r="AD149" t="s">
        <v>23</v>
      </c>
      <c r="AE149" s="3">
        <v>39777</v>
      </c>
      <c r="AF149" s="4">
        <v>131664</v>
      </c>
      <c r="AG149" s="1">
        <v>2241060.69</v>
      </c>
      <c r="AH149" s="1">
        <f t="shared" si="28"/>
        <v>17.021058831571271</v>
      </c>
      <c r="AJ149" t="s">
        <v>22</v>
      </c>
      <c r="AK149" s="3">
        <v>39777</v>
      </c>
      <c r="AL149" s="4">
        <v>619</v>
      </c>
      <c r="AM149" s="1">
        <v>11855.13</v>
      </c>
      <c r="AN149" s="1">
        <f t="shared" si="29"/>
        <v>19.152067851373182</v>
      </c>
      <c r="AP149" t="s">
        <v>34</v>
      </c>
      <c r="AQ149" s="3">
        <v>39777</v>
      </c>
      <c r="AR149" s="4">
        <v>1558132</v>
      </c>
      <c r="AS149" s="1">
        <v>25468835.710000001</v>
      </c>
      <c r="AT149" s="1">
        <f t="shared" si="27"/>
        <v>16.345749724670309</v>
      </c>
    </row>
    <row r="150" spans="1:46" x14ac:dyDescent="0.2">
      <c r="A150" s="3">
        <v>39778</v>
      </c>
      <c r="B150" s="4">
        <v>4488167</v>
      </c>
      <c r="C150" s="1">
        <v>75414226.620000005</v>
      </c>
      <c r="D150" s="2">
        <f t="shared" si="26"/>
        <v>16.802901188837225</v>
      </c>
      <c r="F150" t="s">
        <v>18</v>
      </c>
      <c r="G150" s="3">
        <v>39778</v>
      </c>
      <c r="H150" s="4">
        <v>95317</v>
      </c>
      <c r="I150" s="1">
        <v>1621135.21</v>
      </c>
      <c r="J150" s="1">
        <f t="shared" si="22"/>
        <v>17.007828718906385</v>
      </c>
      <c r="L150" t="s">
        <v>19</v>
      </c>
      <c r="M150" s="3">
        <v>39778</v>
      </c>
      <c r="N150" s="4">
        <v>461988</v>
      </c>
      <c r="O150" s="1">
        <v>9522915.0299999993</v>
      </c>
      <c r="P150" s="1">
        <f t="shared" si="23"/>
        <v>20.612905594950515</v>
      </c>
      <c r="R150" t="s">
        <v>20</v>
      </c>
      <c r="S150" s="3">
        <v>39778</v>
      </c>
      <c r="T150" s="4">
        <v>462170</v>
      </c>
      <c r="U150" s="1">
        <v>8369194.5</v>
      </c>
      <c r="V150" s="1">
        <f t="shared" si="24"/>
        <v>18.108476318237877</v>
      </c>
      <c r="X150" t="s">
        <v>21</v>
      </c>
      <c r="Y150" s="3">
        <v>39778</v>
      </c>
      <c r="Z150" s="4">
        <v>1703998</v>
      </c>
      <c r="AA150" s="1">
        <v>26208786.390000001</v>
      </c>
      <c r="AB150" s="1">
        <f t="shared" si="25"/>
        <v>15.380761239156385</v>
      </c>
      <c r="AD150" t="s">
        <v>23</v>
      </c>
      <c r="AE150" s="3">
        <v>39778</v>
      </c>
      <c r="AF150" s="4">
        <v>159465</v>
      </c>
      <c r="AG150" s="1">
        <v>2617897.9900000002</v>
      </c>
      <c r="AH150" s="1">
        <f t="shared" si="28"/>
        <v>16.416755965258837</v>
      </c>
      <c r="AJ150" t="s">
        <v>22</v>
      </c>
      <c r="AK150" s="3">
        <v>39778</v>
      </c>
      <c r="AL150" s="4">
        <v>643</v>
      </c>
      <c r="AM150" s="1">
        <v>12247.64</v>
      </c>
      <c r="AN150" s="1">
        <f t="shared" si="29"/>
        <v>19.047651632970449</v>
      </c>
      <c r="AP150" t="s">
        <v>34</v>
      </c>
      <c r="AQ150" s="3">
        <v>39778</v>
      </c>
      <c r="AR150" s="4">
        <v>1561402</v>
      </c>
      <c r="AS150" s="1">
        <v>25332071.989999998</v>
      </c>
      <c r="AT150" s="1">
        <f t="shared" si="27"/>
        <v>16.223926951547391</v>
      </c>
    </row>
    <row r="151" spans="1:46" x14ac:dyDescent="0.2">
      <c r="A151" s="3">
        <v>39779</v>
      </c>
      <c r="B151" s="4">
        <v>4519498</v>
      </c>
      <c r="C151" s="1">
        <v>75616958.329999998</v>
      </c>
      <c r="D151" s="2">
        <f t="shared" si="26"/>
        <v>16.731273767573303</v>
      </c>
      <c r="F151" t="s">
        <v>18</v>
      </c>
      <c r="G151" s="3">
        <v>39779</v>
      </c>
      <c r="H151" s="4">
        <v>95870</v>
      </c>
      <c r="I151" s="1">
        <v>1610159.21</v>
      </c>
      <c r="J151" s="1">
        <f t="shared" si="22"/>
        <v>16.795235318660687</v>
      </c>
      <c r="L151" t="s">
        <v>19</v>
      </c>
      <c r="M151" s="3">
        <v>39779</v>
      </c>
      <c r="N151" s="4">
        <v>462370</v>
      </c>
      <c r="O151" s="1">
        <v>9498389.8000000007</v>
      </c>
      <c r="P151" s="1">
        <f t="shared" si="23"/>
        <v>20.542833228799449</v>
      </c>
      <c r="R151" t="s">
        <v>20</v>
      </c>
      <c r="S151" s="3">
        <v>39779</v>
      </c>
      <c r="T151" s="4">
        <v>460537</v>
      </c>
      <c r="U151" s="1">
        <v>8281967.1699999999</v>
      </c>
      <c r="V151" s="1">
        <f t="shared" si="24"/>
        <v>17.98328292840749</v>
      </c>
      <c r="X151" t="s">
        <v>21</v>
      </c>
      <c r="Y151" s="3">
        <v>39779</v>
      </c>
      <c r="Z151" s="4">
        <v>1706527</v>
      </c>
      <c r="AA151" s="1">
        <v>26119644.27</v>
      </c>
      <c r="AB151" s="1">
        <f t="shared" si="25"/>
        <v>15.305731623349645</v>
      </c>
      <c r="AD151" t="s">
        <v>23</v>
      </c>
      <c r="AE151" s="3">
        <v>39779</v>
      </c>
      <c r="AF151" s="4">
        <v>187227</v>
      </c>
      <c r="AG151" s="1">
        <v>3095122.88</v>
      </c>
      <c r="AH151" s="1">
        <f t="shared" si="28"/>
        <v>16.531391733029956</v>
      </c>
      <c r="AJ151" t="s">
        <v>22</v>
      </c>
      <c r="AK151" s="3">
        <v>39779</v>
      </c>
      <c r="AL151" s="4">
        <v>744</v>
      </c>
      <c r="AM151" s="1">
        <v>14273.52</v>
      </c>
      <c r="AN151" s="1">
        <f t="shared" si="29"/>
        <v>19.184838709677418</v>
      </c>
      <c r="AP151" t="s">
        <v>34</v>
      </c>
      <c r="AQ151" s="3">
        <v>39779</v>
      </c>
      <c r="AR151" s="4">
        <v>1568705</v>
      </c>
      <c r="AS151" s="1">
        <v>25298153.16</v>
      </c>
      <c r="AT151" s="1">
        <f t="shared" si="27"/>
        <v>16.126775372042545</v>
      </c>
    </row>
    <row r="152" spans="1:46" x14ac:dyDescent="0.2">
      <c r="A152" s="3">
        <v>39780</v>
      </c>
      <c r="B152" s="4">
        <v>4511059</v>
      </c>
      <c r="C152" s="1">
        <v>75331160.099999994</v>
      </c>
      <c r="D152" s="2">
        <f t="shared" si="26"/>
        <v>16.699218542696958</v>
      </c>
      <c r="F152" t="s">
        <v>18</v>
      </c>
      <c r="G152" s="3">
        <v>39780</v>
      </c>
      <c r="H152" s="4">
        <v>95185</v>
      </c>
      <c r="I152" s="1">
        <v>1608289.14</v>
      </c>
      <c r="J152" s="1">
        <f t="shared" si="22"/>
        <v>16.896455744077322</v>
      </c>
      <c r="L152" t="s">
        <v>19</v>
      </c>
      <c r="M152" s="3">
        <v>39780</v>
      </c>
      <c r="N152" s="4">
        <v>456909</v>
      </c>
      <c r="O152" s="1">
        <v>9239735.7300000004</v>
      </c>
      <c r="P152" s="1">
        <f t="shared" si="23"/>
        <v>20.222266862766986</v>
      </c>
      <c r="R152" t="s">
        <v>20</v>
      </c>
      <c r="S152" s="3">
        <v>39780</v>
      </c>
      <c r="T152" s="4">
        <v>457791</v>
      </c>
      <c r="U152" s="1">
        <v>8173726.7199999997</v>
      </c>
      <c r="V152" s="1">
        <f t="shared" si="24"/>
        <v>17.85471256534095</v>
      </c>
      <c r="X152" t="s">
        <v>21</v>
      </c>
      <c r="Y152" s="3">
        <v>39780</v>
      </c>
      <c r="Z152" s="4">
        <v>1692830</v>
      </c>
      <c r="AA152" s="1">
        <v>25929565.23</v>
      </c>
      <c r="AB152" s="1">
        <f t="shared" si="25"/>
        <v>15.317288345551532</v>
      </c>
      <c r="AD152" t="s">
        <v>23</v>
      </c>
      <c r="AE152" s="3">
        <v>39780</v>
      </c>
      <c r="AF152" s="4">
        <v>203966</v>
      </c>
      <c r="AG152" s="1">
        <v>3455518.33</v>
      </c>
      <c r="AH152" s="1">
        <f t="shared" si="28"/>
        <v>16.94163894962886</v>
      </c>
      <c r="AJ152" t="s">
        <v>22</v>
      </c>
      <c r="AK152" s="3">
        <v>39780</v>
      </c>
      <c r="AL152" s="4">
        <v>760</v>
      </c>
      <c r="AM152" s="1">
        <v>14288.16</v>
      </c>
      <c r="AN152" s="1">
        <f t="shared" si="29"/>
        <v>18.800210526315791</v>
      </c>
      <c r="AP152" t="s">
        <v>34</v>
      </c>
      <c r="AQ152" s="3">
        <v>39780</v>
      </c>
      <c r="AR152" s="4">
        <v>1561740</v>
      </c>
      <c r="AS152" s="1">
        <v>25266300.940000001</v>
      </c>
      <c r="AT152" s="1">
        <f t="shared" si="27"/>
        <v>16.178301727560285</v>
      </c>
    </row>
    <row r="153" spans="1:46" x14ac:dyDescent="0.2">
      <c r="A153" s="3">
        <v>39781</v>
      </c>
      <c r="B153" s="4">
        <v>4655640</v>
      </c>
      <c r="C153" s="1">
        <v>77495458.060000002</v>
      </c>
      <c r="D153" s="2">
        <f t="shared" si="26"/>
        <v>16.645500524095507</v>
      </c>
      <c r="F153" t="s">
        <v>18</v>
      </c>
      <c r="G153" s="3">
        <v>39781</v>
      </c>
      <c r="H153" s="4">
        <v>97604</v>
      </c>
      <c r="I153" s="1">
        <v>1675154.6</v>
      </c>
      <c r="J153" s="1">
        <f t="shared" si="22"/>
        <v>17.162765870251221</v>
      </c>
      <c r="L153" t="s">
        <v>19</v>
      </c>
      <c r="M153" s="3">
        <v>39781</v>
      </c>
      <c r="N153" s="4">
        <v>479812</v>
      </c>
      <c r="O153" s="1">
        <v>9939044.1699999999</v>
      </c>
      <c r="P153" s="1">
        <f t="shared" si="23"/>
        <v>20.714455182446457</v>
      </c>
      <c r="R153" t="s">
        <v>20</v>
      </c>
      <c r="S153" s="3">
        <v>39781</v>
      </c>
      <c r="T153" s="4">
        <v>469975</v>
      </c>
      <c r="U153" s="1">
        <v>7721338.4500000002</v>
      </c>
      <c r="V153" s="1">
        <f t="shared" si="24"/>
        <v>16.429253577317944</v>
      </c>
      <c r="X153" t="s">
        <v>21</v>
      </c>
      <c r="Y153" s="3">
        <v>39781</v>
      </c>
      <c r="Z153" s="4">
        <v>1742443</v>
      </c>
      <c r="AA153" s="1">
        <v>26799679.809999999</v>
      </c>
      <c r="AB153" s="1">
        <f t="shared" si="25"/>
        <v>15.380520229356138</v>
      </c>
      <c r="AD153" t="s">
        <v>23</v>
      </c>
      <c r="AE153" s="3">
        <v>39781</v>
      </c>
      <c r="AF153" s="4">
        <v>219679</v>
      </c>
      <c r="AG153" s="1">
        <v>3829937.72</v>
      </c>
      <c r="AH153" s="1">
        <f t="shared" si="28"/>
        <v>17.434245967980555</v>
      </c>
      <c r="AJ153" t="s">
        <v>22</v>
      </c>
      <c r="AK153" s="3">
        <v>39781</v>
      </c>
      <c r="AL153" s="4">
        <v>778</v>
      </c>
      <c r="AM153" s="1">
        <v>14990.9</v>
      </c>
      <c r="AN153" s="1">
        <f t="shared" si="29"/>
        <v>19.268508997429304</v>
      </c>
      <c r="AP153" t="s">
        <v>34</v>
      </c>
      <c r="AQ153" s="3">
        <v>39781</v>
      </c>
      <c r="AR153" s="4">
        <v>1600323</v>
      </c>
      <c r="AS153" s="1">
        <v>25896245.350000001</v>
      </c>
      <c r="AT153" s="1">
        <f t="shared" si="27"/>
        <v>16.181886625387502</v>
      </c>
    </row>
    <row r="154" spans="1:46" x14ac:dyDescent="0.2">
      <c r="A154" s="3">
        <v>39782</v>
      </c>
      <c r="B154" s="4">
        <v>4566237</v>
      </c>
      <c r="C154" s="1">
        <v>74180635.25</v>
      </c>
      <c r="D154" s="2">
        <f t="shared" si="26"/>
        <v>16.245463222780597</v>
      </c>
      <c r="F154" t="s">
        <v>18</v>
      </c>
      <c r="G154" s="3">
        <v>39782</v>
      </c>
      <c r="H154" s="4">
        <v>95045</v>
      </c>
      <c r="I154" s="1">
        <v>1567015.87</v>
      </c>
      <c r="J154" s="1">
        <f t="shared" si="22"/>
        <v>16.487094218528068</v>
      </c>
      <c r="L154" t="s">
        <v>19</v>
      </c>
      <c r="M154" s="3">
        <v>39782</v>
      </c>
      <c r="N154" s="4">
        <v>455838</v>
      </c>
      <c r="O154" s="1">
        <v>9032151.5800000001</v>
      </c>
      <c r="P154" s="1">
        <f t="shared" si="23"/>
        <v>19.814389278647241</v>
      </c>
      <c r="R154" t="s">
        <v>20</v>
      </c>
      <c r="S154" s="3">
        <v>39782</v>
      </c>
      <c r="T154" s="4">
        <v>468808</v>
      </c>
      <c r="U154" s="1">
        <v>7627007.9800000004</v>
      </c>
      <c r="V154" s="1">
        <f t="shared" si="24"/>
        <v>16.26893734748554</v>
      </c>
      <c r="X154" t="s">
        <v>21</v>
      </c>
      <c r="Y154" s="3">
        <v>39782</v>
      </c>
      <c r="Z154" s="4">
        <v>1695218</v>
      </c>
      <c r="AA154" s="1">
        <v>25424855.850000001</v>
      </c>
      <c r="AB154" s="1">
        <f t="shared" si="25"/>
        <v>14.997986011238673</v>
      </c>
      <c r="AD154" t="s">
        <v>23</v>
      </c>
      <c r="AE154" s="3">
        <v>39782</v>
      </c>
      <c r="AF154" s="4">
        <v>234160</v>
      </c>
      <c r="AG154" s="1">
        <v>4084574.1</v>
      </c>
      <c r="AH154" s="1">
        <f t="shared" si="28"/>
        <v>17.443517680218655</v>
      </c>
      <c r="AJ154" t="s">
        <v>22</v>
      </c>
      <c r="AK154" s="3">
        <v>39782</v>
      </c>
      <c r="AL154" s="4">
        <v>760</v>
      </c>
      <c r="AM154" s="1">
        <v>15312.93</v>
      </c>
      <c r="AN154" s="1">
        <f t="shared" si="29"/>
        <v>20.148592105263159</v>
      </c>
      <c r="AP154" t="s">
        <v>34</v>
      </c>
      <c r="AQ154" s="3">
        <v>39782</v>
      </c>
      <c r="AR154" s="4">
        <v>1571403</v>
      </c>
      <c r="AS154" s="1">
        <v>24882597.309999999</v>
      </c>
      <c r="AT154" s="1">
        <f t="shared" si="27"/>
        <v>15.834637779105677</v>
      </c>
    </row>
    <row r="155" spans="1:46" x14ac:dyDescent="0.2">
      <c r="A155" s="3">
        <v>39783</v>
      </c>
      <c r="B155" s="4">
        <v>4608024</v>
      </c>
      <c r="C155" s="1">
        <v>78688153.340000004</v>
      </c>
      <c r="D155" s="2">
        <f t="shared" si="26"/>
        <v>17.076333226563058</v>
      </c>
      <c r="F155" t="s">
        <v>18</v>
      </c>
      <c r="G155" s="3">
        <v>39783</v>
      </c>
      <c r="H155" s="4">
        <v>95229</v>
      </c>
      <c r="I155" s="1">
        <v>1637502.13</v>
      </c>
      <c r="J155" s="1">
        <f t="shared" si="22"/>
        <v>17.195414527087337</v>
      </c>
      <c r="L155" t="s">
        <v>19</v>
      </c>
      <c r="M155" s="3">
        <v>39783</v>
      </c>
      <c r="N155" s="4">
        <v>466870</v>
      </c>
      <c r="O155" s="1">
        <v>9754860.7300000004</v>
      </c>
      <c r="P155" s="1">
        <f t="shared" si="23"/>
        <v>20.894169104890015</v>
      </c>
      <c r="R155" t="s">
        <v>20</v>
      </c>
      <c r="S155" s="3">
        <v>39783</v>
      </c>
      <c r="T155" s="4">
        <v>463460</v>
      </c>
      <c r="U155" s="1">
        <v>8671802.7799999993</v>
      </c>
      <c r="V155" s="1">
        <f t="shared" si="24"/>
        <v>18.71100586889915</v>
      </c>
      <c r="X155" t="s">
        <v>21</v>
      </c>
      <c r="Y155" s="3">
        <v>39783</v>
      </c>
      <c r="Z155" s="4">
        <v>1708454</v>
      </c>
      <c r="AA155" s="1">
        <v>26568915.940000001</v>
      </c>
      <c r="AB155" s="1">
        <f t="shared" si="25"/>
        <v>15.551437697473856</v>
      </c>
      <c r="AD155" t="s">
        <v>23</v>
      </c>
      <c r="AE155" s="3">
        <v>39783</v>
      </c>
      <c r="AF155" s="4">
        <v>240026</v>
      </c>
      <c r="AG155" s="1">
        <v>4249028.5599999996</v>
      </c>
      <c r="AH155" s="1">
        <f t="shared" si="28"/>
        <v>17.702367910143067</v>
      </c>
      <c r="AJ155" t="s">
        <v>22</v>
      </c>
      <c r="AK155" s="3">
        <v>39783</v>
      </c>
      <c r="AL155" s="4">
        <v>726</v>
      </c>
      <c r="AM155" s="1">
        <v>13134.22</v>
      </c>
      <c r="AN155" s="1">
        <f t="shared" si="29"/>
        <v>18.09121212121212</v>
      </c>
      <c r="AP155" t="s">
        <v>34</v>
      </c>
      <c r="AQ155" s="3">
        <v>39783</v>
      </c>
      <c r="AR155" s="4">
        <v>1585403</v>
      </c>
      <c r="AS155" s="1">
        <v>26050751.34</v>
      </c>
      <c r="AT155" s="1">
        <f t="shared" si="27"/>
        <v>16.431627378023126</v>
      </c>
    </row>
    <row r="156" spans="1:46" x14ac:dyDescent="0.2">
      <c r="A156" s="3">
        <v>39784</v>
      </c>
      <c r="B156" s="4">
        <v>4592145</v>
      </c>
      <c r="C156" s="1">
        <v>78381443.609999999</v>
      </c>
      <c r="D156" s="2">
        <f t="shared" si="26"/>
        <v>17.06859073700852</v>
      </c>
      <c r="F156" t="s">
        <v>18</v>
      </c>
      <c r="G156" s="3">
        <v>39784</v>
      </c>
      <c r="H156" s="4">
        <v>94362</v>
      </c>
      <c r="I156" s="1">
        <v>1615386.58</v>
      </c>
      <c r="J156" s="1">
        <f t="shared" si="22"/>
        <v>17.119037112396938</v>
      </c>
      <c r="L156" t="s">
        <v>19</v>
      </c>
      <c r="M156" s="3">
        <v>39784</v>
      </c>
      <c r="N156" s="4">
        <v>462724</v>
      </c>
      <c r="O156" s="1">
        <v>9653905.1500000004</v>
      </c>
      <c r="P156" s="1">
        <f t="shared" si="23"/>
        <v>20.863203875312283</v>
      </c>
      <c r="R156" t="s">
        <v>20</v>
      </c>
      <c r="S156" s="3">
        <v>39784</v>
      </c>
      <c r="T156" s="4">
        <v>458498</v>
      </c>
      <c r="U156" s="1">
        <v>8489848.2799999993</v>
      </c>
      <c r="V156" s="1">
        <f t="shared" si="24"/>
        <v>18.516652809826869</v>
      </c>
      <c r="X156" t="s">
        <v>21</v>
      </c>
      <c r="Y156" s="3">
        <v>39784</v>
      </c>
      <c r="Z156" s="4">
        <v>1697329</v>
      </c>
      <c r="AA156" s="1">
        <v>26405204.870000001</v>
      </c>
      <c r="AB156" s="1">
        <f t="shared" si="25"/>
        <v>15.556916113493614</v>
      </c>
      <c r="AD156" t="s">
        <v>23</v>
      </c>
      <c r="AE156" s="3">
        <v>39784</v>
      </c>
      <c r="AF156" s="4">
        <v>247677</v>
      </c>
      <c r="AG156" s="1">
        <v>4440985.83</v>
      </c>
      <c r="AH156" s="1">
        <f t="shared" si="28"/>
        <v>17.930554028028439</v>
      </c>
      <c r="AJ156" t="s">
        <v>22</v>
      </c>
      <c r="AK156" s="3">
        <v>39784</v>
      </c>
      <c r="AL156" s="4">
        <v>679</v>
      </c>
      <c r="AM156" s="1">
        <v>11713.13</v>
      </c>
      <c r="AN156" s="1">
        <f t="shared" si="29"/>
        <v>17.250559646539028</v>
      </c>
      <c r="AP156" t="s">
        <v>34</v>
      </c>
      <c r="AQ156" s="3">
        <v>39784</v>
      </c>
      <c r="AR156" s="4">
        <v>1582931</v>
      </c>
      <c r="AS156" s="1">
        <v>26025825.960000001</v>
      </c>
      <c r="AT156" s="1">
        <f t="shared" si="27"/>
        <v>16.441541646477326</v>
      </c>
    </row>
    <row r="157" spans="1:46" x14ac:dyDescent="0.2">
      <c r="A157" s="3">
        <v>39785</v>
      </c>
      <c r="B157" s="4">
        <v>4617355</v>
      </c>
      <c r="C157" s="1">
        <v>78455651.450000003</v>
      </c>
      <c r="D157" s="2">
        <f t="shared" si="26"/>
        <v>16.991470538869116</v>
      </c>
      <c r="F157" t="s">
        <v>18</v>
      </c>
      <c r="G157" s="3">
        <v>39785</v>
      </c>
      <c r="H157" s="4">
        <v>94204</v>
      </c>
      <c r="I157" s="1">
        <v>1634002.94</v>
      </c>
      <c r="J157" s="1">
        <f t="shared" si="22"/>
        <v>17.345366863402827</v>
      </c>
      <c r="L157" t="s">
        <v>19</v>
      </c>
      <c r="M157" s="3">
        <v>39785</v>
      </c>
      <c r="N157" s="4">
        <v>463898</v>
      </c>
      <c r="O157" s="1">
        <v>9659502.25</v>
      </c>
      <c r="P157" s="1">
        <f t="shared" si="23"/>
        <v>20.822470133520731</v>
      </c>
      <c r="R157" t="s">
        <v>20</v>
      </c>
      <c r="S157" s="3">
        <v>39785</v>
      </c>
      <c r="T157" s="4">
        <v>456741</v>
      </c>
      <c r="U157" s="1">
        <v>8388972.6199999992</v>
      </c>
      <c r="V157" s="1">
        <f t="shared" si="24"/>
        <v>18.367023367729193</v>
      </c>
      <c r="X157" t="s">
        <v>21</v>
      </c>
      <c r="Y157" s="3">
        <v>39785</v>
      </c>
      <c r="Z157" s="4">
        <v>1702898</v>
      </c>
      <c r="AA157" s="1">
        <v>26367149.550000001</v>
      </c>
      <c r="AB157" s="1">
        <f t="shared" si="25"/>
        <v>15.483692828343212</v>
      </c>
      <c r="AD157" t="s">
        <v>23</v>
      </c>
      <c r="AE157" s="3">
        <v>39785</v>
      </c>
      <c r="AF157" s="4">
        <v>253394</v>
      </c>
      <c r="AG157" s="1">
        <v>4562488.5599999996</v>
      </c>
      <c r="AH157" s="1">
        <f t="shared" si="28"/>
        <v>18.005511417002769</v>
      </c>
      <c r="AJ157" t="s">
        <v>22</v>
      </c>
      <c r="AK157" s="3">
        <v>39785</v>
      </c>
      <c r="AL157" s="4">
        <v>668</v>
      </c>
      <c r="AM157" s="1">
        <v>10972.82</v>
      </c>
      <c r="AN157" s="1">
        <f t="shared" si="29"/>
        <v>16.426377245508981</v>
      </c>
      <c r="AP157" t="s">
        <v>34</v>
      </c>
      <c r="AQ157" s="3">
        <v>39785</v>
      </c>
      <c r="AR157" s="4">
        <v>1595150</v>
      </c>
      <c r="AS157" s="1">
        <v>26120916.920000002</v>
      </c>
      <c r="AT157" s="1">
        <f t="shared" si="27"/>
        <v>16.37521043162085</v>
      </c>
    </row>
    <row r="158" spans="1:46" x14ac:dyDescent="0.2">
      <c r="A158" s="3">
        <v>39786</v>
      </c>
      <c r="B158" s="4">
        <v>4662150</v>
      </c>
      <c r="C158" s="1">
        <v>79619634.340000004</v>
      </c>
      <c r="D158" s="2">
        <f t="shared" si="26"/>
        <v>17.077879163047093</v>
      </c>
      <c r="F158" t="s">
        <v>18</v>
      </c>
      <c r="G158" s="3">
        <v>39786</v>
      </c>
      <c r="H158" s="4">
        <v>94948</v>
      </c>
      <c r="I158" s="1">
        <v>1646534.74</v>
      </c>
      <c r="J158" s="1">
        <f t="shared" si="22"/>
        <v>17.341436786451531</v>
      </c>
      <c r="L158" t="s">
        <v>19</v>
      </c>
      <c r="M158" s="3">
        <v>39786</v>
      </c>
      <c r="N158" s="4">
        <v>467573</v>
      </c>
      <c r="O158" s="1">
        <v>9804335.5</v>
      </c>
      <c r="P158" s="1">
        <f t="shared" si="23"/>
        <v>20.968566405673553</v>
      </c>
      <c r="R158" t="s">
        <v>20</v>
      </c>
      <c r="S158" s="3">
        <v>39786</v>
      </c>
      <c r="T158" s="4">
        <v>457795</v>
      </c>
      <c r="U158" s="1">
        <v>8515411.5899999999</v>
      </c>
      <c r="V158" s="1">
        <f t="shared" si="24"/>
        <v>18.600927467534596</v>
      </c>
      <c r="X158" t="s">
        <v>21</v>
      </c>
      <c r="Y158" s="3">
        <v>39786</v>
      </c>
      <c r="Z158" s="4">
        <v>1714062</v>
      </c>
      <c r="AA158" s="1">
        <v>26658674.210000001</v>
      </c>
      <c r="AB158" s="1">
        <f t="shared" si="25"/>
        <v>15.552922945611069</v>
      </c>
      <c r="AD158" t="s">
        <v>23</v>
      </c>
      <c r="AE158" s="3">
        <v>39786</v>
      </c>
      <c r="AF158" s="4">
        <v>257755</v>
      </c>
      <c r="AG158" s="1">
        <v>4705335.0999999996</v>
      </c>
      <c r="AH158" s="1">
        <f t="shared" si="28"/>
        <v>18.255068184904268</v>
      </c>
      <c r="AJ158" t="s">
        <v>22</v>
      </c>
      <c r="AK158" s="3">
        <v>39786</v>
      </c>
      <c r="AL158" s="4">
        <v>696</v>
      </c>
      <c r="AM158" s="1">
        <v>11404.81</v>
      </c>
      <c r="AN158" s="1">
        <f t="shared" si="29"/>
        <v>16.386221264367816</v>
      </c>
      <c r="AP158" t="s">
        <v>34</v>
      </c>
      <c r="AQ158" s="3">
        <v>39786</v>
      </c>
      <c r="AR158" s="4">
        <v>1615088</v>
      </c>
      <c r="AS158" s="1">
        <v>26538405.809999999</v>
      </c>
      <c r="AT158" s="1">
        <f t="shared" si="27"/>
        <v>16.431554076310391</v>
      </c>
    </row>
    <row r="159" spans="1:46" x14ac:dyDescent="0.2">
      <c r="A159" s="3">
        <v>39787</v>
      </c>
      <c r="B159" s="4">
        <v>4693478</v>
      </c>
      <c r="C159" s="1">
        <v>80292524.670000002</v>
      </c>
      <c r="D159" s="2">
        <f t="shared" si="26"/>
        <v>17.107254933335152</v>
      </c>
      <c r="F159" t="s">
        <v>18</v>
      </c>
      <c r="G159" s="3">
        <v>39787</v>
      </c>
      <c r="H159" s="4">
        <v>95501</v>
      </c>
      <c r="I159" s="1">
        <v>1668974.06</v>
      </c>
      <c r="J159" s="1">
        <f t="shared" si="22"/>
        <v>17.475985172930127</v>
      </c>
      <c r="L159" t="s">
        <v>19</v>
      </c>
      <c r="M159" s="3">
        <v>39787</v>
      </c>
      <c r="N159" s="4">
        <v>468662</v>
      </c>
      <c r="O159" s="1">
        <v>9793807.3800000008</v>
      </c>
      <c r="P159" s="1">
        <f t="shared" si="23"/>
        <v>20.897378878594811</v>
      </c>
      <c r="R159" t="s">
        <v>20</v>
      </c>
      <c r="S159" s="3">
        <v>39787</v>
      </c>
      <c r="T159" s="4">
        <v>460234</v>
      </c>
      <c r="U159" s="1">
        <v>8561662.1799999997</v>
      </c>
      <c r="V159" s="1">
        <f t="shared" si="24"/>
        <v>18.602845900129065</v>
      </c>
      <c r="X159" t="s">
        <v>21</v>
      </c>
      <c r="Y159" s="3">
        <v>39787</v>
      </c>
      <c r="Z159" s="4">
        <v>1718403</v>
      </c>
      <c r="AA159" s="1">
        <v>26845791.52</v>
      </c>
      <c r="AB159" s="1">
        <f t="shared" si="25"/>
        <v>15.622523657139798</v>
      </c>
      <c r="AD159" t="s">
        <v>23</v>
      </c>
      <c r="AE159" s="3">
        <v>39787</v>
      </c>
      <c r="AF159" s="4">
        <v>259533</v>
      </c>
      <c r="AG159" s="1">
        <v>4723136.97</v>
      </c>
      <c r="AH159" s="1">
        <f t="shared" si="28"/>
        <v>18.198598906497438</v>
      </c>
      <c r="AJ159" t="s">
        <v>22</v>
      </c>
      <c r="AK159" s="3">
        <v>39787</v>
      </c>
      <c r="AL159" s="4">
        <v>674</v>
      </c>
      <c r="AM159" s="1">
        <v>12864.18</v>
      </c>
      <c r="AN159" s="1">
        <f t="shared" si="29"/>
        <v>19.086320474777448</v>
      </c>
      <c r="AP159" t="s">
        <v>34</v>
      </c>
      <c r="AQ159" s="3">
        <v>39787</v>
      </c>
      <c r="AR159" s="4">
        <v>1631690</v>
      </c>
      <c r="AS159" s="1">
        <v>26929631.93</v>
      </c>
      <c r="AT159" s="1">
        <f t="shared" si="27"/>
        <v>16.504134933719026</v>
      </c>
    </row>
    <row r="160" spans="1:46" x14ac:dyDescent="0.2">
      <c r="A160" s="3">
        <v>39788</v>
      </c>
      <c r="B160" s="4">
        <v>4764155</v>
      </c>
      <c r="C160" s="1">
        <v>79257995.920000002</v>
      </c>
      <c r="D160" s="2">
        <f t="shared" si="26"/>
        <v>16.636317651293883</v>
      </c>
      <c r="F160" t="s">
        <v>18</v>
      </c>
      <c r="G160" s="3">
        <v>39788</v>
      </c>
      <c r="H160" s="4">
        <v>96572</v>
      </c>
      <c r="I160" s="1">
        <v>1662404.55</v>
      </c>
      <c r="J160" s="1">
        <f t="shared" si="22"/>
        <v>17.214146439961894</v>
      </c>
      <c r="L160" t="s">
        <v>19</v>
      </c>
      <c r="M160" s="3">
        <v>39788</v>
      </c>
      <c r="N160" s="4">
        <v>479461</v>
      </c>
      <c r="O160" s="1">
        <v>10007493.67</v>
      </c>
      <c r="P160" s="1">
        <f t="shared" si="23"/>
        <v>20.872383092681158</v>
      </c>
      <c r="R160" t="s">
        <v>20</v>
      </c>
      <c r="S160" s="3">
        <v>39788</v>
      </c>
      <c r="T160" s="4">
        <v>465367</v>
      </c>
      <c r="U160" s="1">
        <v>7729868.5499999998</v>
      </c>
      <c r="V160" s="1">
        <f t="shared" si="24"/>
        <v>16.610263619895694</v>
      </c>
      <c r="X160" t="s">
        <v>21</v>
      </c>
      <c r="Y160" s="3">
        <v>39788</v>
      </c>
      <c r="Z160" s="4">
        <v>1741982</v>
      </c>
      <c r="AA160" s="1">
        <v>26630734.359999999</v>
      </c>
      <c r="AB160" s="1">
        <f t="shared" si="25"/>
        <v>15.287605933930431</v>
      </c>
      <c r="AD160" t="s">
        <v>23</v>
      </c>
      <c r="AE160" s="3">
        <v>39788</v>
      </c>
      <c r="AF160" s="4">
        <v>262138</v>
      </c>
      <c r="AG160" s="1">
        <v>4787495.8099999996</v>
      </c>
      <c r="AH160" s="1">
        <f t="shared" si="28"/>
        <v>18.263265188564802</v>
      </c>
      <c r="AJ160" t="s">
        <v>22</v>
      </c>
      <c r="AK160" s="3">
        <v>39788</v>
      </c>
      <c r="AL160" s="4">
        <v>669</v>
      </c>
      <c r="AM160" s="1">
        <v>10936.97</v>
      </c>
      <c r="AN160" s="1">
        <f t="shared" si="29"/>
        <v>16.348236173393122</v>
      </c>
      <c r="AP160" t="s">
        <v>34</v>
      </c>
      <c r="AQ160" s="3">
        <v>39788</v>
      </c>
      <c r="AR160" s="4">
        <v>1656939</v>
      </c>
      <c r="AS160" s="1">
        <v>26773694.120000001</v>
      </c>
      <c r="AT160" s="1">
        <f t="shared" si="27"/>
        <v>16.158527332629628</v>
      </c>
    </row>
    <row r="161" spans="1:46" x14ac:dyDescent="0.2">
      <c r="A161" s="3">
        <v>39789</v>
      </c>
      <c r="B161" s="4">
        <v>4591551</v>
      </c>
      <c r="C161" s="1">
        <v>72572879.780000001</v>
      </c>
      <c r="D161" s="2">
        <f t="shared" si="26"/>
        <v>15.805744024187034</v>
      </c>
      <c r="F161" t="s">
        <v>18</v>
      </c>
      <c r="G161" s="3">
        <v>39789</v>
      </c>
      <c r="H161" s="4">
        <v>92897</v>
      </c>
      <c r="I161" s="1">
        <v>1510416.81</v>
      </c>
      <c r="J161" s="1">
        <f t="shared" si="22"/>
        <v>16.259048300806271</v>
      </c>
      <c r="L161" t="s">
        <v>19</v>
      </c>
      <c r="M161" s="3">
        <v>39789</v>
      </c>
      <c r="N161" s="4">
        <v>451871</v>
      </c>
      <c r="O161" s="1">
        <v>8803956.3800000008</v>
      </c>
      <c r="P161" s="1">
        <f t="shared" si="23"/>
        <v>19.483340112554249</v>
      </c>
      <c r="R161" t="s">
        <v>20</v>
      </c>
      <c r="S161" s="3">
        <v>39789</v>
      </c>
      <c r="T161" s="4">
        <v>454029</v>
      </c>
      <c r="U161" s="1">
        <v>7337793.8700000001</v>
      </c>
      <c r="V161" s="1">
        <f t="shared" si="24"/>
        <v>16.161509220776647</v>
      </c>
      <c r="X161" t="s">
        <v>21</v>
      </c>
      <c r="Y161" s="3">
        <v>39789</v>
      </c>
      <c r="Z161" s="4">
        <v>1667004</v>
      </c>
      <c r="AA161" s="1">
        <v>24121798.34</v>
      </c>
      <c r="AB161" s="1">
        <f t="shared" si="25"/>
        <v>14.470150245590293</v>
      </c>
      <c r="AD161" t="s">
        <v>23</v>
      </c>
      <c r="AE161" s="3">
        <v>39789</v>
      </c>
      <c r="AF161" s="4">
        <v>260428</v>
      </c>
      <c r="AG161" s="1">
        <v>4631576.6100000003</v>
      </c>
      <c r="AH161" s="1">
        <f t="shared" si="28"/>
        <v>17.784480201821619</v>
      </c>
      <c r="AJ161" t="s">
        <v>22</v>
      </c>
      <c r="AK161" s="3">
        <v>39789</v>
      </c>
      <c r="AL161" s="4">
        <v>553</v>
      </c>
      <c r="AM161" s="1">
        <v>9572.59</v>
      </c>
      <c r="AN161" s="1">
        <f t="shared" si="29"/>
        <v>17.310289330922242</v>
      </c>
      <c r="AP161" t="s">
        <v>34</v>
      </c>
      <c r="AQ161" s="3">
        <v>39789</v>
      </c>
      <c r="AR161" s="4">
        <v>1603275</v>
      </c>
      <c r="AS161" s="1">
        <v>24602251.59</v>
      </c>
      <c r="AT161" s="1">
        <f t="shared" si="27"/>
        <v>15.344997951068907</v>
      </c>
    </row>
    <row r="162" spans="1:46" x14ac:dyDescent="0.2">
      <c r="A162" s="3">
        <v>39790</v>
      </c>
      <c r="B162" s="4">
        <v>4790513</v>
      </c>
      <c r="C162" s="1">
        <v>90238168.319999993</v>
      </c>
      <c r="D162" s="2">
        <f t="shared" si="26"/>
        <v>18.836848646481076</v>
      </c>
      <c r="F162" t="s">
        <v>18</v>
      </c>
      <c r="G162" s="3">
        <v>39790</v>
      </c>
      <c r="H162" s="4">
        <v>97967</v>
      </c>
      <c r="I162" s="1">
        <v>1907507.81</v>
      </c>
      <c r="J162" s="1">
        <f t="shared" ref="J162:J198" si="30">I162/H162</f>
        <v>19.470921943103292</v>
      </c>
      <c r="L162" t="s">
        <v>19</v>
      </c>
      <c r="M162" s="3">
        <v>39790</v>
      </c>
      <c r="N162" s="4">
        <v>472291</v>
      </c>
      <c r="O162" s="1">
        <v>10799823.41</v>
      </c>
      <c r="P162" s="1">
        <f t="shared" ref="P162:P198" si="31">O162/N162</f>
        <v>22.866883785632165</v>
      </c>
      <c r="R162" t="s">
        <v>20</v>
      </c>
      <c r="S162" s="3">
        <v>39790</v>
      </c>
      <c r="T162" s="4">
        <v>469452</v>
      </c>
      <c r="U162" s="1">
        <v>9604445.1400000006</v>
      </c>
      <c r="V162" s="1">
        <f t="shared" ref="V162:V198" si="32">U162/T162</f>
        <v>20.458843800857171</v>
      </c>
      <c r="X162" t="s">
        <v>21</v>
      </c>
      <c r="Y162" s="3">
        <v>39790</v>
      </c>
      <c r="Z162" s="4">
        <v>1736479</v>
      </c>
      <c r="AA162" s="1">
        <v>29996013.879999999</v>
      </c>
      <c r="AB162" s="1">
        <f t="shared" ref="AB162:AB198" si="33">AA162/Z162</f>
        <v>17.274043555954318</v>
      </c>
      <c r="AD162" t="s">
        <v>23</v>
      </c>
      <c r="AE162" s="3">
        <v>39790</v>
      </c>
      <c r="AF162" s="4">
        <v>270503</v>
      </c>
      <c r="AG162" s="1">
        <v>5302290.9400000004</v>
      </c>
      <c r="AH162" s="1">
        <f t="shared" si="28"/>
        <v>19.601597542356277</v>
      </c>
      <c r="AJ162" t="s">
        <v>22</v>
      </c>
      <c r="AK162" s="3">
        <v>39790</v>
      </c>
      <c r="AL162" s="4">
        <v>603</v>
      </c>
      <c r="AM162" s="1">
        <v>12483.51</v>
      </c>
      <c r="AN162" s="1">
        <f t="shared" si="29"/>
        <v>20.702338308457712</v>
      </c>
      <c r="AP162" t="s">
        <v>34</v>
      </c>
      <c r="AQ162" s="3">
        <v>39790</v>
      </c>
      <c r="AR162" s="4">
        <v>1679114</v>
      </c>
      <c r="AS162" s="1">
        <v>30646345.5</v>
      </c>
      <c r="AT162" s="1">
        <f t="shared" si="27"/>
        <v>18.251497813727955</v>
      </c>
    </row>
    <row r="163" spans="1:46" x14ac:dyDescent="0.2">
      <c r="A163" s="3">
        <v>39791</v>
      </c>
      <c r="B163" s="4">
        <v>5158544</v>
      </c>
      <c r="C163" s="1">
        <v>122329589.95999999</v>
      </c>
      <c r="D163" s="2">
        <f t="shared" si="26"/>
        <v>23.713976261518752</v>
      </c>
      <c r="F163" t="s">
        <v>18</v>
      </c>
      <c r="G163" s="3">
        <v>39791</v>
      </c>
      <c r="H163" s="4">
        <v>106288</v>
      </c>
      <c r="I163" s="1">
        <v>2560081.65</v>
      </c>
      <c r="J163" s="1">
        <f t="shared" si="30"/>
        <v>24.086271733403581</v>
      </c>
      <c r="L163" t="s">
        <v>19</v>
      </c>
      <c r="M163" s="3">
        <v>39791</v>
      </c>
      <c r="N163" s="4">
        <v>502944</v>
      </c>
      <c r="O163" s="1">
        <v>13495447.960000001</v>
      </c>
      <c r="P163" s="1">
        <f t="shared" si="31"/>
        <v>26.832903782528476</v>
      </c>
      <c r="R163" t="s">
        <v>20</v>
      </c>
      <c r="S163" s="3">
        <v>39791</v>
      </c>
      <c r="T163" s="4">
        <v>508712</v>
      </c>
      <c r="U163" s="1">
        <v>13064254.109999999</v>
      </c>
      <c r="V163" s="1">
        <f t="shared" si="32"/>
        <v>25.681041748572866</v>
      </c>
      <c r="X163" t="s">
        <v>21</v>
      </c>
      <c r="Y163" s="3">
        <v>39791</v>
      </c>
      <c r="Z163" s="4">
        <v>1841463</v>
      </c>
      <c r="AA163" s="1">
        <v>40470686.07</v>
      </c>
      <c r="AB163" s="1">
        <f t="shared" si="33"/>
        <v>21.977463609097768</v>
      </c>
      <c r="AD163" t="s">
        <v>23</v>
      </c>
      <c r="AE163" s="3">
        <v>39791</v>
      </c>
      <c r="AF163" s="4">
        <v>312351</v>
      </c>
      <c r="AG163" s="1">
        <v>7709467.3499999996</v>
      </c>
      <c r="AH163" s="1">
        <f t="shared" si="28"/>
        <v>24.682063928080908</v>
      </c>
      <c r="AJ163" t="s">
        <v>22</v>
      </c>
      <c r="AK163" s="3">
        <v>39791</v>
      </c>
      <c r="AL163" s="4">
        <v>677</v>
      </c>
      <c r="AM163" s="1">
        <v>14453.52</v>
      </c>
      <c r="AN163" s="1">
        <f t="shared" si="29"/>
        <v>21.349364844903988</v>
      </c>
      <c r="AP163" t="s">
        <v>34</v>
      </c>
      <c r="AQ163" s="3">
        <v>39791</v>
      </c>
      <c r="AR163" s="4">
        <v>1818723</v>
      </c>
      <c r="AS163" s="1">
        <v>42336034.32</v>
      </c>
      <c r="AT163" s="1">
        <f t="shared" si="27"/>
        <v>23.277890211978406</v>
      </c>
    </row>
    <row r="164" spans="1:46" x14ac:dyDescent="0.2">
      <c r="A164" s="3">
        <v>39792</v>
      </c>
      <c r="B164" s="4">
        <v>4889371</v>
      </c>
      <c r="C164" s="1">
        <v>91203788.939999998</v>
      </c>
      <c r="D164" s="2">
        <f t="shared" si="26"/>
        <v>18.653480977409977</v>
      </c>
      <c r="F164" t="s">
        <v>18</v>
      </c>
      <c r="G164" s="3">
        <v>39792</v>
      </c>
      <c r="H164" s="4">
        <v>100095</v>
      </c>
      <c r="I164" s="1">
        <v>1886916.1</v>
      </c>
      <c r="J164" s="1">
        <f t="shared" si="30"/>
        <v>18.85125231030521</v>
      </c>
      <c r="L164" t="s">
        <v>19</v>
      </c>
      <c r="M164" s="3">
        <v>39792</v>
      </c>
      <c r="N164" s="4">
        <v>463521</v>
      </c>
      <c r="O164" s="1">
        <v>9973951.8599999994</v>
      </c>
      <c r="P164" s="1">
        <f t="shared" si="31"/>
        <v>21.517799323008017</v>
      </c>
      <c r="R164" t="s">
        <v>20</v>
      </c>
      <c r="S164" s="3">
        <v>39792</v>
      </c>
      <c r="T164" s="4">
        <v>475523</v>
      </c>
      <c r="U164" s="1">
        <v>9830680.0999999996</v>
      </c>
      <c r="V164" s="1">
        <f t="shared" si="32"/>
        <v>20.673406123363119</v>
      </c>
      <c r="X164" t="s">
        <v>21</v>
      </c>
      <c r="Y164" s="3">
        <v>39792</v>
      </c>
      <c r="Z164" s="4">
        <v>1752755</v>
      </c>
      <c r="AA164" s="1">
        <v>29889874.66</v>
      </c>
      <c r="AB164" s="1">
        <f t="shared" si="33"/>
        <v>17.053081953838387</v>
      </c>
      <c r="AD164" t="s">
        <v>23</v>
      </c>
      <c r="AE164" s="3">
        <v>39792</v>
      </c>
      <c r="AF164" s="4">
        <v>291404</v>
      </c>
      <c r="AG164" s="1">
        <v>5894175.6200000001</v>
      </c>
      <c r="AH164" s="1">
        <f t="shared" si="28"/>
        <v>20.226817819933839</v>
      </c>
      <c r="AJ164" t="s">
        <v>22</v>
      </c>
      <c r="AK164" s="3">
        <v>39792</v>
      </c>
      <c r="AL164" s="4">
        <v>580</v>
      </c>
      <c r="AM164" s="1">
        <v>10631.01</v>
      </c>
      <c r="AN164" s="1">
        <f t="shared" si="29"/>
        <v>18.329327586206897</v>
      </c>
      <c r="AP164" t="s">
        <v>34</v>
      </c>
      <c r="AQ164" s="3">
        <v>39792</v>
      </c>
      <c r="AR164" s="4">
        <v>1738509</v>
      </c>
      <c r="AS164" s="1">
        <v>31714703.969999999</v>
      </c>
      <c r="AT164" s="1">
        <f t="shared" si="27"/>
        <v>18.242473274512815</v>
      </c>
    </row>
    <row r="165" spans="1:46" x14ac:dyDescent="0.2">
      <c r="A165" s="3">
        <v>39793</v>
      </c>
      <c r="B165" s="4">
        <v>4849777</v>
      </c>
      <c r="C165" s="1">
        <v>83960702.890000001</v>
      </c>
      <c r="D165" s="2">
        <f t="shared" si="26"/>
        <v>17.31228113993695</v>
      </c>
      <c r="F165" t="s">
        <v>18</v>
      </c>
      <c r="G165" s="3">
        <v>39793</v>
      </c>
      <c r="H165" s="4">
        <v>98768</v>
      </c>
      <c r="I165" s="1">
        <v>1728025.71</v>
      </c>
      <c r="J165" s="1">
        <f t="shared" si="30"/>
        <v>17.495805422809006</v>
      </c>
      <c r="L165" t="s">
        <v>19</v>
      </c>
      <c r="M165" s="3">
        <v>39793</v>
      </c>
      <c r="N165" s="4">
        <v>461965</v>
      </c>
      <c r="O165" s="1">
        <v>9373966.8300000001</v>
      </c>
      <c r="P165" s="1">
        <f t="shared" si="31"/>
        <v>20.291508729016268</v>
      </c>
      <c r="R165" t="s">
        <v>20</v>
      </c>
      <c r="S165" s="3">
        <v>39793</v>
      </c>
      <c r="T165" s="4">
        <v>472148</v>
      </c>
      <c r="U165" s="1">
        <v>9188494.1300000008</v>
      </c>
      <c r="V165" s="1">
        <f t="shared" si="32"/>
        <v>19.461046387996987</v>
      </c>
      <c r="X165" t="s">
        <v>21</v>
      </c>
      <c r="Y165" s="3">
        <v>39793</v>
      </c>
      <c r="Z165" s="4">
        <v>1737890</v>
      </c>
      <c r="AA165" s="1">
        <v>27255895.989999998</v>
      </c>
      <c r="AB165" s="1">
        <f t="shared" si="33"/>
        <v>15.683326326752555</v>
      </c>
      <c r="AD165" t="s">
        <v>23</v>
      </c>
      <c r="AE165" s="3">
        <v>39793</v>
      </c>
      <c r="AF165" s="4">
        <v>283455</v>
      </c>
      <c r="AG165" s="1">
        <v>5449906.5099999998</v>
      </c>
      <c r="AH165" s="1">
        <f t="shared" si="28"/>
        <v>19.226707978338712</v>
      </c>
      <c r="AJ165" t="s">
        <v>22</v>
      </c>
      <c r="AK165" s="3">
        <v>39793</v>
      </c>
      <c r="AL165" s="4">
        <v>602</v>
      </c>
      <c r="AM165" s="1">
        <v>11431.94</v>
      </c>
      <c r="AN165" s="1">
        <f t="shared" si="29"/>
        <v>18.989933554817277</v>
      </c>
      <c r="AP165" t="s">
        <v>34</v>
      </c>
      <c r="AQ165" s="3">
        <v>39793</v>
      </c>
      <c r="AR165" s="4">
        <v>1726224</v>
      </c>
      <c r="AS165" s="1">
        <v>29018985.649999999</v>
      </c>
      <c r="AT165" s="1">
        <f t="shared" si="27"/>
        <v>16.810672108602358</v>
      </c>
    </row>
    <row r="166" spans="1:46" x14ac:dyDescent="0.2">
      <c r="A166" s="3">
        <v>39794</v>
      </c>
      <c r="B166" s="4">
        <v>4703480</v>
      </c>
      <c r="C166" s="1">
        <v>78520371.450000003</v>
      </c>
      <c r="D166" s="2">
        <f t="shared" si="26"/>
        <v>16.694101271824266</v>
      </c>
      <c r="F166" t="s">
        <v>18</v>
      </c>
      <c r="G166" s="3">
        <v>39794</v>
      </c>
      <c r="H166" s="4">
        <v>94648</v>
      </c>
      <c r="I166" s="1">
        <v>1599962.16</v>
      </c>
      <c r="J166" s="1">
        <f t="shared" si="30"/>
        <v>16.904341982926208</v>
      </c>
      <c r="L166" t="s">
        <v>19</v>
      </c>
      <c r="M166" s="3">
        <v>39794</v>
      </c>
      <c r="N166" s="4">
        <v>449134</v>
      </c>
      <c r="O166" s="1">
        <v>8950970.0999999996</v>
      </c>
      <c r="P166" s="1">
        <f t="shared" si="31"/>
        <v>19.929397685323309</v>
      </c>
      <c r="R166" t="s">
        <v>20</v>
      </c>
      <c r="S166" s="3">
        <v>39794</v>
      </c>
      <c r="T166" s="4">
        <v>454957</v>
      </c>
      <c r="U166" s="1">
        <v>8517486.0800000001</v>
      </c>
      <c r="V166" s="1">
        <f t="shared" si="32"/>
        <v>18.721518912776371</v>
      </c>
      <c r="X166" t="s">
        <v>21</v>
      </c>
      <c r="Y166" s="3">
        <v>39794</v>
      </c>
      <c r="Z166" s="4">
        <v>1685289</v>
      </c>
      <c r="AA166" s="1">
        <v>25482124.75</v>
      </c>
      <c r="AB166" s="1">
        <f t="shared" si="33"/>
        <v>15.120329361907661</v>
      </c>
      <c r="AD166" t="s">
        <v>23</v>
      </c>
      <c r="AE166" s="3">
        <v>39794</v>
      </c>
      <c r="AF166" s="4">
        <v>270682</v>
      </c>
      <c r="AG166" s="1">
        <v>4997103.88</v>
      </c>
      <c r="AH166" s="1">
        <f t="shared" si="28"/>
        <v>18.461160623905542</v>
      </c>
      <c r="AJ166" t="s">
        <v>22</v>
      </c>
      <c r="AK166" s="3">
        <v>39794</v>
      </c>
      <c r="AL166" s="4">
        <v>569</v>
      </c>
      <c r="AM166" s="1">
        <v>10774.63</v>
      </c>
      <c r="AN166" s="1">
        <f t="shared" si="29"/>
        <v>18.936080843585234</v>
      </c>
      <c r="AP166" t="s">
        <v>34</v>
      </c>
      <c r="AQ166" s="3">
        <v>39794</v>
      </c>
      <c r="AR166" s="4">
        <v>1677639</v>
      </c>
      <c r="AS166" s="1">
        <v>27118763.530000001</v>
      </c>
      <c r="AT166" s="1">
        <f t="shared" ref="AT166:AT198" si="34">AS166/AR166</f>
        <v>16.16483852008686</v>
      </c>
    </row>
    <row r="167" spans="1:46" x14ac:dyDescent="0.2">
      <c r="A167" s="3">
        <v>39795</v>
      </c>
      <c r="B167" s="4">
        <v>4778394</v>
      </c>
      <c r="C167" s="1">
        <v>79104582.790000007</v>
      </c>
      <c r="D167" s="2">
        <f t="shared" si="26"/>
        <v>16.554637978785344</v>
      </c>
      <c r="F167" t="s">
        <v>18</v>
      </c>
      <c r="G167" s="3">
        <v>39795</v>
      </c>
      <c r="H167" s="4">
        <v>95694</v>
      </c>
      <c r="I167" s="1">
        <v>1630148.9</v>
      </c>
      <c r="J167" s="1">
        <f t="shared" si="30"/>
        <v>17.035016824461302</v>
      </c>
      <c r="L167" t="s">
        <v>19</v>
      </c>
      <c r="M167" s="3">
        <v>39795</v>
      </c>
      <c r="N167" s="4">
        <v>460414</v>
      </c>
      <c r="O167" s="1">
        <v>9391795.3000000007</v>
      </c>
      <c r="P167" s="1">
        <f t="shared" si="31"/>
        <v>20.398587575529852</v>
      </c>
      <c r="R167" t="s">
        <v>20</v>
      </c>
      <c r="S167" s="3">
        <v>39795</v>
      </c>
      <c r="T167" s="4">
        <v>461205</v>
      </c>
      <c r="U167" s="1">
        <v>7703339.5700000003</v>
      </c>
      <c r="V167" s="1">
        <f t="shared" si="32"/>
        <v>16.702636723365966</v>
      </c>
      <c r="X167" t="s">
        <v>21</v>
      </c>
      <c r="Y167" s="3">
        <v>39795</v>
      </c>
      <c r="Z167" s="4">
        <v>1713045</v>
      </c>
      <c r="AA167" s="1">
        <v>26023780.25</v>
      </c>
      <c r="AB167" s="1">
        <f t="shared" si="33"/>
        <v>15.191533351429763</v>
      </c>
      <c r="AD167" t="s">
        <v>23</v>
      </c>
      <c r="AE167" s="3">
        <v>39795</v>
      </c>
      <c r="AF167" s="4">
        <v>271014</v>
      </c>
      <c r="AG167" s="1">
        <v>5041316.0599999996</v>
      </c>
      <c r="AH167" s="1">
        <f t="shared" si="28"/>
        <v>18.601681315356402</v>
      </c>
      <c r="AJ167" t="s">
        <v>22</v>
      </c>
      <c r="AK167" s="3">
        <v>39795</v>
      </c>
      <c r="AL167" s="4">
        <v>633</v>
      </c>
      <c r="AM167" s="1">
        <v>11601.18</v>
      </c>
      <c r="AN167" s="1">
        <f t="shared" si="29"/>
        <v>18.327298578199052</v>
      </c>
      <c r="AP167" t="s">
        <v>34</v>
      </c>
      <c r="AQ167" s="3">
        <v>39795</v>
      </c>
      <c r="AR167" s="4">
        <v>1705578</v>
      </c>
      <c r="AS167" s="1">
        <v>27573011.57</v>
      </c>
      <c r="AT167" s="1">
        <f t="shared" si="34"/>
        <v>16.166373845112918</v>
      </c>
    </row>
    <row r="168" spans="1:46" x14ac:dyDescent="0.2">
      <c r="A168" s="3">
        <v>39796</v>
      </c>
      <c r="B168" s="4">
        <v>4699747</v>
      </c>
      <c r="C168" s="1">
        <v>75880820.939999998</v>
      </c>
      <c r="D168" s="2">
        <f t="shared" si="26"/>
        <v>16.145724640071052</v>
      </c>
      <c r="F168" t="s">
        <v>18</v>
      </c>
      <c r="G168" s="3">
        <v>39796</v>
      </c>
      <c r="H168" s="4">
        <v>93454</v>
      </c>
      <c r="I168" s="1">
        <v>1553831.09</v>
      </c>
      <c r="J168" s="1">
        <f t="shared" si="30"/>
        <v>16.626694309499861</v>
      </c>
      <c r="L168" t="s">
        <v>19</v>
      </c>
      <c r="M168" s="3">
        <v>39796</v>
      </c>
      <c r="N168" s="4">
        <v>443404</v>
      </c>
      <c r="O168" s="1">
        <v>8708463.8000000007</v>
      </c>
      <c r="P168" s="1">
        <f t="shared" si="31"/>
        <v>19.640020838783595</v>
      </c>
      <c r="R168" t="s">
        <v>20</v>
      </c>
      <c r="S168" s="3">
        <v>39796</v>
      </c>
      <c r="T168" s="4">
        <v>459599</v>
      </c>
      <c r="U168" s="1">
        <v>7630445.1100000003</v>
      </c>
      <c r="V168" s="1">
        <f t="shared" si="32"/>
        <v>16.602397111394936</v>
      </c>
      <c r="X168" t="s">
        <v>21</v>
      </c>
      <c r="Y168" s="3">
        <v>39796</v>
      </c>
      <c r="Z168" s="4">
        <v>1678242</v>
      </c>
      <c r="AA168" s="1">
        <v>24804986.920000002</v>
      </c>
      <c r="AB168" s="1">
        <f t="shared" si="33"/>
        <v>14.780339736462324</v>
      </c>
      <c r="AD168" t="s">
        <v>23</v>
      </c>
      <c r="AE168" s="3">
        <v>39796</v>
      </c>
      <c r="AF168" s="4">
        <v>271347</v>
      </c>
      <c r="AG168" s="1">
        <v>4959814.04</v>
      </c>
      <c r="AH168" s="1">
        <f t="shared" si="28"/>
        <v>18.278492262674732</v>
      </c>
      <c r="AJ168" t="s">
        <v>22</v>
      </c>
      <c r="AK168" s="3">
        <v>39796</v>
      </c>
      <c r="AL168" s="4">
        <v>583</v>
      </c>
      <c r="AM168" s="1">
        <v>11278.59</v>
      </c>
      <c r="AN168" s="1">
        <f t="shared" si="29"/>
        <v>19.345780445969126</v>
      </c>
      <c r="AP168" t="s">
        <v>34</v>
      </c>
      <c r="AQ168" s="3">
        <v>39796</v>
      </c>
      <c r="AR168" s="4">
        <v>1683042</v>
      </c>
      <c r="AS168" s="1">
        <v>26525116.489999998</v>
      </c>
      <c r="AT168" s="1">
        <f t="shared" si="34"/>
        <v>15.760222555349182</v>
      </c>
    </row>
    <row r="169" spans="1:46" x14ac:dyDescent="0.2">
      <c r="A169" s="3">
        <v>39797</v>
      </c>
      <c r="B169" s="4">
        <v>4747413</v>
      </c>
      <c r="C169" s="1">
        <v>80538641.469999999</v>
      </c>
      <c r="D169" s="2">
        <f t="shared" si="26"/>
        <v>16.96474300213611</v>
      </c>
      <c r="F169" t="s">
        <v>18</v>
      </c>
      <c r="G169" s="3">
        <v>39797</v>
      </c>
      <c r="H169" s="4">
        <v>93795</v>
      </c>
      <c r="I169" s="1">
        <v>1608116.88</v>
      </c>
      <c r="J169" s="1">
        <f t="shared" si="30"/>
        <v>17.145017111786341</v>
      </c>
      <c r="L169" t="s">
        <v>19</v>
      </c>
      <c r="M169" s="3">
        <v>39797</v>
      </c>
      <c r="N169" s="4">
        <v>456447</v>
      </c>
      <c r="O169" s="1">
        <v>9515488.4800000004</v>
      </c>
      <c r="P169" s="1">
        <f t="shared" si="31"/>
        <v>20.846863885620895</v>
      </c>
      <c r="R169" t="s">
        <v>20</v>
      </c>
      <c r="S169" s="3">
        <v>39797</v>
      </c>
      <c r="T169" s="4">
        <v>456890</v>
      </c>
      <c r="U169" s="1">
        <v>8668418.5199999996</v>
      </c>
      <c r="V169" s="1">
        <f t="shared" si="32"/>
        <v>18.972659764932477</v>
      </c>
      <c r="X169" t="s">
        <v>21</v>
      </c>
      <c r="Y169" s="3">
        <v>39797</v>
      </c>
      <c r="Z169" s="4">
        <v>1696444</v>
      </c>
      <c r="AA169" s="1">
        <v>26072332.91</v>
      </c>
      <c r="AB169" s="1">
        <f t="shared" si="33"/>
        <v>15.368814361098863</v>
      </c>
      <c r="AD169" t="s">
        <v>23</v>
      </c>
      <c r="AE169" s="3">
        <v>39797</v>
      </c>
      <c r="AF169" s="4">
        <v>270874</v>
      </c>
      <c r="AG169" s="1">
        <v>5014830.32</v>
      </c>
      <c r="AH169" s="1">
        <f t="shared" si="28"/>
        <v>18.513516690416949</v>
      </c>
      <c r="AJ169" t="s">
        <v>22</v>
      </c>
      <c r="AK169" s="3">
        <v>39797</v>
      </c>
      <c r="AL169" s="4">
        <v>548</v>
      </c>
      <c r="AM169" s="1">
        <v>10125.06</v>
      </c>
      <c r="AN169" s="1">
        <f t="shared" si="29"/>
        <v>18.476386861313866</v>
      </c>
      <c r="AP169" t="s">
        <v>34</v>
      </c>
      <c r="AQ169" s="3">
        <v>39797</v>
      </c>
      <c r="AR169" s="4">
        <v>1701006</v>
      </c>
      <c r="AS169" s="1">
        <v>27781055.469999999</v>
      </c>
      <c r="AT169" s="1">
        <f t="shared" si="34"/>
        <v>16.332132555675877</v>
      </c>
    </row>
    <row r="170" spans="1:46" x14ac:dyDescent="0.2">
      <c r="A170" s="3">
        <v>39798</v>
      </c>
      <c r="B170" s="4">
        <v>4712945</v>
      </c>
      <c r="C170" s="1">
        <v>79426971.120000005</v>
      </c>
      <c r="D170" s="2">
        <f t="shared" si="26"/>
        <v>16.852938262593771</v>
      </c>
      <c r="F170" t="s">
        <v>18</v>
      </c>
      <c r="G170" s="3">
        <v>39798</v>
      </c>
      <c r="H170" s="4">
        <v>92652</v>
      </c>
      <c r="I170" s="1">
        <v>1578422.53</v>
      </c>
      <c r="J170" s="1">
        <f t="shared" si="30"/>
        <v>17.03603300522385</v>
      </c>
      <c r="L170" t="s">
        <v>19</v>
      </c>
      <c r="M170" s="3">
        <v>39798</v>
      </c>
      <c r="N170" s="4">
        <v>451810</v>
      </c>
      <c r="O170" s="1">
        <v>9374783.9199999999</v>
      </c>
      <c r="P170" s="1">
        <f t="shared" si="31"/>
        <v>20.749394479980523</v>
      </c>
      <c r="R170" t="s">
        <v>20</v>
      </c>
      <c r="S170" s="3">
        <v>39798</v>
      </c>
      <c r="T170" s="4">
        <v>451683</v>
      </c>
      <c r="U170" s="1">
        <v>8460641.5299999993</v>
      </c>
      <c r="V170" s="1">
        <f t="shared" si="32"/>
        <v>18.731370297310281</v>
      </c>
      <c r="X170" t="s">
        <v>21</v>
      </c>
      <c r="Y170" s="3">
        <v>39798</v>
      </c>
      <c r="Z170" s="4">
        <v>1678534</v>
      </c>
      <c r="AA170" s="1">
        <v>25697562.48</v>
      </c>
      <c r="AB170" s="1">
        <f t="shared" si="33"/>
        <v>15.309527528188289</v>
      </c>
      <c r="AD170" t="s">
        <v>23</v>
      </c>
      <c r="AE170" s="3">
        <v>39798</v>
      </c>
      <c r="AF170" s="4">
        <v>274466</v>
      </c>
      <c r="AG170" s="1">
        <v>5046197.96</v>
      </c>
      <c r="AH170" s="1">
        <f t="shared" si="28"/>
        <v>18.385512085285608</v>
      </c>
      <c r="AJ170" t="s">
        <v>22</v>
      </c>
      <c r="AK170" s="3">
        <v>39798</v>
      </c>
      <c r="AL170" s="4">
        <v>552</v>
      </c>
      <c r="AM170" s="1">
        <v>9853.5</v>
      </c>
      <c r="AN170" s="1">
        <f t="shared" si="29"/>
        <v>17.850543478260871</v>
      </c>
      <c r="AP170" t="s">
        <v>34</v>
      </c>
      <c r="AQ170" s="3">
        <v>39798</v>
      </c>
      <c r="AR170" s="4">
        <v>1692710</v>
      </c>
      <c r="AS170" s="1">
        <v>27417319.760000002</v>
      </c>
      <c r="AT170" s="1">
        <f t="shared" si="34"/>
        <v>16.197292956265397</v>
      </c>
    </row>
    <row r="171" spans="1:46" x14ac:dyDescent="0.2">
      <c r="A171" s="3">
        <v>39799</v>
      </c>
      <c r="B171" s="4">
        <v>4741466</v>
      </c>
      <c r="C171" s="1">
        <v>80201859.459999993</v>
      </c>
      <c r="D171" s="2">
        <f t="shared" si="26"/>
        <v>16.914992000364443</v>
      </c>
      <c r="F171" t="s">
        <v>18</v>
      </c>
      <c r="G171" s="3">
        <v>39799</v>
      </c>
      <c r="H171" s="4">
        <v>93755</v>
      </c>
      <c r="I171" s="1">
        <v>1592975.55</v>
      </c>
      <c r="J171" s="1">
        <f t="shared" si="30"/>
        <v>16.990833022238814</v>
      </c>
      <c r="L171" t="s">
        <v>19</v>
      </c>
      <c r="M171" s="3">
        <v>39799</v>
      </c>
      <c r="N171" s="4">
        <v>454402</v>
      </c>
      <c r="O171" s="1">
        <v>9479061.0899999999</v>
      </c>
      <c r="P171" s="1">
        <f t="shared" si="31"/>
        <v>20.860517977473691</v>
      </c>
      <c r="R171" t="s">
        <v>20</v>
      </c>
      <c r="S171" s="3">
        <v>39799</v>
      </c>
      <c r="T171" s="4">
        <v>454415</v>
      </c>
      <c r="U171" s="1">
        <v>8445224.0500000007</v>
      </c>
      <c r="V171" s="1">
        <f t="shared" si="32"/>
        <v>18.584826755278765</v>
      </c>
      <c r="X171" t="s">
        <v>21</v>
      </c>
      <c r="Y171" s="3">
        <v>39799</v>
      </c>
      <c r="Z171" s="4">
        <v>1684530</v>
      </c>
      <c r="AA171" s="1">
        <v>25979518.350000001</v>
      </c>
      <c r="AB171" s="1">
        <f t="shared" si="33"/>
        <v>15.422413581236309</v>
      </c>
      <c r="AD171" t="s">
        <v>23</v>
      </c>
      <c r="AE171" s="3">
        <v>39799</v>
      </c>
      <c r="AF171" s="4">
        <v>281498</v>
      </c>
      <c r="AG171" s="1">
        <v>5121452.3899999997</v>
      </c>
      <c r="AH171" s="1">
        <f t="shared" si="28"/>
        <v>18.193565815742918</v>
      </c>
      <c r="AJ171" t="s">
        <v>22</v>
      </c>
      <c r="AK171" s="3">
        <v>39799</v>
      </c>
      <c r="AL171" s="4">
        <v>575</v>
      </c>
      <c r="AM171" s="1">
        <v>10970.05</v>
      </c>
      <c r="AN171" s="1">
        <f t="shared" si="29"/>
        <v>19.078347826086954</v>
      </c>
      <c r="AP171" t="s">
        <v>34</v>
      </c>
      <c r="AQ171" s="3">
        <v>39799</v>
      </c>
      <c r="AR171" s="4">
        <v>1707472</v>
      </c>
      <c r="AS171" s="1">
        <v>27727954.82</v>
      </c>
      <c r="AT171" s="1">
        <f t="shared" si="34"/>
        <v>16.239185661609678</v>
      </c>
    </row>
    <row r="172" spans="1:46" x14ac:dyDescent="0.2">
      <c r="A172" s="3">
        <v>39800</v>
      </c>
      <c r="B172" s="4">
        <v>4753272</v>
      </c>
      <c r="C172" s="1">
        <v>79694308.870000005</v>
      </c>
      <c r="D172" s="2">
        <f t="shared" si="26"/>
        <v>16.76619997130398</v>
      </c>
      <c r="F172" t="s">
        <v>18</v>
      </c>
      <c r="G172" s="3">
        <v>39800</v>
      </c>
      <c r="H172" s="4">
        <v>94607</v>
      </c>
      <c r="I172" s="1">
        <v>1574128.52</v>
      </c>
      <c r="J172" s="1">
        <f t="shared" si="30"/>
        <v>16.63860517720676</v>
      </c>
      <c r="L172" t="s">
        <v>19</v>
      </c>
      <c r="M172" s="3">
        <v>39800</v>
      </c>
      <c r="N172" s="4">
        <v>453265</v>
      </c>
      <c r="O172" s="1">
        <v>9403924.3699999992</v>
      </c>
      <c r="P172" s="1">
        <f t="shared" si="31"/>
        <v>20.747078133100942</v>
      </c>
      <c r="R172" t="s">
        <v>20</v>
      </c>
      <c r="S172" s="3">
        <v>39800</v>
      </c>
      <c r="T172" s="4">
        <v>456974</v>
      </c>
      <c r="U172" s="1">
        <v>8399383.8399999999</v>
      </c>
      <c r="V172" s="1">
        <f t="shared" si="32"/>
        <v>18.380441425551563</v>
      </c>
      <c r="X172" t="s">
        <v>21</v>
      </c>
      <c r="Y172" s="3">
        <v>39800</v>
      </c>
      <c r="Z172" s="4">
        <v>1681022</v>
      </c>
      <c r="AA172" s="1">
        <v>25526999.449999999</v>
      </c>
      <c r="AB172" s="1">
        <f t="shared" si="33"/>
        <v>15.185404741877262</v>
      </c>
      <c r="AD172" t="s">
        <v>23</v>
      </c>
      <c r="AE172" s="3">
        <v>39800</v>
      </c>
      <c r="AF172" s="4">
        <v>297316</v>
      </c>
      <c r="AG172" s="1">
        <v>5391569.8099999996</v>
      </c>
      <c r="AH172" s="1">
        <f t="shared" si="28"/>
        <v>18.134139467771661</v>
      </c>
      <c r="AJ172" t="s">
        <v>22</v>
      </c>
      <c r="AK172" s="3">
        <v>39800</v>
      </c>
      <c r="AL172" s="4">
        <v>570</v>
      </c>
      <c r="AM172" s="1">
        <v>10965.86</v>
      </c>
      <c r="AN172" s="1">
        <f t="shared" si="29"/>
        <v>19.238350877192982</v>
      </c>
      <c r="AP172" t="s">
        <v>34</v>
      </c>
      <c r="AQ172" s="3">
        <v>39800</v>
      </c>
      <c r="AR172" s="4">
        <v>1713550</v>
      </c>
      <c r="AS172" s="1">
        <v>27556478</v>
      </c>
      <c r="AT172" s="1">
        <f t="shared" si="34"/>
        <v>16.081513816346181</v>
      </c>
    </row>
    <row r="173" spans="1:46" x14ac:dyDescent="0.2">
      <c r="A173" s="3">
        <v>39801</v>
      </c>
      <c r="B173" s="4">
        <v>4659855</v>
      </c>
      <c r="C173" s="1">
        <v>77030449.560000002</v>
      </c>
      <c r="D173" s="2">
        <f t="shared" si="26"/>
        <v>16.530653756393708</v>
      </c>
      <c r="F173" t="s">
        <v>18</v>
      </c>
      <c r="G173" s="3">
        <v>39801</v>
      </c>
      <c r="H173" s="4">
        <v>92000</v>
      </c>
      <c r="I173" s="1">
        <v>1530035.74</v>
      </c>
      <c r="J173" s="1">
        <f t="shared" si="30"/>
        <v>16.630823260869565</v>
      </c>
      <c r="L173" t="s">
        <v>19</v>
      </c>
      <c r="M173" s="3">
        <v>39801</v>
      </c>
      <c r="N173" s="4">
        <v>442078</v>
      </c>
      <c r="O173" s="1">
        <v>8945726.1099999994</v>
      </c>
      <c r="P173" s="1">
        <f t="shared" si="31"/>
        <v>20.235628350653052</v>
      </c>
      <c r="R173" t="s">
        <v>20</v>
      </c>
      <c r="S173" s="3">
        <v>39801</v>
      </c>
      <c r="T173" s="4">
        <v>447246</v>
      </c>
      <c r="U173" s="1">
        <v>8141726.8300000001</v>
      </c>
      <c r="V173" s="1">
        <f t="shared" si="32"/>
        <v>18.204135598753258</v>
      </c>
      <c r="X173" t="s">
        <v>21</v>
      </c>
      <c r="Y173" s="3">
        <v>39801</v>
      </c>
      <c r="Z173" s="4">
        <v>1615329</v>
      </c>
      <c r="AA173" s="1">
        <v>24288512.039999999</v>
      </c>
      <c r="AB173" s="1">
        <f t="shared" si="33"/>
        <v>15.03626322563391</v>
      </c>
      <c r="AD173" t="s">
        <v>23</v>
      </c>
      <c r="AE173" s="3">
        <v>39801</v>
      </c>
      <c r="AF173" s="4">
        <v>298714</v>
      </c>
      <c r="AG173" s="1">
        <v>5391193.3200000003</v>
      </c>
      <c r="AH173" s="1">
        <f t="shared" si="28"/>
        <v>18.048010203740034</v>
      </c>
      <c r="AJ173" t="s">
        <v>22</v>
      </c>
      <c r="AK173" s="3">
        <v>39801</v>
      </c>
      <c r="AL173" s="4">
        <v>588</v>
      </c>
      <c r="AM173" s="1">
        <v>11407.58</v>
      </c>
      <c r="AN173" s="1">
        <f t="shared" si="29"/>
        <v>19.4006462585034</v>
      </c>
      <c r="AP173" t="s">
        <v>34</v>
      </c>
      <c r="AQ173" s="3">
        <v>39801</v>
      </c>
      <c r="AR173" s="4">
        <v>1700933</v>
      </c>
      <c r="AS173" s="1">
        <v>26972882.149999999</v>
      </c>
      <c r="AT173" s="1">
        <f t="shared" si="34"/>
        <v>15.857698186818645</v>
      </c>
    </row>
    <row r="174" spans="1:46" x14ac:dyDescent="0.2">
      <c r="A174" s="3">
        <v>39802</v>
      </c>
      <c r="B174" s="4">
        <v>4747538</v>
      </c>
      <c r="C174" s="1">
        <v>78286019.730000004</v>
      </c>
      <c r="D174" s="2">
        <f t="shared" si="26"/>
        <v>16.489814242666409</v>
      </c>
      <c r="F174" t="s">
        <v>18</v>
      </c>
      <c r="G174" s="3">
        <v>39802</v>
      </c>
      <c r="H174" s="4">
        <v>92725</v>
      </c>
      <c r="I174" s="1">
        <v>1580792.65</v>
      </c>
      <c r="J174" s="1">
        <f t="shared" si="30"/>
        <v>17.0481817201402</v>
      </c>
      <c r="L174" t="s">
        <v>19</v>
      </c>
      <c r="M174" s="3">
        <v>39802</v>
      </c>
      <c r="N174" s="4">
        <v>450855</v>
      </c>
      <c r="O174" s="1">
        <v>9321837.0600000005</v>
      </c>
      <c r="P174" s="1">
        <f t="shared" si="31"/>
        <v>20.675909239112354</v>
      </c>
      <c r="R174" t="s">
        <v>20</v>
      </c>
      <c r="S174" s="3">
        <v>39802</v>
      </c>
      <c r="T174" s="4">
        <v>452780</v>
      </c>
      <c r="U174" s="1">
        <v>7470987.8399999999</v>
      </c>
      <c r="V174" s="1">
        <f t="shared" si="32"/>
        <v>16.500260258845355</v>
      </c>
      <c r="X174" t="s">
        <v>21</v>
      </c>
      <c r="Y174" s="3">
        <v>39802</v>
      </c>
      <c r="Z174" s="4">
        <v>1646423</v>
      </c>
      <c r="AA174" s="1">
        <v>24889755.32</v>
      </c>
      <c r="AB174" s="1">
        <f t="shared" si="33"/>
        <v>15.117473043075808</v>
      </c>
      <c r="AD174" t="s">
        <v>23</v>
      </c>
      <c r="AE174" s="3">
        <v>39802</v>
      </c>
      <c r="AF174" s="4">
        <v>299463</v>
      </c>
      <c r="AG174" s="1">
        <v>5555765.2999999998</v>
      </c>
      <c r="AH174" s="1">
        <f t="shared" si="28"/>
        <v>18.55242651011978</v>
      </c>
      <c r="AJ174" t="s">
        <v>22</v>
      </c>
      <c r="AK174" s="3">
        <v>39802</v>
      </c>
      <c r="AL174" s="4">
        <v>628</v>
      </c>
      <c r="AM174" s="1">
        <v>11864.45</v>
      </c>
      <c r="AN174" s="1">
        <f t="shared" si="29"/>
        <v>18.892436305732485</v>
      </c>
      <c r="AP174" t="s">
        <v>34</v>
      </c>
      <c r="AQ174" s="3">
        <v>39802</v>
      </c>
      <c r="AR174" s="4">
        <v>1735456</v>
      </c>
      <c r="AS174" s="1">
        <v>27760854.370000001</v>
      </c>
      <c r="AT174" s="1">
        <f t="shared" si="34"/>
        <v>15.996288220502278</v>
      </c>
    </row>
    <row r="175" spans="1:46" x14ac:dyDescent="0.2">
      <c r="A175" s="3">
        <v>39803</v>
      </c>
      <c r="B175" s="4">
        <v>4663202</v>
      </c>
      <c r="C175" s="1">
        <v>74714846.430000007</v>
      </c>
      <c r="D175" s="2">
        <f t="shared" si="26"/>
        <v>16.022219588600279</v>
      </c>
      <c r="F175" t="s">
        <v>18</v>
      </c>
      <c r="G175" s="3">
        <v>39803</v>
      </c>
      <c r="H175" s="4">
        <v>90136</v>
      </c>
      <c r="I175" s="1">
        <v>1486939.13</v>
      </c>
      <c r="J175" s="1">
        <f t="shared" si="30"/>
        <v>16.496617666637082</v>
      </c>
      <c r="L175" t="s">
        <v>19</v>
      </c>
      <c r="M175" s="3">
        <v>39803</v>
      </c>
      <c r="N175" s="4">
        <v>431516</v>
      </c>
      <c r="O175" s="1">
        <v>8458359.25</v>
      </c>
      <c r="P175" s="1">
        <f t="shared" si="31"/>
        <v>19.601496236524255</v>
      </c>
      <c r="R175" t="s">
        <v>20</v>
      </c>
      <c r="S175" s="3">
        <v>39803</v>
      </c>
      <c r="T175" s="4">
        <v>451419</v>
      </c>
      <c r="U175" s="1">
        <v>7393706.2699999996</v>
      </c>
      <c r="V175" s="1">
        <f t="shared" si="32"/>
        <v>16.378810528577663</v>
      </c>
      <c r="X175" t="s">
        <v>21</v>
      </c>
      <c r="Y175" s="3">
        <v>39803</v>
      </c>
      <c r="Z175" s="4">
        <v>1609093</v>
      </c>
      <c r="AA175" s="1">
        <v>23615526.190000001</v>
      </c>
      <c r="AB175" s="1">
        <f t="shared" si="33"/>
        <v>14.676296640405496</v>
      </c>
      <c r="AD175" t="s">
        <v>23</v>
      </c>
      <c r="AE175" s="3">
        <v>39803</v>
      </c>
      <c r="AF175" s="4">
        <v>297091</v>
      </c>
      <c r="AG175" s="1">
        <v>5445936.8799999999</v>
      </c>
      <c r="AH175" s="1">
        <f t="shared" si="28"/>
        <v>18.330871281863132</v>
      </c>
      <c r="AJ175" t="s">
        <v>22</v>
      </c>
      <c r="AK175" s="3">
        <v>39803</v>
      </c>
      <c r="AL175" s="4">
        <v>573</v>
      </c>
      <c r="AM175" s="1">
        <v>11132</v>
      </c>
      <c r="AN175" s="1">
        <f t="shared" si="29"/>
        <v>19.427574171029669</v>
      </c>
      <c r="AP175" t="s">
        <v>34</v>
      </c>
      <c r="AQ175" s="3">
        <v>39803</v>
      </c>
      <c r="AR175" s="4">
        <v>1710859</v>
      </c>
      <c r="AS175" s="1">
        <v>26656125.309999999</v>
      </c>
      <c r="AT175" s="1">
        <f t="shared" si="34"/>
        <v>15.580550653209878</v>
      </c>
    </row>
    <row r="176" spans="1:46" x14ac:dyDescent="0.2">
      <c r="A176" s="3">
        <v>39804</v>
      </c>
      <c r="B176" s="4">
        <v>4715399</v>
      </c>
      <c r="C176" s="1">
        <v>79219865.189999998</v>
      </c>
      <c r="D176" s="2">
        <f t="shared" si="26"/>
        <v>16.800246424533746</v>
      </c>
      <c r="F176" t="s">
        <v>18</v>
      </c>
      <c r="G176" s="3">
        <v>39804</v>
      </c>
      <c r="H176" s="4">
        <v>90700</v>
      </c>
      <c r="I176" s="1">
        <v>1557228.86</v>
      </c>
      <c r="J176" s="1">
        <f t="shared" si="30"/>
        <v>17.169006174200664</v>
      </c>
      <c r="L176" t="s">
        <v>19</v>
      </c>
      <c r="M176" s="3">
        <v>39804</v>
      </c>
      <c r="N176" s="4">
        <v>444273</v>
      </c>
      <c r="O176" s="1">
        <v>9209133.1099999994</v>
      </c>
      <c r="P176" s="1">
        <f t="shared" si="31"/>
        <v>20.728545533939716</v>
      </c>
      <c r="R176" t="s">
        <v>20</v>
      </c>
      <c r="S176" s="3">
        <v>39804</v>
      </c>
      <c r="T176" s="4">
        <v>447366</v>
      </c>
      <c r="U176" s="1">
        <v>8366608.5599999996</v>
      </c>
      <c r="V176" s="1">
        <f t="shared" si="32"/>
        <v>18.70193210927965</v>
      </c>
      <c r="X176" t="s">
        <v>21</v>
      </c>
      <c r="Y176" s="3">
        <v>39804</v>
      </c>
      <c r="Z176" s="4">
        <v>1630802</v>
      </c>
      <c r="AA176" s="1">
        <v>24801657.469999999</v>
      </c>
      <c r="AB176" s="1">
        <f t="shared" si="33"/>
        <v>15.208257943024352</v>
      </c>
      <c r="AD176" t="s">
        <v>23</v>
      </c>
      <c r="AE176" s="3">
        <v>39804</v>
      </c>
      <c r="AF176" s="4">
        <v>294415</v>
      </c>
      <c r="AG176" s="1">
        <v>5455713.6600000001</v>
      </c>
      <c r="AH176" s="1">
        <f t="shared" si="28"/>
        <v>18.530691914474467</v>
      </c>
      <c r="AJ176" t="s">
        <v>22</v>
      </c>
      <c r="AK176" s="3">
        <v>39804</v>
      </c>
      <c r="AL176" s="4">
        <v>585</v>
      </c>
      <c r="AM176" s="1">
        <v>10611.34</v>
      </c>
      <c r="AN176" s="1">
        <f t="shared" si="29"/>
        <v>18.139042735042736</v>
      </c>
      <c r="AP176" t="s">
        <v>34</v>
      </c>
      <c r="AQ176" s="3">
        <v>39804</v>
      </c>
      <c r="AR176" s="4">
        <v>1733181</v>
      </c>
      <c r="AS176" s="1">
        <v>28000259.210000001</v>
      </c>
      <c r="AT176" s="1">
        <f t="shared" si="34"/>
        <v>16.155415510555446</v>
      </c>
    </row>
    <row r="177" spans="1:46" x14ac:dyDescent="0.2">
      <c r="A177" s="3">
        <v>39805</v>
      </c>
      <c r="B177" s="4">
        <v>4719227</v>
      </c>
      <c r="C177" s="1">
        <v>79578530.489999995</v>
      </c>
      <c r="D177" s="2">
        <f t="shared" si="26"/>
        <v>16.862619765906576</v>
      </c>
      <c r="F177" t="s">
        <v>18</v>
      </c>
      <c r="G177" s="3">
        <v>39805</v>
      </c>
      <c r="H177" s="4">
        <v>90531</v>
      </c>
      <c r="I177" s="1">
        <v>1563493.29</v>
      </c>
      <c r="J177" s="1">
        <f t="shared" si="30"/>
        <v>17.270253172946283</v>
      </c>
      <c r="L177" t="s">
        <v>19</v>
      </c>
      <c r="M177" s="3">
        <v>39805</v>
      </c>
      <c r="N177" s="4">
        <v>442777</v>
      </c>
      <c r="O177" s="1">
        <v>9225503.5500000007</v>
      </c>
      <c r="P177" s="1">
        <f t="shared" si="31"/>
        <v>20.835552772614658</v>
      </c>
      <c r="R177" t="s">
        <v>20</v>
      </c>
      <c r="S177" s="3">
        <v>39805</v>
      </c>
      <c r="T177" s="4">
        <v>445910</v>
      </c>
      <c r="U177" s="1">
        <v>8317437.5700000003</v>
      </c>
      <c r="V177" s="1">
        <f t="shared" si="32"/>
        <v>18.652727164674488</v>
      </c>
      <c r="X177" t="s">
        <v>21</v>
      </c>
      <c r="Y177" s="3">
        <v>39805</v>
      </c>
      <c r="Z177" s="4">
        <v>1627959</v>
      </c>
      <c r="AA177" s="1">
        <v>24890018.149999999</v>
      </c>
      <c r="AB177" s="1">
        <f t="shared" si="33"/>
        <v>15.289093982096599</v>
      </c>
      <c r="AD177" t="s">
        <v>23</v>
      </c>
      <c r="AE177" s="3">
        <v>39805</v>
      </c>
      <c r="AF177" s="4">
        <v>294753</v>
      </c>
      <c r="AG177" s="1">
        <v>5499131.5499999998</v>
      </c>
      <c r="AH177" s="1">
        <f t="shared" si="28"/>
        <v>18.656744969516851</v>
      </c>
      <c r="AJ177" t="s">
        <v>22</v>
      </c>
      <c r="AK177" s="3">
        <v>39805</v>
      </c>
      <c r="AL177" s="4">
        <v>542</v>
      </c>
      <c r="AM177" s="1">
        <v>10923.71</v>
      </c>
      <c r="AN177" s="1">
        <f t="shared" si="29"/>
        <v>20.154446494464942</v>
      </c>
      <c r="AP177" t="s">
        <v>34</v>
      </c>
      <c r="AQ177" s="3">
        <v>39805</v>
      </c>
      <c r="AR177" s="4">
        <v>1741541</v>
      </c>
      <c r="AS177" s="1">
        <v>28249427.870000001</v>
      </c>
      <c r="AT177" s="1">
        <f t="shared" si="34"/>
        <v>16.220937589181077</v>
      </c>
    </row>
    <row r="178" spans="1:46" x14ac:dyDescent="0.2">
      <c r="A178" s="3">
        <v>39806</v>
      </c>
      <c r="B178" s="4">
        <v>4762488</v>
      </c>
      <c r="C178" s="1">
        <v>80100484.030000001</v>
      </c>
      <c r="D178" s="2">
        <f t="shared" si="26"/>
        <v>16.819041650078699</v>
      </c>
      <c r="F178" t="s">
        <v>18</v>
      </c>
      <c r="G178" s="3">
        <v>39806</v>
      </c>
      <c r="H178" s="4">
        <v>91663</v>
      </c>
      <c r="I178" s="1">
        <v>1566888.89</v>
      </c>
      <c r="J178" s="1">
        <f t="shared" si="30"/>
        <v>17.094017106138789</v>
      </c>
      <c r="L178" t="s">
        <v>19</v>
      </c>
      <c r="M178" s="3">
        <v>39806</v>
      </c>
      <c r="N178" s="4">
        <v>448489</v>
      </c>
      <c r="O178" s="1">
        <v>9303619.7300000004</v>
      </c>
      <c r="P178" s="1">
        <f t="shared" si="31"/>
        <v>20.744365480535755</v>
      </c>
      <c r="R178" t="s">
        <v>20</v>
      </c>
      <c r="S178" s="3">
        <v>39806</v>
      </c>
      <c r="T178" s="4">
        <v>449335</v>
      </c>
      <c r="U178" s="1">
        <v>8324719.25</v>
      </c>
      <c r="V178" s="1">
        <f t="shared" si="32"/>
        <v>18.526754537260619</v>
      </c>
      <c r="X178" t="s">
        <v>21</v>
      </c>
      <c r="Y178" s="3">
        <v>39806</v>
      </c>
      <c r="Z178" s="4">
        <v>1640077</v>
      </c>
      <c r="AA178" s="1">
        <v>25056759.289999999</v>
      </c>
      <c r="AB178" s="1">
        <f t="shared" si="33"/>
        <v>15.277794451114184</v>
      </c>
      <c r="AD178" t="s">
        <v>23</v>
      </c>
      <c r="AE178" s="3">
        <v>39806</v>
      </c>
      <c r="AF178" s="4">
        <v>294826</v>
      </c>
      <c r="AG178" s="1">
        <v>5513212.1699999999</v>
      </c>
      <c r="AH178" s="1">
        <f t="shared" si="28"/>
        <v>18.699884575987191</v>
      </c>
      <c r="AJ178" t="s">
        <v>22</v>
      </c>
      <c r="AK178" s="3">
        <v>39806</v>
      </c>
      <c r="AL178" s="4">
        <v>527</v>
      </c>
      <c r="AM178" s="1">
        <v>9768.9</v>
      </c>
      <c r="AN178" s="1">
        <f t="shared" si="29"/>
        <v>18.536812144212522</v>
      </c>
      <c r="AP178" t="s">
        <v>34</v>
      </c>
      <c r="AQ178" s="3">
        <v>39806</v>
      </c>
      <c r="AR178" s="4">
        <v>1761930</v>
      </c>
      <c r="AS178" s="1">
        <v>28503844.23</v>
      </c>
      <c r="AT178" s="1">
        <f t="shared" si="34"/>
        <v>16.177625802387155</v>
      </c>
    </row>
    <row r="179" spans="1:46" x14ac:dyDescent="0.2">
      <c r="A179" s="3">
        <v>39807</v>
      </c>
      <c r="B179" s="4">
        <v>4727033</v>
      </c>
      <c r="C179" s="1">
        <v>78629338.790000007</v>
      </c>
      <c r="D179" s="2">
        <f t="shared" si="26"/>
        <v>16.633972893779248</v>
      </c>
      <c r="F179" t="s">
        <v>18</v>
      </c>
      <c r="G179" s="3">
        <v>39807</v>
      </c>
      <c r="H179" s="4">
        <v>90466</v>
      </c>
      <c r="I179" s="1">
        <v>1536968.98</v>
      </c>
      <c r="J179" s="1">
        <f t="shared" si="30"/>
        <v>16.98946543452789</v>
      </c>
      <c r="L179" t="s">
        <v>19</v>
      </c>
      <c r="M179" s="3">
        <v>39807</v>
      </c>
      <c r="N179" s="4">
        <v>437054</v>
      </c>
      <c r="O179" s="1">
        <v>8843292.5899999999</v>
      </c>
      <c r="P179" s="1">
        <f t="shared" si="31"/>
        <v>20.23386718803626</v>
      </c>
      <c r="R179" t="s">
        <v>20</v>
      </c>
      <c r="S179" s="3">
        <v>39807</v>
      </c>
      <c r="T179" s="4">
        <v>449440</v>
      </c>
      <c r="U179" s="1">
        <v>8316811.5099999998</v>
      </c>
      <c r="V179" s="1">
        <f t="shared" si="32"/>
        <v>18.504831590423638</v>
      </c>
      <c r="X179" t="s">
        <v>21</v>
      </c>
      <c r="Y179" s="3">
        <v>39807</v>
      </c>
      <c r="Z179" s="4">
        <v>1622548</v>
      </c>
      <c r="AA179" s="1">
        <v>24448567.829999998</v>
      </c>
      <c r="AB179" s="1">
        <f t="shared" si="33"/>
        <v>15.068008977238268</v>
      </c>
      <c r="AD179" t="s">
        <v>23</v>
      </c>
      <c r="AE179" s="3">
        <v>39807</v>
      </c>
      <c r="AF179" s="4">
        <v>296579</v>
      </c>
      <c r="AG179" s="1">
        <v>5567689.6200000001</v>
      </c>
      <c r="AH179" s="1">
        <f t="shared" si="28"/>
        <v>18.773040640099264</v>
      </c>
      <c r="AJ179" t="s">
        <v>22</v>
      </c>
      <c r="AK179" s="3">
        <v>39807</v>
      </c>
      <c r="AL179" s="4">
        <v>563</v>
      </c>
      <c r="AM179" s="1">
        <v>11879.6</v>
      </c>
      <c r="AN179" s="1">
        <f t="shared" si="29"/>
        <v>21.100532859680285</v>
      </c>
      <c r="AP179" t="s">
        <v>34</v>
      </c>
      <c r="AQ179" s="3">
        <v>39807</v>
      </c>
      <c r="AR179" s="4">
        <v>1755446</v>
      </c>
      <c r="AS179" s="1">
        <v>28109852.699999999</v>
      </c>
      <c r="AT179" s="1">
        <f t="shared" si="34"/>
        <v>16.012940699970265</v>
      </c>
    </row>
    <row r="180" spans="1:46" x14ac:dyDescent="0.2">
      <c r="A180" s="3">
        <v>39808</v>
      </c>
      <c r="B180" s="4">
        <v>4691346</v>
      </c>
      <c r="C180" s="1">
        <v>77687076.709999993</v>
      </c>
      <c r="D180" s="2">
        <f t="shared" si="26"/>
        <v>16.559656164776591</v>
      </c>
      <c r="F180" t="s">
        <v>18</v>
      </c>
      <c r="G180" s="3">
        <v>39808</v>
      </c>
      <c r="H180" s="4">
        <v>89816</v>
      </c>
      <c r="I180" s="1">
        <v>1508644.61</v>
      </c>
      <c r="J180" s="1">
        <f t="shared" si="30"/>
        <v>16.797058541907901</v>
      </c>
      <c r="L180" t="s">
        <v>19</v>
      </c>
      <c r="M180" s="3">
        <v>39808</v>
      </c>
      <c r="N180" s="4">
        <v>434891</v>
      </c>
      <c r="O180" s="1">
        <v>8754697.0700000003</v>
      </c>
      <c r="P180" s="1">
        <f t="shared" si="31"/>
        <v>20.130784656385163</v>
      </c>
      <c r="R180" t="s">
        <v>20</v>
      </c>
      <c r="S180" s="3">
        <v>39808</v>
      </c>
      <c r="T180" s="4">
        <v>442836</v>
      </c>
      <c r="U180" s="1">
        <v>8088394.2300000004</v>
      </c>
      <c r="V180" s="1">
        <f t="shared" si="32"/>
        <v>18.26498800910495</v>
      </c>
      <c r="X180" t="s">
        <v>21</v>
      </c>
      <c r="Y180" s="3">
        <v>39808</v>
      </c>
      <c r="Z180" s="4">
        <v>1612294</v>
      </c>
      <c r="AA180" s="1">
        <v>24293352.010000002</v>
      </c>
      <c r="AB180" s="1">
        <f t="shared" si="33"/>
        <v>15.067569568577444</v>
      </c>
      <c r="AD180" t="s">
        <v>23</v>
      </c>
      <c r="AE180" s="3">
        <v>39808</v>
      </c>
      <c r="AF180" s="4">
        <v>286180</v>
      </c>
      <c r="AG180" s="1">
        <v>5282899.53</v>
      </c>
      <c r="AH180" s="1">
        <f t="shared" si="28"/>
        <v>18.460058459710673</v>
      </c>
      <c r="AJ180" t="s">
        <v>22</v>
      </c>
      <c r="AK180" s="3">
        <v>39808</v>
      </c>
      <c r="AL180" s="4">
        <v>521</v>
      </c>
      <c r="AM180" s="1">
        <v>11199.38</v>
      </c>
      <c r="AN180" s="1">
        <f t="shared" si="29"/>
        <v>21.495930902111322</v>
      </c>
      <c r="AP180" t="s">
        <v>34</v>
      </c>
      <c r="AQ180" s="3">
        <v>39808</v>
      </c>
      <c r="AR180" s="4">
        <v>1747152</v>
      </c>
      <c r="AS180" s="1">
        <v>28003497.98</v>
      </c>
      <c r="AT180" s="1">
        <f t="shared" si="34"/>
        <v>16.028083406595421</v>
      </c>
    </row>
    <row r="181" spans="1:46" x14ac:dyDescent="0.2">
      <c r="A181" s="3">
        <v>39809</v>
      </c>
      <c r="B181" s="4">
        <v>4635696</v>
      </c>
      <c r="C181" s="1">
        <v>73364068.780000001</v>
      </c>
      <c r="D181" s="2">
        <f t="shared" si="26"/>
        <v>15.825901607870749</v>
      </c>
      <c r="F181" t="s">
        <v>18</v>
      </c>
      <c r="G181" s="3">
        <v>39809</v>
      </c>
      <c r="H181" s="4">
        <v>88224</v>
      </c>
      <c r="I181" s="1">
        <v>1431319.87</v>
      </c>
      <c r="J181" s="1">
        <f t="shared" si="30"/>
        <v>16.223701827167211</v>
      </c>
      <c r="L181" t="s">
        <v>19</v>
      </c>
      <c r="M181" s="3">
        <v>39809</v>
      </c>
      <c r="N181" s="4">
        <v>423268</v>
      </c>
      <c r="O181" s="1">
        <v>8237261.6500000004</v>
      </c>
      <c r="P181" s="1">
        <f t="shared" si="31"/>
        <v>19.461101831463754</v>
      </c>
      <c r="R181" t="s">
        <v>20</v>
      </c>
      <c r="S181" s="3">
        <v>39809</v>
      </c>
      <c r="T181" s="4">
        <v>440330</v>
      </c>
      <c r="U181" s="1">
        <v>7049726.4699999997</v>
      </c>
      <c r="V181" s="1">
        <f t="shared" si="32"/>
        <v>16.010098040106282</v>
      </c>
      <c r="X181" t="s">
        <v>21</v>
      </c>
      <c r="Y181" s="3">
        <v>39809</v>
      </c>
      <c r="Z181" s="4">
        <v>1585597</v>
      </c>
      <c r="AA181" s="1">
        <v>23039892.219999999</v>
      </c>
      <c r="AB181" s="1">
        <f t="shared" si="33"/>
        <v>14.530736511232046</v>
      </c>
      <c r="AD181" t="s">
        <v>23</v>
      </c>
      <c r="AE181" s="3">
        <v>39809</v>
      </c>
      <c r="AF181" s="4">
        <v>290528</v>
      </c>
      <c r="AG181" s="1">
        <v>5305022.57</v>
      </c>
      <c r="AH181" s="1">
        <f t="shared" si="28"/>
        <v>18.259935600011016</v>
      </c>
      <c r="AJ181" t="s">
        <v>22</v>
      </c>
      <c r="AK181" s="3">
        <v>39809</v>
      </c>
      <c r="AL181" s="4">
        <v>533</v>
      </c>
      <c r="AM181" s="1">
        <v>9648.07</v>
      </c>
      <c r="AN181" s="1">
        <f t="shared" si="29"/>
        <v>18.101444652908068</v>
      </c>
      <c r="AP181" t="s">
        <v>34</v>
      </c>
      <c r="AQ181" s="3">
        <v>39809</v>
      </c>
      <c r="AR181" s="4">
        <v>1730881</v>
      </c>
      <c r="AS181" s="1">
        <v>26699408.699999999</v>
      </c>
      <c r="AT181" s="1">
        <f t="shared" si="34"/>
        <v>15.425328893205252</v>
      </c>
    </row>
    <row r="182" spans="1:46" x14ac:dyDescent="0.2">
      <c r="A182" s="3">
        <v>39810</v>
      </c>
      <c r="B182" s="4">
        <v>4591930</v>
      </c>
      <c r="C182" s="1">
        <v>71196052.709999993</v>
      </c>
      <c r="D182" s="2">
        <f t="shared" si="26"/>
        <v>15.504603230014393</v>
      </c>
      <c r="F182" t="s">
        <v>18</v>
      </c>
      <c r="G182" s="3">
        <v>39810</v>
      </c>
      <c r="H182" s="4">
        <v>86473</v>
      </c>
      <c r="I182" s="1">
        <v>1384785.9</v>
      </c>
      <c r="J182" s="1">
        <f t="shared" si="30"/>
        <v>16.014084164999478</v>
      </c>
      <c r="L182" t="s">
        <v>19</v>
      </c>
      <c r="M182" s="3">
        <v>39810</v>
      </c>
      <c r="N182" s="4">
        <v>416996</v>
      </c>
      <c r="O182" s="1">
        <v>7939792.6600000001</v>
      </c>
      <c r="P182" s="1">
        <f t="shared" si="31"/>
        <v>19.040452810098898</v>
      </c>
      <c r="R182" t="s">
        <v>20</v>
      </c>
      <c r="S182" s="3">
        <v>39810</v>
      </c>
      <c r="T182" s="4">
        <v>440434</v>
      </c>
      <c r="U182" s="1">
        <v>7002892.3200000003</v>
      </c>
      <c r="V182" s="1">
        <f t="shared" si="32"/>
        <v>15.899981200361463</v>
      </c>
      <c r="X182" t="s">
        <v>21</v>
      </c>
      <c r="Y182" s="3">
        <v>39810</v>
      </c>
      <c r="Z182" s="4">
        <v>1567309</v>
      </c>
      <c r="AA182" s="1">
        <v>22272351.309999999</v>
      </c>
      <c r="AB182" s="1">
        <f t="shared" si="33"/>
        <v>14.210568120262181</v>
      </c>
      <c r="AD182" t="s">
        <v>23</v>
      </c>
      <c r="AE182" s="3">
        <v>39810</v>
      </c>
      <c r="AF182" s="4">
        <v>285526</v>
      </c>
      <c r="AG182" s="1">
        <v>5137216.83</v>
      </c>
      <c r="AH182" s="1">
        <f t="shared" si="28"/>
        <v>17.992115709252399</v>
      </c>
      <c r="AJ182" t="s">
        <v>22</v>
      </c>
      <c r="AK182" s="3">
        <v>39810</v>
      </c>
      <c r="AL182" s="4">
        <v>498</v>
      </c>
      <c r="AM182" s="1">
        <v>10370.69</v>
      </c>
      <c r="AN182" s="1">
        <f t="shared" si="29"/>
        <v>20.824678714859438</v>
      </c>
      <c r="AP182" t="s">
        <v>34</v>
      </c>
      <c r="AQ182" s="3">
        <v>39810</v>
      </c>
      <c r="AR182" s="4">
        <v>1716572</v>
      </c>
      <c r="AS182" s="1">
        <v>25895735</v>
      </c>
      <c r="AT182" s="1">
        <f t="shared" si="34"/>
        <v>15.085726086642447</v>
      </c>
    </row>
    <row r="183" spans="1:46" x14ac:dyDescent="0.2">
      <c r="A183" s="3">
        <v>39811</v>
      </c>
      <c r="B183" s="4">
        <v>4644925</v>
      </c>
      <c r="C183" s="1">
        <v>75561330</v>
      </c>
      <c r="D183" s="2">
        <f t="shared" si="26"/>
        <v>16.267502704564659</v>
      </c>
      <c r="F183" t="s">
        <v>18</v>
      </c>
      <c r="G183" s="3">
        <v>39811</v>
      </c>
      <c r="H183" s="4">
        <v>87801</v>
      </c>
      <c r="I183" s="1">
        <v>1446355.26</v>
      </c>
      <c r="J183" s="1">
        <f t="shared" si="30"/>
        <v>16.473106912221958</v>
      </c>
      <c r="L183" t="s">
        <v>19</v>
      </c>
      <c r="M183" s="3">
        <v>39811</v>
      </c>
      <c r="N183" s="4">
        <v>428801</v>
      </c>
      <c r="O183" s="1">
        <v>8643915.9100000001</v>
      </c>
      <c r="P183" s="1">
        <f t="shared" si="31"/>
        <v>20.158338973090082</v>
      </c>
      <c r="R183" t="s">
        <v>20</v>
      </c>
      <c r="S183" s="3">
        <v>39811</v>
      </c>
      <c r="T183" s="4">
        <v>438594</v>
      </c>
      <c r="U183" s="1">
        <v>8009446.2000000002</v>
      </c>
      <c r="V183" s="1">
        <f t="shared" si="32"/>
        <v>18.261641062121232</v>
      </c>
      <c r="X183" t="s">
        <v>21</v>
      </c>
      <c r="Y183" s="3">
        <v>39811</v>
      </c>
      <c r="Z183" s="4">
        <v>1588739</v>
      </c>
      <c r="AA183" s="1">
        <v>23346388.539999999</v>
      </c>
      <c r="AB183" s="1">
        <f t="shared" si="33"/>
        <v>14.694917503756123</v>
      </c>
      <c r="AD183" t="s">
        <v>23</v>
      </c>
      <c r="AE183" s="3">
        <v>39811</v>
      </c>
      <c r="AF183" s="4">
        <v>285139</v>
      </c>
      <c r="AG183" s="1">
        <v>5235991.6500000004</v>
      </c>
      <c r="AH183" s="1">
        <f t="shared" si="28"/>
        <v>18.362944563879374</v>
      </c>
      <c r="AJ183" t="s">
        <v>22</v>
      </c>
      <c r="AK183" s="3">
        <v>39811</v>
      </c>
      <c r="AL183" s="4">
        <v>502</v>
      </c>
      <c r="AM183" s="1">
        <v>9348.58</v>
      </c>
      <c r="AN183" s="1">
        <f t="shared" si="29"/>
        <v>18.622669322709164</v>
      </c>
      <c r="AP183" t="s">
        <v>34</v>
      </c>
      <c r="AQ183" s="3">
        <v>39811</v>
      </c>
      <c r="AR183" s="4">
        <v>1737108</v>
      </c>
      <c r="AS183" s="1">
        <v>27121766.390000001</v>
      </c>
      <c r="AT183" s="1">
        <f t="shared" si="34"/>
        <v>15.61317223223887</v>
      </c>
    </row>
    <row r="184" spans="1:46" x14ac:dyDescent="0.2">
      <c r="A184" s="3">
        <v>39812</v>
      </c>
      <c r="B184" s="4">
        <v>4619041</v>
      </c>
      <c r="C184" s="1">
        <v>75182971.549999997</v>
      </c>
      <c r="D184" s="2">
        <f t="shared" si="26"/>
        <v>16.276749123898227</v>
      </c>
      <c r="F184" t="s">
        <v>18</v>
      </c>
      <c r="G184" s="3">
        <v>39812</v>
      </c>
      <c r="H184" s="4">
        <v>86990</v>
      </c>
      <c r="I184" s="1">
        <v>1432833.31</v>
      </c>
      <c r="J184" s="1">
        <f t="shared" si="30"/>
        <v>16.471241636969769</v>
      </c>
      <c r="L184" t="s">
        <v>19</v>
      </c>
      <c r="M184" s="3">
        <v>39812</v>
      </c>
      <c r="N184" s="4">
        <v>424461</v>
      </c>
      <c r="O184" s="1">
        <v>8574573.0399999991</v>
      </c>
      <c r="P184" s="1">
        <f t="shared" si="31"/>
        <v>20.201085706342866</v>
      </c>
      <c r="R184" t="s">
        <v>20</v>
      </c>
      <c r="S184" s="3">
        <v>39812</v>
      </c>
      <c r="T184" s="4">
        <v>435193</v>
      </c>
      <c r="U184" s="1">
        <v>7879391.5700000003</v>
      </c>
      <c r="V184" s="1">
        <f t="shared" si="32"/>
        <v>18.105510819337628</v>
      </c>
      <c r="X184" t="s">
        <v>21</v>
      </c>
      <c r="Y184" s="3">
        <v>39812</v>
      </c>
      <c r="Z184" s="4">
        <v>1574918</v>
      </c>
      <c r="AA184" s="1">
        <v>23199212.870000001</v>
      </c>
      <c r="AB184" s="1">
        <f t="shared" si="33"/>
        <v>14.73042588249039</v>
      </c>
      <c r="AD184" t="s">
        <v>23</v>
      </c>
      <c r="AE184" s="3">
        <v>39812</v>
      </c>
      <c r="AF184" s="4">
        <v>285709</v>
      </c>
      <c r="AG184" s="1">
        <v>5221256.7699999996</v>
      </c>
      <c r="AH184" s="1">
        <f t="shared" si="28"/>
        <v>18.274736777630384</v>
      </c>
      <c r="AJ184" t="s">
        <v>22</v>
      </c>
      <c r="AK184" s="3">
        <v>39812</v>
      </c>
      <c r="AL184" s="4">
        <v>539</v>
      </c>
      <c r="AM184" s="1">
        <v>10236.16</v>
      </c>
      <c r="AN184" s="1">
        <f t="shared" si="29"/>
        <v>18.991020408163266</v>
      </c>
      <c r="AP184" t="s">
        <v>34</v>
      </c>
      <c r="AQ184" s="3">
        <v>39812</v>
      </c>
      <c r="AR184" s="4">
        <v>1733568</v>
      </c>
      <c r="AS184" s="1">
        <v>27131268.760000002</v>
      </c>
      <c r="AT184" s="1">
        <f t="shared" si="34"/>
        <v>15.650536212020528</v>
      </c>
    </row>
    <row r="185" spans="1:46" x14ac:dyDescent="0.2">
      <c r="A185" s="3">
        <v>39813</v>
      </c>
      <c r="B185" s="4">
        <v>4646998</v>
      </c>
      <c r="C185" s="1">
        <v>75457504.230000004</v>
      </c>
      <c r="D185" s="2">
        <f t="shared" si="26"/>
        <v>16.237903315215544</v>
      </c>
      <c r="F185" t="s">
        <v>18</v>
      </c>
      <c r="G185" s="3">
        <v>39813</v>
      </c>
      <c r="H185" s="4">
        <v>87597</v>
      </c>
      <c r="I185" s="1">
        <v>1454716.35</v>
      </c>
      <c r="J185" s="1">
        <f t="shared" si="30"/>
        <v>16.606919757525944</v>
      </c>
      <c r="L185" t="s">
        <v>19</v>
      </c>
      <c r="M185" s="3">
        <v>39813</v>
      </c>
      <c r="N185" s="4">
        <v>426722</v>
      </c>
      <c r="O185" s="1">
        <v>8532715.5099999998</v>
      </c>
      <c r="P185" s="1">
        <f t="shared" si="31"/>
        <v>19.995958750662023</v>
      </c>
      <c r="R185" t="s">
        <v>20</v>
      </c>
      <c r="S185" s="3">
        <v>39813</v>
      </c>
      <c r="T185" s="4">
        <v>437980</v>
      </c>
      <c r="U185" s="1">
        <v>7881986.5999999996</v>
      </c>
      <c r="V185" s="1">
        <f t="shared" si="32"/>
        <v>17.996224941778163</v>
      </c>
      <c r="X185" t="s">
        <v>21</v>
      </c>
      <c r="Y185" s="3">
        <v>39813</v>
      </c>
      <c r="Z185" s="4">
        <v>1581796</v>
      </c>
      <c r="AA185" s="1">
        <v>23349360.280000001</v>
      </c>
      <c r="AB185" s="1">
        <f t="shared" si="33"/>
        <v>14.761296829679681</v>
      </c>
      <c r="AD185" t="s">
        <v>23</v>
      </c>
      <c r="AE185" s="3">
        <v>39813</v>
      </c>
      <c r="AF185" s="4">
        <v>284254</v>
      </c>
      <c r="AG185" s="1">
        <v>5209126.8</v>
      </c>
      <c r="AH185" s="1">
        <f t="shared" si="28"/>
        <v>18.325605972123522</v>
      </c>
      <c r="AJ185" t="s">
        <v>22</v>
      </c>
      <c r="AK185" s="3">
        <v>39813</v>
      </c>
      <c r="AL185" s="4">
        <v>520</v>
      </c>
      <c r="AM185" s="1">
        <v>10116.41</v>
      </c>
      <c r="AN185" s="1">
        <f t="shared" si="29"/>
        <v>19.454634615384617</v>
      </c>
      <c r="AP185" t="s">
        <v>34</v>
      </c>
      <c r="AQ185" s="3">
        <v>39813</v>
      </c>
      <c r="AR185" s="4">
        <v>1749653</v>
      </c>
      <c r="AS185" s="1">
        <v>27255071.469999999</v>
      </c>
      <c r="AT185" s="1">
        <f t="shared" si="34"/>
        <v>15.577415333211786</v>
      </c>
    </row>
    <row r="186" spans="1:46" x14ac:dyDescent="0.2">
      <c r="A186" s="3">
        <v>39814</v>
      </c>
      <c r="B186" s="4">
        <v>4715542</v>
      </c>
      <c r="C186" s="1">
        <v>78076610.719999999</v>
      </c>
      <c r="D186" s="2">
        <f t="shared" si="26"/>
        <v>16.55729303651627</v>
      </c>
      <c r="F186" t="s">
        <v>18</v>
      </c>
      <c r="G186" s="3">
        <v>39814</v>
      </c>
      <c r="H186" s="4">
        <v>88461</v>
      </c>
      <c r="I186" s="1">
        <v>1505116.7</v>
      </c>
      <c r="J186" s="1">
        <f t="shared" si="30"/>
        <v>17.01446626196855</v>
      </c>
      <c r="L186" t="s">
        <v>19</v>
      </c>
      <c r="M186" s="3">
        <v>39814</v>
      </c>
      <c r="N186" s="4">
        <v>449704</v>
      </c>
      <c r="O186" s="1">
        <v>8252955.3099999996</v>
      </c>
      <c r="P186" s="1">
        <f t="shared" si="31"/>
        <v>18.351972208385959</v>
      </c>
      <c r="R186" t="s">
        <v>20</v>
      </c>
      <c r="S186" s="3">
        <v>39814</v>
      </c>
      <c r="T186" s="4">
        <v>449704</v>
      </c>
      <c r="U186" s="1">
        <v>8252955.3099999996</v>
      </c>
      <c r="V186" s="1">
        <f t="shared" si="32"/>
        <v>18.351972208385959</v>
      </c>
      <c r="X186" t="s">
        <v>21</v>
      </c>
      <c r="Y186" s="3">
        <v>39814</v>
      </c>
      <c r="Z186" s="4">
        <v>1597568</v>
      </c>
      <c r="AA186" s="1">
        <v>23991112.43</v>
      </c>
      <c r="AB186" s="1">
        <f t="shared" si="33"/>
        <v>15.017271521462623</v>
      </c>
      <c r="AD186" t="s">
        <v>23</v>
      </c>
      <c r="AE186" s="3">
        <v>39814</v>
      </c>
      <c r="AF186" s="4">
        <v>289965</v>
      </c>
      <c r="AG186" s="1">
        <v>5426773.5800000001</v>
      </c>
      <c r="AH186" s="1">
        <f t="shared" si="28"/>
        <v>18.715271084441227</v>
      </c>
      <c r="AJ186" t="s">
        <v>22</v>
      </c>
      <c r="AK186" s="3">
        <v>39814</v>
      </c>
      <c r="AL186" s="4">
        <v>537</v>
      </c>
      <c r="AM186" s="1">
        <v>10699.89</v>
      </c>
      <c r="AN186" s="1">
        <f t="shared" si="29"/>
        <v>19.925307262569831</v>
      </c>
      <c r="AP186" t="s">
        <v>34</v>
      </c>
      <c r="AQ186" s="3">
        <v>39814</v>
      </c>
      <c r="AR186" s="4">
        <v>1776344</v>
      </c>
      <c r="AS186" s="1">
        <v>28253448.390000001</v>
      </c>
      <c r="AT186" s="1">
        <f t="shared" si="34"/>
        <v>15.905392418360409</v>
      </c>
    </row>
    <row r="187" spans="1:46" x14ac:dyDescent="0.2">
      <c r="A187" s="3">
        <v>39815</v>
      </c>
      <c r="B187" s="4">
        <v>4615506</v>
      </c>
      <c r="C187" s="1">
        <v>75008611.670000002</v>
      </c>
      <c r="D187" s="2">
        <f t="shared" si="26"/>
        <v>16.251438449002126</v>
      </c>
      <c r="F187" t="s">
        <v>18</v>
      </c>
      <c r="G187" s="3">
        <v>39815</v>
      </c>
      <c r="H187" s="4">
        <v>86451</v>
      </c>
      <c r="I187" s="1">
        <v>1435023.17</v>
      </c>
      <c r="J187" s="1">
        <f t="shared" si="30"/>
        <v>16.599266289574441</v>
      </c>
      <c r="L187" t="s">
        <v>19</v>
      </c>
      <c r="M187" s="3">
        <v>39815</v>
      </c>
      <c r="N187" s="4">
        <v>432954</v>
      </c>
      <c r="O187" s="1">
        <v>7722833.5</v>
      </c>
      <c r="P187" s="1">
        <f t="shared" si="31"/>
        <v>17.837538168027088</v>
      </c>
      <c r="R187" t="s">
        <v>20</v>
      </c>
      <c r="S187" s="3">
        <v>39815</v>
      </c>
      <c r="T187" s="4">
        <v>432954</v>
      </c>
      <c r="U187" s="1">
        <v>7722833.5</v>
      </c>
      <c r="V187" s="1">
        <f t="shared" si="32"/>
        <v>17.837538168027088</v>
      </c>
      <c r="X187" t="s">
        <v>21</v>
      </c>
      <c r="Y187" s="3">
        <v>39815</v>
      </c>
      <c r="Z187" s="4">
        <v>1563526</v>
      </c>
      <c r="AA187" s="1">
        <v>23118186.84</v>
      </c>
      <c r="AB187" s="1">
        <f t="shared" si="33"/>
        <v>14.785930544167478</v>
      </c>
      <c r="AD187" t="s">
        <v>23</v>
      </c>
      <c r="AE187" s="3">
        <v>39815</v>
      </c>
      <c r="AF187" s="4">
        <v>283693</v>
      </c>
      <c r="AG187" s="1">
        <v>5175180.37</v>
      </c>
      <c r="AH187" s="1">
        <f t="shared" si="28"/>
        <v>18.242185637291016</v>
      </c>
      <c r="AJ187" t="s">
        <v>22</v>
      </c>
      <c r="AK187" s="3">
        <v>39815</v>
      </c>
      <c r="AL187" s="4">
        <v>512</v>
      </c>
      <c r="AM187" s="1">
        <v>9625.5300000000007</v>
      </c>
      <c r="AN187" s="1">
        <f t="shared" si="29"/>
        <v>18.799863281250001</v>
      </c>
      <c r="AP187" t="s">
        <v>34</v>
      </c>
      <c r="AQ187" s="3">
        <v>39815</v>
      </c>
      <c r="AR187" s="4">
        <v>1752341</v>
      </c>
      <c r="AS187" s="1">
        <v>27616181.739999998</v>
      </c>
      <c r="AT187" s="1">
        <f t="shared" si="34"/>
        <v>15.759593446709287</v>
      </c>
    </row>
    <row r="188" spans="1:46" x14ac:dyDescent="0.2">
      <c r="A188" s="3">
        <v>39816</v>
      </c>
      <c r="B188" s="4">
        <v>4678233</v>
      </c>
      <c r="C188" s="1">
        <v>74456627.379999995</v>
      </c>
      <c r="D188" s="2">
        <f t="shared" si="26"/>
        <v>15.915544903385529</v>
      </c>
      <c r="F188" t="s">
        <v>18</v>
      </c>
      <c r="G188" s="3">
        <v>39816</v>
      </c>
      <c r="H188" s="4">
        <v>87212</v>
      </c>
      <c r="I188" s="1">
        <v>1439400.77</v>
      </c>
      <c r="J188" s="1">
        <f t="shared" si="30"/>
        <v>16.50461828647434</v>
      </c>
      <c r="L188" t="s">
        <v>19</v>
      </c>
      <c r="M188" s="3">
        <v>39816</v>
      </c>
      <c r="N188" s="4">
        <v>440092</v>
      </c>
      <c r="O188" s="1">
        <v>7057641.9299999997</v>
      </c>
      <c r="P188" s="1">
        <f t="shared" si="31"/>
        <v>16.036742158457777</v>
      </c>
      <c r="R188" t="s">
        <v>20</v>
      </c>
      <c r="S188" s="3">
        <v>39816</v>
      </c>
      <c r="T188" s="4">
        <v>440092</v>
      </c>
      <c r="U188" s="1">
        <v>7057641.9299999997</v>
      </c>
      <c r="V188" s="1">
        <f t="shared" si="32"/>
        <v>16.036742158457777</v>
      </c>
      <c r="X188" t="s">
        <v>21</v>
      </c>
      <c r="Y188" s="3">
        <v>39816</v>
      </c>
      <c r="Z188" s="4">
        <v>1582996</v>
      </c>
      <c r="AA188" s="1">
        <v>23036189.18</v>
      </c>
      <c r="AB188" s="1">
        <f t="shared" si="33"/>
        <v>14.552272513638695</v>
      </c>
      <c r="AD188" t="s">
        <v>23</v>
      </c>
      <c r="AE188" s="3">
        <v>39816</v>
      </c>
      <c r="AF188" s="4">
        <v>287802</v>
      </c>
      <c r="AG188" s="1">
        <v>5322544.16</v>
      </c>
      <c r="AH188" s="1">
        <f t="shared" si="28"/>
        <v>18.493770578383749</v>
      </c>
      <c r="AJ188" t="s">
        <v>22</v>
      </c>
      <c r="AK188" s="3">
        <v>39816</v>
      </c>
      <c r="AL188" s="4">
        <v>532</v>
      </c>
      <c r="AM188" s="1">
        <v>9784.08</v>
      </c>
      <c r="AN188" s="1">
        <f t="shared" si="29"/>
        <v>18.391127819548871</v>
      </c>
      <c r="AP188" t="s">
        <v>34</v>
      </c>
      <c r="AQ188" s="3">
        <v>39816</v>
      </c>
      <c r="AR188" s="4">
        <v>1775077</v>
      </c>
      <c r="AS188" s="1">
        <v>27556952.309999999</v>
      </c>
      <c r="AT188" s="1">
        <f t="shared" si="34"/>
        <v>15.524370103381431</v>
      </c>
    </row>
    <row r="189" spans="1:46" x14ac:dyDescent="0.2">
      <c r="A189" s="3">
        <v>39817</v>
      </c>
      <c r="B189" s="4">
        <v>4631682</v>
      </c>
      <c r="C189" s="1">
        <v>72612305.599999994</v>
      </c>
      <c r="D189" s="2">
        <f t="shared" si="26"/>
        <v>15.677308070804514</v>
      </c>
      <c r="F189" t="s">
        <v>18</v>
      </c>
      <c r="G189" s="3">
        <v>39817</v>
      </c>
      <c r="H189" s="4">
        <v>86052</v>
      </c>
      <c r="I189" s="1">
        <v>1380946.94</v>
      </c>
      <c r="J189" s="1">
        <f t="shared" si="30"/>
        <v>16.047819225584529</v>
      </c>
      <c r="L189" t="s">
        <v>19</v>
      </c>
      <c r="M189" s="3">
        <v>39817</v>
      </c>
      <c r="N189" s="4">
        <v>444779</v>
      </c>
      <c r="O189" s="1">
        <v>7152727.8600000003</v>
      </c>
      <c r="P189" s="1">
        <f t="shared" si="31"/>
        <v>16.081532311552479</v>
      </c>
      <c r="R189" t="s">
        <v>20</v>
      </c>
      <c r="S189" s="3">
        <v>39817</v>
      </c>
      <c r="T189" s="4">
        <v>444779</v>
      </c>
      <c r="U189" s="1">
        <v>7152727.8600000003</v>
      </c>
      <c r="V189" s="1">
        <f t="shared" si="32"/>
        <v>16.081532311552479</v>
      </c>
      <c r="X189" t="s">
        <v>21</v>
      </c>
      <c r="Y189" s="3">
        <v>39817</v>
      </c>
      <c r="Z189" s="4">
        <v>1555210</v>
      </c>
      <c r="AA189" s="1">
        <v>22287448.5</v>
      </c>
      <c r="AB189" s="1">
        <f t="shared" si="33"/>
        <v>14.33082895557513</v>
      </c>
      <c r="AD189" t="s">
        <v>23</v>
      </c>
      <c r="AE189" s="3">
        <v>39817</v>
      </c>
      <c r="AF189" s="4">
        <v>293595</v>
      </c>
      <c r="AG189" s="1">
        <v>5387407.0599999996</v>
      </c>
      <c r="AH189" s="1">
        <f t="shared" si="28"/>
        <v>18.349791583644134</v>
      </c>
      <c r="AJ189" t="s">
        <v>22</v>
      </c>
      <c r="AK189" s="3">
        <v>39817</v>
      </c>
      <c r="AL189" s="4">
        <v>521</v>
      </c>
      <c r="AM189" s="1">
        <v>8972.1200000000008</v>
      </c>
      <c r="AN189" s="1">
        <f t="shared" si="29"/>
        <v>17.220959692898273</v>
      </c>
      <c r="AP189" t="s">
        <v>34</v>
      </c>
      <c r="AQ189" s="3">
        <v>39817</v>
      </c>
      <c r="AR189" s="4">
        <v>1764445</v>
      </c>
      <c r="AS189" s="1">
        <v>27034387.5</v>
      </c>
      <c r="AT189" s="1">
        <f t="shared" si="34"/>
        <v>15.321751315569484</v>
      </c>
    </row>
    <row r="190" spans="1:46" x14ac:dyDescent="0.2">
      <c r="A190" s="3">
        <v>39818</v>
      </c>
      <c r="B190" s="4">
        <v>4680789</v>
      </c>
      <c r="C190" s="1">
        <v>76457462.420000002</v>
      </c>
      <c r="D190" s="2">
        <f t="shared" si="26"/>
        <v>16.334310822384857</v>
      </c>
      <c r="F190" t="s">
        <v>18</v>
      </c>
      <c r="G190" s="3">
        <v>39818</v>
      </c>
      <c r="H190" s="4">
        <v>86550</v>
      </c>
      <c r="I190" s="1">
        <v>1442297.09</v>
      </c>
      <c r="J190" s="1">
        <f t="shared" si="30"/>
        <v>16.664322241478914</v>
      </c>
      <c r="L190" t="s">
        <v>19</v>
      </c>
      <c r="M190" s="3">
        <v>39818</v>
      </c>
      <c r="N190" s="4">
        <v>438432</v>
      </c>
      <c r="O190" s="1">
        <v>7985155.1900000004</v>
      </c>
      <c r="P190" s="1">
        <f t="shared" si="31"/>
        <v>18.212984430880958</v>
      </c>
      <c r="R190" t="s">
        <v>20</v>
      </c>
      <c r="S190" s="3">
        <v>39818</v>
      </c>
      <c r="T190" s="4">
        <v>438432</v>
      </c>
      <c r="U190" s="1">
        <v>7985155.1900000004</v>
      </c>
      <c r="V190" s="1">
        <f t="shared" si="32"/>
        <v>18.212984430880958</v>
      </c>
      <c r="X190" t="s">
        <v>21</v>
      </c>
      <c r="Y190" s="3">
        <v>39818</v>
      </c>
      <c r="Z190" s="4">
        <v>1580022</v>
      </c>
      <c r="AA190" s="1">
        <v>23256255.969999999</v>
      </c>
      <c r="AB190" s="1">
        <f t="shared" si="33"/>
        <v>14.718944400774166</v>
      </c>
      <c r="AD190" t="s">
        <v>23</v>
      </c>
      <c r="AE190" s="3">
        <v>39818</v>
      </c>
      <c r="AF190" s="4">
        <v>284686</v>
      </c>
      <c r="AG190" s="1">
        <v>5330623.6399999997</v>
      </c>
      <c r="AH190" s="1">
        <f t="shared" si="28"/>
        <v>18.724572476342356</v>
      </c>
      <c r="AJ190" t="s">
        <v>22</v>
      </c>
      <c r="AK190" s="3">
        <v>39818</v>
      </c>
      <c r="AL190" s="4">
        <v>512</v>
      </c>
      <c r="AM190" s="1">
        <v>8644.32</v>
      </c>
      <c r="AN190" s="1">
        <f t="shared" si="29"/>
        <v>16.883437499999999</v>
      </c>
      <c r="AP190" t="s">
        <v>34</v>
      </c>
      <c r="AQ190" s="3">
        <v>39818</v>
      </c>
      <c r="AR190" s="4">
        <v>1787462</v>
      </c>
      <c r="AS190" s="1">
        <v>28194592.739999998</v>
      </c>
      <c r="AT190" s="1">
        <f t="shared" si="34"/>
        <v>15.773534061143677</v>
      </c>
    </row>
    <row r="191" spans="1:46" x14ac:dyDescent="0.2">
      <c r="A191" s="3">
        <v>39819</v>
      </c>
      <c r="B191" s="4">
        <v>4699188</v>
      </c>
      <c r="C191" s="1">
        <v>76101297.599999994</v>
      </c>
      <c r="D191" s="2">
        <f t="shared" si="26"/>
        <v>16.19456331604524</v>
      </c>
      <c r="F191" t="s">
        <v>18</v>
      </c>
      <c r="G191" s="3">
        <v>39819</v>
      </c>
      <c r="H191" s="4">
        <v>86967</v>
      </c>
      <c r="I191" s="1">
        <v>1424180.48</v>
      </c>
      <c r="J191" s="1">
        <f t="shared" si="30"/>
        <v>16.376102199684937</v>
      </c>
      <c r="L191" t="s">
        <v>19</v>
      </c>
      <c r="M191" s="3">
        <v>39819</v>
      </c>
      <c r="N191" s="4">
        <v>437679</v>
      </c>
      <c r="O191" s="1">
        <v>7922275.5300000003</v>
      </c>
      <c r="P191" s="1">
        <f t="shared" si="31"/>
        <v>18.10065260156416</v>
      </c>
      <c r="R191" t="s">
        <v>20</v>
      </c>
      <c r="S191" s="3">
        <v>39819</v>
      </c>
      <c r="T191" s="4">
        <v>437679</v>
      </c>
      <c r="U191" s="1">
        <v>7922275.5300000003</v>
      </c>
      <c r="V191" s="1">
        <f t="shared" si="32"/>
        <v>18.10065260156416</v>
      </c>
      <c r="X191" t="s">
        <v>21</v>
      </c>
      <c r="Y191" s="3">
        <v>39819</v>
      </c>
      <c r="Z191" s="4">
        <v>1582106</v>
      </c>
      <c r="AA191" s="1">
        <v>23138015.460000001</v>
      </c>
      <c r="AB191" s="1">
        <f t="shared" si="33"/>
        <v>14.624819993097809</v>
      </c>
      <c r="AD191" t="s">
        <v>23</v>
      </c>
      <c r="AE191" s="3">
        <v>39819</v>
      </c>
      <c r="AF191" s="4">
        <v>287295</v>
      </c>
      <c r="AG191" s="1">
        <v>5341775.72</v>
      </c>
      <c r="AH191" s="1">
        <f t="shared" si="28"/>
        <v>18.59334732591935</v>
      </c>
      <c r="AJ191" t="s">
        <v>22</v>
      </c>
      <c r="AK191" s="3">
        <v>39819</v>
      </c>
      <c r="AL191" s="4">
        <v>521</v>
      </c>
      <c r="AM191" s="1">
        <v>8286.39</v>
      </c>
      <c r="AN191" s="1">
        <f t="shared" si="29"/>
        <v>15.904779270633396</v>
      </c>
      <c r="AP191" t="s">
        <v>34</v>
      </c>
      <c r="AQ191" s="3">
        <v>39819</v>
      </c>
      <c r="AR191" s="4">
        <v>1802215</v>
      </c>
      <c r="AS191" s="1">
        <v>28152887.199999999</v>
      </c>
      <c r="AT191" s="1">
        <f t="shared" si="34"/>
        <v>15.621270048246185</v>
      </c>
    </row>
    <row r="192" spans="1:46" x14ac:dyDescent="0.2">
      <c r="A192" s="3">
        <v>39820</v>
      </c>
      <c r="B192" s="4">
        <v>4585615</v>
      </c>
      <c r="C192" s="1">
        <v>71065179.629999995</v>
      </c>
      <c r="D192" s="2">
        <f t="shared" si="26"/>
        <v>15.49741520603016</v>
      </c>
      <c r="F192" t="s">
        <v>18</v>
      </c>
      <c r="G192" s="3">
        <v>39820</v>
      </c>
      <c r="H192" s="4">
        <v>84636</v>
      </c>
      <c r="I192" s="1">
        <v>1322605.3</v>
      </c>
      <c r="J192" s="1">
        <f t="shared" si="30"/>
        <v>15.626982607873719</v>
      </c>
      <c r="L192" t="s">
        <v>19</v>
      </c>
      <c r="M192" s="3">
        <v>39820</v>
      </c>
      <c r="N192" s="4">
        <v>432413</v>
      </c>
      <c r="O192" s="1">
        <v>7532372.4100000001</v>
      </c>
      <c r="P192" s="1">
        <f t="shared" si="31"/>
        <v>17.419393982142072</v>
      </c>
      <c r="R192" t="s">
        <v>20</v>
      </c>
      <c r="S192" s="3">
        <v>39820</v>
      </c>
      <c r="T192" s="4">
        <v>432413</v>
      </c>
      <c r="U192" s="1">
        <v>7532372.4100000001</v>
      </c>
      <c r="V192" s="1">
        <f t="shared" si="32"/>
        <v>17.419393982142072</v>
      </c>
      <c r="X192" t="s">
        <v>21</v>
      </c>
      <c r="Y192" s="3">
        <v>39820</v>
      </c>
      <c r="Z192" s="4">
        <v>1532307</v>
      </c>
      <c r="AA192" s="1">
        <v>21296259.57</v>
      </c>
      <c r="AB192" s="1">
        <f t="shared" si="33"/>
        <v>13.898167645256466</v>
      </c>
      <c r="AD192" t="s">
        <v>23</v>
      </c>
      <c r="AE192" s="3">
        <v>39820</v>
      </c>
      <c r="AF192" s="4">
        <v>289279</v>
      </c>
      <c r="AG192" s="1">
        <v>5293799.58</v>
      </c>
      <c r="AH192" s="1">
        <f t="shared" si="28"/>
        <v>18.299978843953415</v>
      </c>
      <c r="AJ192" t="s">
        <v>22</v>
      </c>
      <c r="AK192" s="3">
        <v>39820</v>
      </c>
      <c r="AL192" s="4">
        <v>490</v>
      </c>
      <c r="AM192" s="1">
        <v>7838.1</v>
      </c>
      <c r="AN192" s="1">
        <f t="shared" si="29"/>
        <v>15.996122448979593</v>
      </c>
      <c r="AP192" t="s">
        <v>34</v>
      </c>
      <c r="AQ192" s="3">
        <v>39820</v>
      </c>
      <c r="AR192" s="4">
        <v>1769450</v>
      </c>
      <c r="AS192" s="1">
        <v>26604903.379999999</v>
      </c>
      <c r="AT192" s="1">
        <f t="shared" si="34"/>
        <v>15.035690966119414</v>
      </c>
    </row>
    <row r="193" spans="1:46" x14ac:dyDescent="0.2">
      <c r="A193" s="3">
        <v>39821</v>
      </c>
      <c r="B193" s="4">
        <v>4384160</v>
      </c>
      <c r="C193" s="1">
        <v>65316304.780000001</v>
      </c>
      <c r="D193" s="2">
        <f t="shared" si="26"/>
        <v>14.898248417028576</v>
      </c>
      <c r="F193" t="s">
        <v>18</v>
      </c>
      <c r="G193" s="3">
        <v>39821</v>
      </c>
      <c r="H193" s="4">
        <v>80503</v>
      </c>
      <c r="I193" s="1">
        <v>1198062.48</v>
      </c>
      <c r="J193" s="1">
        <f t="shared" si="30"/>
        <v>14.882209110219495</v>
      </c>
      <c r="L193" t="s">
        <v>19</v>
      </c>
      <c r="M193" s="3">
        <v>39821</v>
      </c>
      <c r="N193" s="4">
        <v>414916</v>
      </c>
      <c r="O193" s="1">
        <v>7021528.0999999996</v>
      </c>
      <c r="P193" s="1">
        <f t="shared" si="31"/>
        <v>16.922770151066722</v>
      </c>
      <c r="R193" t="s">
        <v>20</v>
      </c>
      <c r="S193" s="3">
        <v>39821</v>
      </c>
      <c r="T193" s="4">
        <v>414916</v>
      </c>
      <c r="U193" s="1">
        <v>7021528.0999999996</v>
      </c>
      <c r="V193" s="1">
        <f t="shared" si="32"/>
        <v>16.922770151066722</v>
      </c>
      <c r="X193" t="s">
        <v>21</v>
      </c>
      <c r="Y193" s="3">
        <v>39821</v>
      </c>
      <c r="Z193" s="4">
        <v>1459112</v>
      </c>
      <c r="AA193" s="1">
        <v>19408164.949999999</v>
      </c>
      <c r="AB193" s="1">
        <f t="shared" si="33"/>
        <v>13.301353802860918</v>
      </c>
      <c r="AD193" t="s">
        <v>23</v>
      </c>
      <c r="AE193" s="3">
        <v>39821</v>
      </c>
      <c r="AF193" s="4">
        <v>278327</v>
      </c>
      <c r="AG193" s="1">
        <v>5002139.3600000003</v>
      </c>
      <c r="AH193" s="1">
        <f t="shared" si="28"/>
        <v>17.972167127156187</v>
      </c>
      <c r="AJ193" t="s">
        <v>22</v>
      </c>
      <c r="AK193" s="3">
        <v>39821</v>
      </c>
      <c r="AL193" s="4">
        <v>433</v>
      </c>
      <c r="AM193" s="1">
        <v>7239.3</v>
      </c>
      <c r="AN193" s="1">
        <f t="shared" si="29"/>
        <v>16.718937644341803</v>
      </c>
      <c r="AP193" t="s">
        <v>34</v>
      </c>
      <c r="AQ193" s="3">
        <v>39821</v>
      </c>
      <c r="AR193" s="4">
        <v>1700920</v>
      </c>
      <c r="AS193" s="1">
        <v>24686256.809999999</v>
      </c>
      <c r="AT193" s="1">
        <f t="shared" si="34"/>
        <v>14.513473185099828</v>
      </c>
    </row>
    <row r="194" spans="1:46" x14ac:dyDescent="0.2">
      <c r="A194" s="3">
        <v>39822</v>
      </c>
      <c r="B194" s="4">
        <v>4599529</v>
      </c>
      <c r="C194" s="1">
        <v>73358181.260000005</v>
      </c>
      <c r="D194" s="2">
        <f t="shared" si="26"/>
        <v>15.949063754136565</v>
      </c>
      <c r="F194" t="s">
        <v>18</v>
      </c>
      <c r="G194" s="3">
        <v>39822</v>
      </c>
      <c r="H194" s="4">
        <v>84440</v>
      </c>
      <c r="I194" s="1">
        <v>1363338.11</v>
      </c>
      <c r="J194" s="1">
        <f t="shared" si="30"/>
        <v>16.145643178588347</v>
      </c>
      <c r="L194" t="s">
        <v>19</v>
      </c>
      <c r="M194" s="3">
        <v>39822</v>
      </c>
      <c r="N194" s="4">
        <v>421420</v>
      </c>
      <c r="O194" s="1">
        <v>7447050.5</v>
      </c>
      <c r="P194" s="1">
        <f t="shared" si="31"/>
        <v>17.67132670494993</v>
      </c>
      <c r="R194" t="s">
        <v>20</v>
      </c>
      <c r="S194" s="3">
        <v>39822</v>
      </c>
      <c r="T194" s="4">
        <v>421420</v>
      </c>
      <c r="U194" s="1">
        <v>7447050.5</v>
      </c>
      <c r="V194" s="1">
        <f t="shared" si="32"/>
        <v>17.67132670494993</v>
      </c>
      <c r="X194" t="s">
        <v>21</v>
      </c>
      <c r="Y194" s="3">
        <v>39822</v>
      </c>
      <c r="Z194" s="4">
        <v>1543121</v>
      </c>
      <c r="AA194" s="1">
        <v>22312203.539999999</v>
      </c>
      <c r="AB194" s="1">
        <f t="shared" si="33"/>
        <v>14.45914062474686</v>
      </c>
      <c r="AD194" t="s">
        <v>23</v>
      </c>
      <c r="AE194" s="3">
        <v>39822</v>
      </c>
      <c r="AF194" s="4">
        <v>278948</v>
      </c>
      <c r="AG194" s="1">
        <v>5098668.78</v>
      </c>
      <c r="AH194" s="1">
        <f t="shared" si="28"/>
        <v>18.278205185195809</v>
      </c>
      <c r="AJ194" t="s">
        <v>22</v>
      </c>
      <c r="AK194" s="3">
        <v>39822</v>
      </c>
      <c r="AL194" s="4">
        <v>476</v>
      </c>
      <c r="AM194" s="1">
        <v>8461.14</v>
      </c>
      <c r="AN194" s="1">
        <f t="shared" si="29"/>
        <v>17.775504201680672</v>
      </c>
      <c r="AP194" t="s">
        <v>34</v>
      </c>
      <c r="AQ194" s="3">
        <v>39822</v>
      </c>
      <c r="AR194" s="4">
        <v>1783919</v>
      </c>
      <c r="AS194" s="1">
        <v>27615732.199999999</v>
      </c>
      <c r="AT194" s="1">
        <f t="shared" si="34"/>
        <v>15.480373380181499</v>
      </c>
    </row>
    <row r="195" spans="1:46" x14ac:dyDescent="0.2">
      <c r="A195" s="3">
        <v>39823</v>
      </c>
      <c r="B195" s="4">
        <v>4725580</v>
      </c>
      <c r="C195" s="1">
        <v>75937874.950000003</v>
      </c>
      <c r="D195" s="2">
        <f t="shared" si="26"/>
        <v>16.069535369203358</v>
      </c>
      <c r="F195" t="s">
        <v>18</v>
      </c>
      <c r="G195" s="3">
        <v>39823</v>
      </c>
      <c r="H195" s="4">
        <v>86611</v>
      </c>
      <c r="I195" s="1">
        <v>1443937.28</v>
      </c>
      <c r="J195" s="1">
        <f t="shared" si="30"/>
        <v>16.671523016706885</v>
      </c>
      <c r="L195" t="s">
        <v>19</v>
      </c>
      <c r="M195" s="3">
        <v>39823</v>
      </c>
      <c r="N195" s="4">
        <v>435480</v>
      </c>
      <c r="O195" s="1">
        <v>7006287.2800000003</v>
      </c>
      <c r="P195" s="1">
        <f t="shared" si="31"/>
        <v>16.088654542114448</v>
      </c>
      <c r="R195" t="s">
        <v>20</v>
      </c>
      <c r="S195" s="3">
        <v>39823</v>
      </c>
      <c r="T195" s="4">
        <v>435480</v>
      </c>
      <c r="U195" s="1">
        <v>7006287.2800000003</v>
      </c>
      <c r="V195" s="1">
        <f t="shared" si="32"/>
        <v>16.088654542114448</v>
      </c>
      <c r="X195" t="s">
        <v>21</v>
      </c>
      <c r="Y195" s="3">
        <v>39823</v>
      </c>
      <c r="Z195" s="4">
        <v>1584138</v>
      </c>
      <c r="AA195" s="1">
        <v>23343754.5</v>
      </c>
      <c r="AB195" s="1">
        <f t="shared" si="33"/>
        <v>14.735934937486507</v>
      </c>
      <c r="AD195" t="s">
        <v>23</v>
      </c>
      <c r="AE195" s="3">
        <v>39823</v>
      </c>
      <c r="AF195" s="4">
        <v>283501</v>
      </c>
      <c r="AG195" s="1">
        <v>5306974.2300000004</v>
      </c>
      <c r="AH195" s="1">
        <f t="shared" si="28"/>
        <v>18.719419790406384</v>
      </c>
      <c r="AJ195" t="s">
        <v>22</v>
      </c>
      <c r="AK195" s="3">
        <v>39823</v>
      </c>
      <c r="AL195" s="4">
        <v>504</v>
      </c>
      <c r="AM195" s="1">
        <v>8432.4599999999991</v>
      </c>
      <c r="AN195" s="1">
        <f t="shared" si="29"/>
        <v>16.731071428571425</v>
      </c>
      <c r="AP195" t="s">
        <v>34</v>
      </c>
      <c r="AQ195" s="3">
        <v>39823</v>
      </c>
      <c r="AR195" s="4">
        <v>1830456</v>
      </c>
      <c r="AS195" s="1">
        <v>28772231.640000001</v>
      </c>
      <c r="AT195" s="1">
        <f t="shared" si="34"/>
        <v>15.718614181384311</v>
      </c>
    </row>
    <row r="196" spans="1:46" x14ac:dyDescent="0.2">
      <c r="A196" s="3">
        <v>39824</v>
      </c>
      <c r="B196" s="4">
        <v>4690114</v>
      </c>
      <c r="C196" s="1">
        <v>73602508.980000004</v>
      </c>
      <c r="D196" s="2">
        <f t="shared" si="26"/>
        <v>15.69311726324776</v>
      </c>
      <c r="F196" t="s">
        <v>18</v>
      </c>
      <c r="G196" s="3">
        <v>39824</v>
      </c>
      <c r="H196" s="4">
        <v>85403</v>
      </c>
      <c r="I196" s="1">
        <v>1374565.26</v>
      </c>
      <c r="J196" s="1">
        <f t="shared" si="30"/>
        <v>16.09504654403241</v>
      </c>
      <c r="L196" t="s">
        <v>19</v>
      </c>
      <c r="M196" s="3">
        <v>39824</v>
      </c>
      <c r="N196" s="4">
        <v>441080</v>
      </c>
      <c r="O196" s="1">
        <v>7076223.9000000004</v>
      </c>
      <c r="P196" s="1">
        <f t="shared" si="31"/>
        <v>16.042948898159064</v>
      </c>
      <c r="R196" t="s">
        <v>20</v>
      </c>
      <c r="S196" s="3">
        <v>39824</v>
      </c>
      <c r="T196" s="4">
        <v>441080</v>
      </c>
      <c r="U196" s="1">
        <v>7076223.9000000004</v>
      </c>
      <c r="V196" s="1">
        <f t="shared" si="32"/>
        <v>16.042948898159064</v>
      </c>
      <c r="X196" t="s">
        <v>21</v>
      </c>
      <c r="Y196" s="3">
        <v>39824</v>
      </c>
      <c r="Z196" s="4">
        <v>1560077</v>
      </c>
      <c r="AA196" s="1">
        <v>22409313.829999998</v>
      </c>
      <c r="AB196" s="1">
        <f t="shared" si="33"/>
        <v>14.364235758876003</v>
      </c>
      <c r="AD196" t="s">
        <v>23</v>
      </c>
      <c r="AE196" s="3">
        <v>39824</v>
      </c>
      <c r="AF196" s="4">
        <v>289064</v>
      </c>
      <c r="AG196" s="1">
        <v>5369052.29</v>
      </c>
      <c r="AH196" s="1">
        <f t="shared" si="28"/>
        <v>18.573922349375916</v>
      </c>
      <c r="AJ196" t="s">
        <v>22</v>
      </c>
      <c r="AK196" s="3">
        <v>39824</v>
      </c>
      <c r="AL196" s="4">
        <v>516</v>
      </c>
      <c r="AM196" s="1">
        <v>9326.6</v>
      </c>
      <c r="AN196" s="1">
        <f t="shared" si="29"/>
        <v>18.074806201550388</v>
      </c>
      <c r="AP196" t="s">
        <v>34</v>
      </c>
      <c r="AQ196" s="3">
        <v>39824</v>
      </c>
      <c r="AR196" s="4">
        <v>1823279</v>
      </c>
      <c r="AS196" s="1">
        <v>27979379.699999999</v>
      </c>
      <c r="AT196" s="1">
        <f t="shared" si="34"/>
        <v>15.345638105852148</v>
      </c>
    </row>
    <row r="197" spans="1:46" x14ac:dyDescent="0.2">
      <c r="A197" s="3">
        <v>39825</v>
      </c>
      <c r="B197" s="4">
        <v>4753755</v>
      </c>
      <c r="C197" s="1">
        <v>78585330.939999998</v>
      </c>
      <c r="D197" s="2">
        <f>C197/B197</f>
        <v>16.531211839903403</v>
      </c>
      <c r="F197" t="s">
        <v>18</v>
      </c>
      <c r="G197" s="3">
        <v>39825</v>
      </c>
      <c r="H197" s="4">
        <v>86220</v>
      </c>
      <c r="I197" s="1">
        <v>1442906.32</v>
      </c>
      <c r="J197" s="1">
        <f t="shared" si="30"/>
        <v>16.735169566225935</v>
      </c>
      <c r="L197" t="s">
        <v>19</v>
      </c>
      <c r="M197" s="3">
        <v>39825</v>
      </c>
      <c r="N197" s="4">
        <v>438382</v>
      </c>
      <c r="O197" s="1">
        <v>8034537.4699999997</v>
      </c>
      <c r="P197" s="1">
        <f t="shared" si="31"/>
        <v>18.327708414122842</v>
      </c>
      <c r="R197" t="s">
        <v>20</v>
      </c>
      <c r="S197" s="3">
        <v>39825</v>
      </c>
      <c r="T197" s="4">
        <v>438382</v>
      </c>
      <c r="U197" s="1">
        <v>8034537.4699999997</v>
      </c>
      <c r="V197" s="1">
        <f t="shared" si="32"/>
        <v>18.327708414122842</v>
      </c>
      <c r="X197" t="s">
        <v>21</v>
      </c>
      <c r="Y197" s="3">
        <v>39825</v>
      </c>
      <c r="Z197" s="4">
        <v>1586144</v>
      </c>
      <c r="AA197" s="1">
        <v>23763408.309999999</v>
      </c>
      <c r="AB197" s="1">
        <f t="shared" si="33"/>
        <v>14.981873215798817</v>
      </c>
      <c r="AD197" t="s">
        <v>23</v>
      </c>
      <c r="AE197" s="3">
        <v>39825</v>
      </c>
      <c r="AF197" s="4">
        <v>286378</v>
      </c>
      <c r="AG197" s="1">
        <v>5391746.2000000002</v>
      </c>
      <c r="AH197" s="1">
        <f t="shared" si="28"/>
        <v>18.827375706234417</v>
      </c>
      <c r="AJ197" t="s">
        <v>22</v>
      </c>
      <c r="AK197" s="3">
        <v>39825</v>
      </c>
      <c r="AL197" s="4">
        <v>480</v>
      </c>
      <c r="AM197" s="1">
        <v>8631.9699999999993</v>
      </c>
      <c r="AN197" s="1">
        <f t="shared" si="29"/>
        <v>17.983270833333332</v>
      </c>
      <c r="AP197" t="s">
        <v>34</v>
      </c>
      <c r="AQ197" s="3">
        <v>39825</v>
      </c>
      <c r="AR197" s="4">
        <v>1851329</v>
      </c>
      <c r="AS197" s="1">
        <v>29597125.59</v>
      </c>
      <c r="AT197" s="1">
        <f t="shared" si="34"/>
        <v>15.986961577331744</v>
      </c>
    </row>
    <row r="198" spans="1:46" x14ac:dyDescent="0.2">
      <c r="A198" s="3">
        <v>39826</v>
      </c>
      <c r="B198" s="4">
        <v>4726340</v>
      </c>
      <c r="C198" s="1">
        <v>77733685.030000001</v>
      </c>
      <c r="D198" s="2">
        <f>C198/B198</f>
        <v>16.446909242669804</v>
      </c>
      <c r="F198" t="s">
        <v>18</v>
      </c>
      <c r="G198" s="3">
        <v>39826</v>
      </c>
      <c r="H198" s="4">
        <v>85591</v>
      </c>
      <c r="I198" s="1">
        <v>1434172.67</v>
      </c>
      <c r="J198" s="1">
        <f t="shared" si="30"/>
        <v>16.756115362596535</v>
      </c>
      <c r="L198" t="s">
        <v>19</v>
      </c>
      <c r="M198" s="3">
        <v>39826</v>
      </c>
      <c r="N198" s="4">
        <v>434373</v>
      </c>
      <c r="O198" s="1">
        <v>7859566.9299999997</v>
      </c>
      <c r="P198" s="1">
        <f t="shared" si="31"/>
        <v>18.094050343828922</v>
      </c>
      <c r="R198" t="s">
        <v>20</v>
      </c>
      <c r="S198" s="3">
        <v>39826</v>
      </c>
      <c r="T198" s="4">
        <v>434373</v>
      </c>
      <c r="U198" s="1">
        <v>7859566.9299999997</v>
      </c>
      <c r="V198" s="1">
        <f t="shared" si="32"/>
        <v>18.094050343828922</v>
      </c>
      <c r="X198" t="s">
        <v>21</v>
      </c>
      <c r="Y198" s="3">
        <v>39826</v>
      </c>
      <c r="Z198" s="4">
        <v>1571192</v>
      </c>
      <c r="AA198" s="1">
        <v>23472250.100000001</v>
      </c>
      <c r="AB198" s="1">
        <f t="shared" si="33"/>
        <v>14.939135446208994</v>
      </c>
      <c r="AD198" t="s">
        <v>23</v>
      </c>
      <c r="AE198" s="3">
        <v>39826</v>
      </c>
      <c r="AF198" s="4">
        <v>286868</v>
      </c>
      <c r="AG198" s="1">
        <v>5391594.5099999998</v>
      </c>
      <c r="AH198" s="1">
        <f t="shared" si="28"/>
        <v>18.794687835520168</v>
      </c>
      <c r="AJ198" t="s">
        <v>22</v>
      </c>
      <c r="AK198" s="3">
        <v>39826</v>
      </c>
      <c r="AL198" s="4">
        <v>471</v>
      </c>
      <c r="AM198" s="1">
        <v>8291.09</v>
      </c>
      <c r="AN198" s="1">
        <f t="shared" si="29"/>
        <v>17.603163481953292</v>
      </c>
      <c r="AP198" t="s">
        <v>34</v>
      </c>
      <c r="AQ198" s="3">
        <v>39826</v>
      </c>
      <c r="AR198" s="4">
        <v>1847326</v>
      </c>
      <c r="AS198" s="1">
        <v>29387090.34</v>
      </c>
      <c r="AT198" s="1">
        <f t="shared" si="34"/>
        <v>15.907907072168095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Reference Data</vt:lpstr>
      <vt:lpstr>Modified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Iqbal</dc:creator>
  <cp:lastModifiedBy>Faisal Iqbal</cp:lastModifiedBy>
  <dcterms:created xsi:type="dcterms:W3CDTF">2008-12-31T04:03:55Z</dcterms:created>
  <dcterms:modified xsi:type="dcterms:W3CDTF">2020-08-07T03:02:54Z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948042ba-7039-40a0-b00b-8ad620aad6e9</vt:lpwstr>
  </property>
</Properties>
</file>