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16f638be9e0fd9/Essex/IRM_Project/"/>
    </mc:Choice>
  </mc:AlternateContent>
  <xr:revisionPtr revIDLastSave="128" documentId="8_{040EC102-BC42-4DC7-8934-C3C910193FCF}" xr6:coauthVersionLast="47" xr6:coauthVersionMax="47" xr10:uidLastSave="{D97FED85-0D68-49F8-8353-BBDE27C1F9D9}"/>
  <bookViews>
    <workbookView xWindow="56175" yWindow="2160" windowWidth="26145" windowHeight="12855" activeTab="4" xr2:uid="{CE0C355A-0CB7-4FB4-98AC-0DF1480781A5}"/>
  </bookViews>
  <sheets>
    <sheet name="ERM Assessment Summary" sheetId="10" r:id="rId1"/>
    <sheet name="ERM Summary Chart Content" sheetId="13" r:id="rId2"/>
    <sheet name="SDLC Risks" sheetId="11" r:id="rId3"/>
    <sheet name="Known ERP Implementation Risks" sheetId="2" r:id="rId4"/>
    <sheet name="FAIR Analysis" sheetId="9" r:id="rId5"/>
    <sheet name="Status_Report_Preliminary_Risks" sheetId="5" r:id="rId6"/>
    <sheet name="27001-Generic-Threats" sheetId="3" r:id="rId7"/>
    <sheet name="ERM Risk List" sheetId="7" r:id="rId8"/>
  </sheets>
  <definedNames>
    <definedName name="_xlnm._FilterDatabase" localSheetId="0" hidden="1">'ERM Assessment Summary'!$A$1:$L$39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1" l="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G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I2" i="9"/>
  <c r="AG2" i="9"/>
  <c r="AH2" i="9"/>
  <c r="AF2" i="9"/>
  <c r="P23" i="9"/>
  <c r="R23" i="9" s="1"/>
  <c r="P22" i="9"/>
  <c r="R22" i="9" s="1"/>
  <c r="P21" i="9"/>
  <c r="R21" i="9" s="1"/>
  <c r="P20" i="9"/>
  <c r="R20" i="9" s="1"/>
  <c r="P19" i="9"/>
  <c r="R19" i="9" s="1"/>
  <c r="P18" i="9"/>
  <c r="R18" i="9" s="1"/>
  <c r="P17" i="9"/>
  <c r="R17" i="9" s="1"/>
  <c r="P16" i="9"/>
  <c r="R16" i="9" s="1"/>
  <c r="P15" i="9"/>
  <c r="R15" i="9" s="1"/>
  <c r="P14" i="9"/>
  <c r="R14" i="9" s="1"/>
  <c r="P13" i="9"/>
  <c r="R13" i="9" s="1"/>
  <c r="P12" i="9"/>
  <c r="R12" i="9" s="1"/>
  <c r="P11" i="9"/>
  <c r="R11" i="9" s="1"/>
  <c r="P10" i="9"/>
  <c r="R10" i="9" s="1"/>
  <c r="P9" i="9"/>
  <c r="R9" i="9" s="1"/>
  <c r="P8" i="9"/>
  <c r="R8" i="9" s="1"/>
  <c r="P7" i="9"/>
  <c r="R7" i="9" s="1"/>
  <c r="P6" i="9"/>
  <c r="R6" i="9" s="1"/>
  <c r="P5" i="9"/>
  <c r="R5" i="9" s="1"/>
  <c r="P4" i="9"/>
  <c r="R4" i="9" s="1"/>
  <c r="P3" i="9"/>
  <c r="R3" i="9" s="1"/>
  <c r="P2" i="9"/>
  <c r="R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tc={084C3568-F931-4E8C-9843-9B76D208853A}</author>
  </authors>
  <commentList>
    <comment ref="B31" authorId="0" shapeId="0" xr:uid="{084C3568-F931-4E8C-9843-9B76D208853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an appliclabe threat for an internal ERP?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tc={B75591BC-8903-4550-B672-2072AE20CCFD}</author>
  </authors>
  <commentList>
    <comment ref="L31" authorId="0" shapeId="0" xr:uid="{B75591BC-8903-4550-B672-2072AE20CCF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an appliclabe threat for an internal ERP?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tc={09E54206-C91D-4F3E-A4B9-59CAF13684D8}</author>
  </authors>
  <commentList>
    <comment ref="B31" authorId="0" shapeId="0" xr:uid="{09E54206-C91D-4F3E-A4B9-59CAF13684D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an appliclabe threat for an internal ERP?</t>
      </text>
    </comment>
  </commentList>
</comments>
</file>

<file path=xl/sharedStrings.xml><?xml version="1.0" encoding="utf-8"?>
<sst xmlns="http://schemas.openxmlformats.org/spreadsheetml/2006/main" count="1133" uniqueCount="305">
  <si>
    <t>Impact
SME1</t>
  </si>
  <si>
    <t>Probability
SME1</t>
  </si>
  <si>
    <t>Impact
SME2</t>
  </si>
  <si>
    <t>Probability
SME2</t>
  </si>
  <si>
    <t>Impact
SME3</t>
  </si>
  <si>
    <t>Probability
SME3</t>
  </si>
  <si>
    <t>Impact
SME4</t>
  </si>
  <si>
    <t>Probability
SME4</t>
  </si>
  <si>
    <t>Impact
SME5</t>
  </si>
  <si>
    <t>Probability
SME5</t>
  </si>
  <si>
    <t>Risk ID</t>
  </si>
  <si>
    <t>Risk</t>
  </si>
  <si>
    <t>Risk Receptor</t>
  </si>
  <si>
    <t>Primary or Seconday Loss</t>
  </si>
  <si>
    <t>Potential Impact Description</t>
  </si>
  <si>
    <t>Root Cause</t>
  </si>
  <si>
    <t xml:space="preserve">Triggers </t>
  </si>
  <si>
    <t>Initial customization creates future maintenance difficulties and technical debt</t>
  </si>
  <si>
    <t>Operational, Financial, Reputational (including this team who recommended the selection)</t>
  </si>
  <si>
    <t>Secondary</t>
  </si>
  <si>
    <t>Limitations with the ERP selected can only be resolved through bespoke modifications</t>
  </si>
  <si>
    <t>Senior management unprepared to support setbacks uncovered during implementation.</t>
  </si>
  <si>
    <t>Time and cost presures on project deliverlables can result in workaround solutions.</t>
  </si>
  <si>
    <t xml:space="preserve">ERP software obselecance  due to vendor failure or development team failure   </t>
  </si>
  <si>
    <t xml:space="preserve">Operational, Financial, Reputational  </t>
  </si>
  <si>
    <t>All software will become obsolete, which lifecycle management approach best fits ACME.</t>
  </si>
  <si>
    <t>Difficulty/inability to import or export data leads to solution lock-in or parallel sysems</t>
  </si>
  <si>
    <t>Loss of revenue, loss of efficiency/employee satisfaction</t>
  </si>
  <si>
    <t>Primary</t>
  </si>
  <si>
    <t>Existing organizational data must put into the ERP,  data will need to be extract in the future when moving to a new platform</t>
  </si>
  <si>
    <t>Lack of enterprise architecture and data requirements</t>
  </si>
  <si>
    <t xml:space="preserve">Proprietary data storage, lack of prebuilt extract, transform and load capabilities , Limited use of common open standards such as rest APIs  </t>
  </si>
  <si>
    <t>Lack of legal recourse to recover costs due to ERP implementation or performance failure</t>
  </si>
  <si>
    <t>Financial</t>
  </si>
  <si>
    <t xml:space="preserve">Damage claims by ERP clients are not uncommon, </t>
  </si>
  <si>
    <t>Supply chain management error
Management decision to use in house resources</t>
  </si>
  <si>
    <t>Contracts limit liablity of the software vendor and/or implementer
The company develops it's own software and assumes all related risks</t>
  </si>
  <si>
    <t>Proposed Controls from NIST SP800-53</t>
  </si>
  <si>
    <t>Category/Type of Controls</t>
  </si>
  <si>
    <t>ERP implementation delays lead to cost overruns</t>
  </si>
  <si>
    <t>Existing business process(es) require ERP software configuration outside of standard implementation</t>
  </si>
  <si>
    <t>Acme unaware of process complexity or all business areas involved in process
Implementation team is not capable of identifying resolutions</t>
  </si>
  <si>
    <t>Unforseen difficulty modeling existing business process(es) in ERP software</t>
  </si>
  <si>
    <t>SLA</t>
  </si>
  <si>
    <t>Admin</t>
  </si>
  <si>
    <t>Organizational change delays lead to cost overruns</t>
  </si>
  <si>
    <t>Financial, reputational (internal stakeholders)</t>
  </si>
  <si>
    <t>Business process changes to meet ERM requirements difficult to implement in various Acme business areas</t>
  </si>
  <si>
    <t>Limited understanding of current operational requirements
Employees not aligned with senior management</t>
  </si>
  <si>
    <t>ERP implementation delays due to business process change requirements</t>
  </si>
  <si>
    <t>Internal SLA</t>
  </si>
  <si>
    <t>ERP implementation requirments create resource conflicts with existing operational staff</t>
  </si>
  <si>
    <t>Current business operations need to run in parallel while new ERP is implemented, tested and transferred into production</t>
  </si>
  <si>
    <t>Senior management unprepared to fund additional resources,
Project management failing to identify constraints early and escalate resolutions</t>
  </si>
  <si>
    <t>A databreach within the ERP system could result in customer record loss or compromise</t>
  </si>
  <si>
    <t xml:space="preserve">Financial (fines, settlements) 
Reputation (customer confidence) </t>
  </si>
  <si>
    <t>Primary &amp; Secondary</t>
  </si>
  <si>
    <t>Unauthorized access or release of PII or intelectual property</t>
  </si>
  <si>
    <t>lack of application security and data encryption at rest</t>
  </si>
  <si>
    <t>System compromise such as data theft through application injection,  ransomware or poor IT management practices</t>
  </si>
  <si>
    <t>Access Control Suite as applicable</t>
  </si>
  <si>
    <t>Admin/Technical</t>
  </si>
  <si>
    <t>ERP developers can not produce vulnerabilty fixes at the rate Acme requires</t>
  </si>
  <si>
    <t>Full Spectrum of risk based on exponential impact to multiple systems</t>
  </si>
  <si>
    <t>Software updates will be needed to mitigate security vulnerabilties  when they are discovered - Custom solutions result in delays (extended vulnerability timeframe)</t>
  </si>
  <si>
    <t>Vendor or project community is slow to release security fixes or they are not stable
Internal development team lacks expertise or time to develop security fixes</t>
  </si>
  <si>
    <t>SLA, Automated Processes (RA-5 Automated Monitoring)     (Implemented by Acme)</t>
  </si>
  <si>
    <t>ERP Developers fail to timely,  discover, inform and patch for new vulnerabilities.</t>
  </si>
  <si>
    <t>Security Patches are not implemented quickly enough to prevent a breach or exploited vulnerability</t>
  </si>
  <si>
    <t>SLA, Automated Processes (RA-5 Automated Monitoring &amp; Distribute)</t>
  </si>
  <si>
    <t>CIRT does not maintain high level of readiness through regular CIRT exercises in response/recovery.</t>
  </si>
  <si>
    <t>Response/recovery in real world incident is delayed and inefective</t>
  </si>
  <si>
    <t>SLA (includes CIRT members from Developer), Policy (requires reglular CIRT exercises and AARs)</t>
  </si>
  <si>
    <t>ERP Developer does not offer Cyber Incident Response Team (CIRT) support</t>
  </si>
  <si>
    <t>In-house staff must be trained in specialty skills or external cyber consultant retained to be part of CIRT.</t>
  </si>
  <si>
    <t>SLA with external CIRT consultant, Internal training and exercises</t>
  </si>
  <si>
    <t>ERP implementation unavailiable or unusable</t>
  </si>
  <si>
    <t xml:space="preserve">Financial ( productivity), </t>
  </si>
  <si>
    <t>The system performance results in workers taking longer to perform their tasks than with the existing spreadsheet systems</t>
  </si>
  <si>
    <t xml:space="preserve">Technical system capacity or performance planning, </t>
  </si>
  <si>
    <t>System performance is unacceptable due to sizing or equipment failure</t>
  </si>
  <si>
    <t>Business users participation in design decisions</t>
  </si>
  <si>
    <t>Business decision errors resulting from incomplete or inacurate data</t>
  </si>
  <si>
    <t>Financial (forcasting, reporting)</t>
  </si>
  <si>
    <t xml:space="preserve">The ERP may continue to generate data output that appears correct until reviewed by another party. </t>
  </si>
  <si>
    <t>Human error or Software error, (syntactical or bug)</t>
  </si>
  <si>
    <t>Users struggle with data input into the new system</t>
  </si>
  <si>
    <t xml:space="preserve">Business users participation in UAT </t>
  </si>
  <si>
    <t>Customer service issues resulting from incomplete or inacurate data</t>
  </si>
  <si>
    <t>Reputation (customers: missed deliveries, invoicing mistakes)
Financial (performance penalties)</t>
  </si>
  <si>
    <t>Modifications to one ERP module unknowingly affect other modules resulting in incomplete or inacurate data</t>
  </si>
  <si>
    <t>Delay in discovery of erroneous data use or malware spread results in multiple system involvement, delayed response/recovery and potential fines or civil litigation</t>
  </si>
  <si>
    <t>The complexity of change not adequately addressed</t>
  </si>
  <si>
    <t>Time constraints on change implementation and testing,  lack of funding for a comprehensive test and development area</t>
  </si>
  <si>
    <t>IT department participation in design decisions, SLA requiring sysstem monitoring</t>
  </si>
  <si>
    <t>ACME IT department unable to adequately support ERP environment</t>
  </si>
  <si>
    <t>Unplanned service disruptions to  certain ERP capabilites or the entire system extend for hours, days or occur frequently in business hours</t>
  </si>
  <si>
    <t>ERP  support may require specialized skills that are not adequately funded</t>
  </si>
  <si>
    <t>A complex architecture that is difficult to maintain
SME orgnaizations often have limited I.T. specialist resources</t>
  </si>
  <si>
    <t>Limited benefits realization results in board of directors/investor confidence issue</t>
  </si>
  <si>
    <t>Business operations, financial, reputational</t>
  </si>
  <si>
    <t>Implementation issues lead to only basic ERP capabilities in place or inability to retire some legacy processes</t>
  </si>
  <si>
    <t>Communication issues between departments,  project management fails to identify and escalate risks and roadblocks</t>
  </si>
  <si>
    <t xml:space="preserve">ACME staff slow or resistent to adopting ERP workflow </t>
  </si>
  <si>
    <t>Users and business functions continue to rely on legacy spreadsheet mode of operation</t>
  </si>
  <si>
    <t>Organizational culture,  implementation approach, lack of leadership support, lack of useer training</t>
  </si>
  <si>
    <t>Workers citiing system inacuracy, system use difficulty or tacit management acceptance of poor adoption</t>
  </si>
  <si>
    <t>Management inforced decison</t>
  </si>
  <si>
    <t>ERP developers can not produce feature enhancements  Acme requires</t>
  </si>
  <si>
    <t xml:space="preserve">Changes to business operational requirements over time must be anticpated </t>
  </si>
  <si>
    <t>Vendor or project community is slow to release new features  or they are not stable
Internal development team lacks expertise or time to develop new features</t>
  </si>
  <si>
    <t>SLA, Internal SLA</t>
  </si>
  <si>
    <t>ERP solution lacks adequately robust role based access controls to enforce the segregation of duties required</t>
  </si>
  <si>
    <t>Business operations, financial</t>
  </si>
  <si>
    <t>Segregation of duties is a key control for preventing fraud, misuse or misallocation of enterprise resources</t>
  </si>
  <si>
    <t>SLA requiring audits and automated monitoring</t>
  </si>
  <si>
    <t>ERP solution lacks reporting capability for transactions that potentially violate segregation of duties controls</t>
  </si>
  <si>
    <t>The ability to monitor transactions for potential issues and highlight those that must be manually reviewed is an important detective control</t>
  </si>
  <si>
    <t>SLA requiring audits</t>
  </si>
  <si>
    <t>ISO 27001 "top ten"</t>
  </si>
  <si>
    <t>Impact Rank</t>
  </si>
  <si>
    <t>Probability</t>
  </si>
  <si>
    <t>Threat Agent 
(source of threat or person who initiates threat)</t>
  </si>
  <si>
    <t xml:space="preserve">Threats </t>
  </si>
  <si>
    <t>Primary or Secondary Loss</t>
  </si>
  <si>
    <t>TA Motivation</t>
  </si>
  <si>
    <t>Social Engineering</t>
  </si>
  <si>
    <t>ISO1</t>
  </si>
  <si>
    <t>Vandals/terrorists/Corporate raiders/professional criminals/hackers/ rogue; State</t>
  </si>
  <si>
    <t>Denial of service attack / flood / buffer overflow</t>
  </si>
  <si>
    <t>Disrupt business operations by making systems and data unavailable</t>
  </si>
  <si>
    <t>Access to the network by unathorized persons</t>
  </si>
  <si>
    <t>Continuous Monitoring, Network Segregation</t>
  </si>
  <si>
    <t>Technical</t>
  </si>
  <si>
    <t>ISO2</t>
  </si>
  <si>
    <t xml:space="preserve">Corporate raiders/professional criminals/hackers </t>
  </si>
  <si>
    <t>Spoofing of credentials / bypass authentication</t>
  </si>
  <si>
    <t>Gain unauthorized access for multiple pruposes</t>
  </si>
  <si>
    <t>Disclosure of information or passwords</t>
  </si>
  <si>
    <t>MFA, Continuous Monitoring, IDS/IPS, SIEM, Prevention of Tailgating and Over the Shoulder threats</t>
  </si>
  <si>
    <t>Technical/Physical</t>
  </si>
  <si>
    <t>ISO3</t>
  </si>
  <si>
    <t>Marketing companies, online service providers, malicious attackers</t>
  </si>
  <si>
    <t>Large-scale and/or inappropriate data mining and/or surveillance</t>
  </si>
  <si>
    <t>To collect large volume of potentially personal sensitive data for market analysis and profit making (H)</t>
  </si>
  <si>
    <t>Malfunction of equipment</t>
  </si>
  <si>
    <t>Continuous Monitoring, IDS/IPS, SIEM, Prevention of Tailgating and Over the Shoulder threats, dumpster diving</t>
  </si>
  <si>
    <t>ISO4</t>
  </si>
  <si>
    <t>Corporate raiders/professional criminals/hackers</t>
  </si>
  <si>
    <t>Traffic analysis / scan / probe</t>
  </si>
  <si>
    <t>Gain unauthorized access to data to steal intellectual property, or financial gain via ransomware, or to steal credential for additional access and/or escalation of privelege</t>
  </si>
  <si>
    <t>Loss of electricity</t>
  </si>
  <si>
    <t>MFA, Continuous Monitoring, IDS/IPS, SIEM, Security awareness trainings</t>
  </si>
  <si>
    <t>ISO5</t>
  </si>
  <si>
    <t>Hacker</t>
  </si>
  <si>
    <t>Man-in-the-middle attack</t>
  </si>
  <si>
    <t>To hijack network communication channel for sensitive data collection and misinformation feeding and identity theft (HML)</t>
  </si>
  <si>
    <t>Errors in maintenance</t>
  </si>
  <si>
    <t>TLS encryption protocol</t>
  </si>
  <si>
    <t>ISO6</t>
  </si>
  <si>
    <t>Hacker, criminal, terrorists</t>
  </si>
  <si>
    <t>Social engineering attack</t>
  </si>
  <si>
    <t>To obtain sensitive information and/or system access credentials</t>
  </si>
  <si>
    <t>Theft of hardware</t>
  </si>
  <si>
    <t>Continuous Monitoring, IDS/IPS, SIEM, Security awareness trainigns</t>
  </si>
  <si>
    <t>ISO7</t>
  </si>
  <si>
    <t>Malicious attacker</t>
  </si>
  <si>
    <t>Theft [of cards, devices etc]</t>
  </si>
  <si>
    <t>Financial gain, criminal activities, or disruption of services</t>
  </si>
  <si>
    <t>Destruction of records</t>
  </si>
  <si>
    <t xml:space="preserve">MFA and Physical security controls </t>
  </si>
  <si>
    <t>ISO8</t>
  </si>
  <si>
    <t>Unauthorised access to / deletion / modification of devices / data etc.</t>
  </si>
  <si>
    <t>Human or natural disasters</t>
  </si>
  <si>
    <t>Continuous Monitoring, Strenghten security in external facing devices</t>
  </si>
  <si>
    <t>ISO9</t>
  </si>
  <si>
    <t>Insider threat - Unintentional or deliberate</t>
  </si>
  <si>
    <t>Loss or misuse [of cards, devices etc]</t>
  </si>
  <si>
    <t>Human error, deliberate sabatage</t>
  </si>
  <si>
    <t>Terrorist attacks</t>
  </si>
  <si>
    <t>MFA</t>
  </si>
  <si>
    <t>ISO10</t>
  </si>
  <si>
    <t>Use erroneous and/or unreliable data</t>
  </si>
  <si>
    <t>Continuous Monitoring, IDS/IPS, SIEM</t>
  </si>
  <si>
    <t>ISO3 N/A</t>
  </si>
  <si>
    <t>Threat ID</t>
  </si>
  <si>
    <t>T1</t>
  </si>
  <si>
    <t>Medium</t>
  </si>
  <si>
    <t>T2</t>
  </si>
  <si>
    <t>T3</t>
  </si>
  <si>
    <t>T4</t>
  </si>
  <si>
    <t>T5</t>
  </si>
  <si>
    <t>T6</t>
  </si>
  <si>
    <t>To obtain sensitive information and system penetration</t>
  </si>
  <si>
    <t>T7</t>
  </si>
  <si>
    <t>Financial gain, criminal activities (H)</t>
  </si>
  <si>
    <t>T8</t>
  </si>
  <si>
    <t>T9</t>
  </si>
  <si>
    <t>Passenger, airport and airline personnel</t>
  </si>
  <si>
    <t>T10</t>
  </si>
  <si>
    <t>T11</t>
  </si>
  <si>
    <t>Procedures / instructions not followed</t>
  </si>
  <si>
    <t>Airport and airline personnel. Passengers</t>
  </si>
  <si>
    <t>T12</t>
  </si>
  <si>
    <t>Non-compliance with data protection legislation</t>
  </si>
  <si>
    <t>Commercial establishments, State</t>
  </si>
  <si>
    <t>T13</t>
  </si>
  <si>
    <t>Function creep (data used for other purposes than the ones for which they were originally collected)</t>
  </si>
  <si>
    <t>Commercial establishments</t>
  </si>
  <si>
    <t>T14</t>
  </si>
  <si>
    <t>Unauthorized check-in and boarding / identity theft</t>
  </si>
  <si>
    <t>Hacker, criminal, terrorist</t>
  </si>
  <si>
    <t>T15</t>
  </si>
  <si>
    <t>Cloning of credentials and tags (rfid related)</t>
  </si>
  <si>
    <t>Medium-High</t>
  </si>
  <si>
    <t>T16</t>
  </si>
  <si>
    <t>Unauthorised access to other restricted areas (apart from boarding e.g. Control room, personnel's' offices)</t>
  </si>
  <si>
    <t>T17</t>
  </si>
  <si>
    <t xml:space="preserve">Side channel attack  </t>
  </si>
  <si>
    <t>T18</t>
  </si>
  <si>
    <t>Blocking</t>
  </si>
  <si>
    <t>T19</t>
  </si>
  <si>
    <t>Jamming</t>
  </si>
  <si>
    <t>System operation interruption to futher achieve attack steps such as spoofing or decoyed attacks (L)</t>
  </si>
  <si>
    <t>T20</t>
  </si>
  <si>
    <t>Fake / rogue rfid readers / scanning of rfid reader and /or tag</t>
  </si>
  <si>
    <t>T21</t>
  </si>
  <si>
    <t>Physical rfid tag destruction</t>
  </si>
  <si>
    <t>T22</t>
  </si>
  <si>
    <t>Malfunctioning/breakdown of systems /devices / equipment</t>
  </si>
  <si>
    <t>n/a</t>
  </si>
  <si>
    <t>T23</t>
  </si>
  <si>
    <t>E-visa not accepted at check in</t>
  </si>
  <si>
    <t>system fault</t>
  </si>
  <si>
    <t>T24</t>
  </si>
  <si>
    <t xml:space="preserve"> Worms, viruses &amp; malicious code</t>
  </si>
  <si>
    <t>Hacker, rogue state</t>
  </si>
  <si>
    <t>Service disruption, system compromise, information theft</t>
  </si>
  <si>
    <t>T25</t>
  </si>
  <si>
    <t>Malicious attack on power systems</t>
  </si>
  <si>
    <t>T26</t>
  </si>
  <si>
    <t>State surveillance on citizens</t>
  </si>
  <si>
    <t>State</t>
  </si>
  <si>
    <t>To achieve  unethical citizen control political agenda (H)</t>
  </si>
  <si>
    <t>T27</t>
  </si>
  <si>
    <t>Trade union/labour strikes</t>
  </si>
  <si>
    <t>Labor union</t>
  </si>
  <si>
    <t>T28</t>
  </si>
  <si>
    <t>Adverse weather condition or other disaster</t>
  </si>
  <si>
    <t>T29</t>
  </si>
  <si>
    <t>Ad hoc network routing attack</t>
  </si>
  <si>
    <t>Initial attack step to further achieve cloning, man-in-the-middle attack, or service interruption which leads to system compromise (M)</t>
  </si>
  <si>
    <t>T30</t>
  </si>
  <si>
    <t>Low acceptance of devices / equipment / procedures</t>
  </si>
  <si>
    <t>Passengers / citizens / airport &amp; airline personnel</t>
  </si>
  <si>
    <t>T31</t>
  </si>
  <si>
    <t>Data linkability</t>
  </si>
  <si>
    <t>T32</t>
  </si>
  <si>
    <t xml:space="preserve">Profiling </t>
  </si>
  <si>
    <t>T33</t>
  </si>
  <si>
    <t>Exclusion of the data subject from the data processing process</t>
  </si>
  <si>
    <t>T34</t>
  </si>
  <si>
    <t>Trivialisation of unique identifiers</t>
  </si>
  <si>
    <t>SDLC Phase</t>
  </si>
  <si>
    <t>System Design
Development</t>
  </si>
  <si>
    <t>Operations &amp; Maintenance</t>
  </si>
  <si>
    <t>N/A</t>
  </si>
  <si>
    <t>Development (technical debt)
System Design</t>
  </si>
  <si>
    <t>Installation and UAT</t>
  </si>
  <si>
    <t>Testing</t>
  </si>
  <si>
    <t>System Analysis &amp; Requirements</t>
  </si>
  <si>
    <t>Probability Range (min)</t>
  </si>
  <si>
    <t>Probability Range (max)</t>
  </si>
  <si>
    <t>Impact Range (min X 100)</t>
  </si>
  <si>
    <t>Impact Range (max X 100)</t>
  </si>
  <si>
    <t>Impact Range ( Random)</t>
  </si>
  <si>
    <t>MC2</t>
  </si>
  <si>
    <t>MC1</t>
  </si>
  <si>
    <t>MC3</t>
  </si>
  <si>
    <t>MC4</t>
  </si>
  <si>
    <t>MC5</t>
  </si>
  <si>
    <t>MC6</t>
  </si>
  <si>
    <t>MC7</t>
  </si>
  <si>
    <t>MC8</t>
  </si>
  <si>
    <t>MC9</t>
  </si>
  <si>
    <t>MC10</t>
  </si>
  <si>
    <t>Min</t>
  </si>
  <si>
    <t>4ML</t>
  </si>
  <si>
    <t>Max</t>
  </si>
  <si>
    <t>PERT  LEF</t>
  </si>
  <si>
    <t>MC Calc</t>
  </si>
  <si>
    <t>MC Max</t>
  </si>
  <si>
    <t>MC Median</t>
  </si>
  <si>
    <t>Median Risk Score</t>
  </si>
  <si>
    <t>Maximum Risk Score</t>
  </si>
  <si>
    <t>Management enforced decison</t>
  </si>
  <si>
    <t>System Design
Testing</t>
  </si>
  <si>
    <t>SDLC Risk Category</t>
  </si>
  <si>
    <t>Risks Identified</t>
  </si>
  <si>
    <t>Max score</t>
  </si>
  <si>
    <t>Median Score</t>
  </si>
  <si>
    <t>System Design</t>
  </si>
  <si>
    <t>Development</t>
  </si>
  <si>
    <t>Installation &amp; UAT</t>
  </si>
  <si>
    <t>Non-SDLC ERM risks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</si>
</sst>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theme="1"/>
      <name val="Arial"/>
      <family val="2"/>
      <charset val="161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5"/>
      <color rgb="FFFFFFFF"/>
      <name val="Arial"/>
      <family val="2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8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1" applyNumberFormat="0" applyAlignment="0" applyProtection="0"/>
    <xf numFmtId="0" fontId="8" fillId="23" borderId="2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1" applyNumberFormat="0" applyAlignment="0" applyProtection="0"/>
    <xf numFmtId="0" fontId="15" fillId="0" borderId="6" applyNumberFormat="0" applyFill="0" applyAlignment="0" applyProtection="0"/>
    <xf numFmtId="0" fontId="16" fillId="24" borderId="0" applyNumberFormat="0" applyBorder="0" applyAlignment="0" applyProtection="0"/>
    <xf numFmtId="0" fontId="2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25" borderId="7" applyNumberFormat="0" applyFont="0" applyAlignment="0" applyProtection="0"/>
    <xf numFmtId="0" fontId="17" fillId="22" borderId="8" applyNumberFormat="0" applyAlignment="0" applyProtection="0"/>
    <xf numFmtId="0" fontId="18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21" fillId="0" borderId="13" xfId="4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20" fillId="26" borderId="14" xfId="40" applyFont="1" applyFill="1" applyBorder="1" applyAlignment="1">
      <alignment horizontal="center" vertical="center" wrapText="1"/>
    </xf>
    <xf numFmtId="0" fontId="21" fillId="0" borderId="10" xfId="40" applyFont="1" applyBorder="1" applyAlignment="1">
      <alignment horizontal="left" vertical="top" wrapText="1"/>
    </xf>
    <xf numFmtId="0" fontId="21" fillId="0" borderId="11" xfId="40" applyFont="1" applyBorder="1" applyAlignment="1">
      <alignment horizontal="left" vertical="top" wrapText="1"/>
    </xf>
    <xf numFmtId="0" fontId="23" fillId="0" borderId="10" xfId="40" applyFont="1" applyBorder="1" applyAlignment="1">
      <alignment horizontal="center" wrapText="1"/>
    </xf>
    <xf numFmtId="0" fontId="3" fillId="0" borderId="10" xfId="0" applyFont="1" applyBorder="1" applyAlignment="1">
      <alignment horizontal="center" vertical="top" wrapText="1"/>
    </xf>
    <xf numFmtId="0" fontId="21" fillId="0" borderId="16" xfId="40" applyFont="1" applyBorder="1" applyAlignment="1">
      <alignment horizontal="left" vertical="top" wrapText="1"/>
    </xf>
    <xf numFmtId="0" fontId="21" fillId="0" borderId="17" xfId="40" applyFont="1" applyBorder="1" applyAlignment="1">
      <alignment horizontal="left" vertical="top" wrapText="1"/>
    </xf>
    <xf numFmtId="0" fontId="23" fillId="0" borderId="18" xfId="40" applyFont="1" applyBorder="1" applyAlignment="1">
      <alignment horizontal="center" wrapText="1"/>
    </xf>
    <xf numFmtId="0" fontId="20" fillId="26" borderId="19" xfId="40" applyFont="1" applyFill="1" applyBorder="1" applyAlignment="1">
      <alignment horizontal="center" vertical="center" wrapText="1"/>
    </xf>
    <xf numFmtId="0" fontId="20" fillId="26" borderId="20" xfId="40" applyFont="1" applyFill="1" applyBorder="1" applyAlignment="1">
      <alignment horizontal="center" vertical="center" wrapText="1"/>
    </xf>
    <xf numFmtId="0" fontId="20" fillId="26" borderId="15" xfId="40" applyFont="1" applyFill="1" applyBorder="1" applyAlignment="1">
      <alignment horizontal="center" vertical="center" wrapText="1"/>
    </xf>
    <xf numFmtId="0" fontId="21" fillId="27" borderId="11" xfId="40" applyFont="1" applyFill="1" applyBorder="1" applyAlignment="1">
      <alignment horizontal="left" vertical="top" wrapText="1"/>
    </xf>
    <xf numFmtId="0" fontId="21" fillId="27" borderId="13" xfId="40" applyFont="1" applyFill="1" applyBorder="1" applyAlignment="1">
      <alignment horizontal="left" vertical="top" wrapText="1"/>
    </xf>
    <xf numFmtId="0" fontId="24" fillId="0" borderId="0" xfId="40" applyFont="1" applyBorder="1" applyAlignment="1">
      <alignment horizontal="left" vertical="top" wrapText="1"/>
    </xf>
    <xf numFmtId="0" fontId="24" fillId="0" borderId="11" xfId="40" applyFont="1" applyBorder="1" applyAlignment="1">
      <alignment horizontal="left" vertical="top" wrapText="1"/>
    </xf>
    <xf numFmtId="0" fontId="24" fillId="0" borderId="10" xfId="40" applyFont="1" applyBorder="1" applyAlignment="1">
      <alignment horizontal="center" wrapText="1"/>
    </xf>
    <xf numFmtId="0" fontId="24" fillId="0" borderId="13" xfId="40" applyFont="1" applyBorder="1" applyAlignment="1">
      <alignment horizontal="left" vertical="top" wrapText="1"/>
    </xf>
    <xf numFmtId="0" fontId="24" fillId="0" borderId="12" xfId="40" applyFont="1" applyBorder="1" applyAlignment="1">
      <alignment horizontal="left" vertical="top" wrapText="1"/>
    </xf>
    <xf numFmtId="0" fontId="24" fillId="0" borderId="22" xfId="40" applyFont="1" applyBorder="1" applyAlignment="1">
      <alignment horizontal="center" wrapText="1"/>
    </xf>
    <xf numFmtId="0" fontId="24" fillId="0" borderId="21" xfId="40" applyFont="1" applyBorder="1" applyAlignment="1">
      <alignment horizontal="center" wrapText="1"/>
    </xf>
    <xf numFmtId="0" fontId="21" fillId="0" borderId="12" xfId="40" applyFont="1" applyBorder="1" applyAlignment="1">
      <alignment horizontal="left" vertical="top"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 wrapText="1"/>
    </xf>
    <xf numFmtId="0" fontId="25" fillId="0" borderId="0" xfId="0" applyFont="1" applyAlignment="1">
      <alignment horizontal="center" vertical="center"/>
    </xf>
    <xf numFmtId="0" fontId="23" fillId="0" borderId="10" xfId="40" applyFont="1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6" fillId="0" borderId="0" xfId="0" applyFont="1" applyAlignment="1">
      <alignment horizontal="center" wrapText="1"/>
    </xf>
    <xf numFmtId="0" fontId="0" fillId="28" borderId="0" xfId="0" applyFill="1"/>
    <xf numFmtId="0" fontId="25" fillId="28" borderId="0" xfId="0" applyFont="1" applyFill="1" applyAlignment="1">
      <alignment horizontal="center" wrapText="1"/>
    </xf>
    <xf numFmtId="0" fontId="21" fillId="0" borderId="11" xfId="40" applyFont="1" applyBorder="1" applyAlignment="1">
      <alignment horizontal="left" wrapText="1"/>
    </xf>
    <xf numFmtId="0" fontId="20" fillId="26" borderId="20" xfId="40" applyFont="1" applyFill="1" applyBorder="1" applyAlignment="1">
      <alignment horizontal="center" wrapText="1"/>
    </xf>
    <xf numFmtId="0" fontId="20" fillId="26" borderId="19" xfId="40" applyFont="1" applyFill="1" applyBorder="1" applyAlignment="1">
      <alignment horizontal="center" wrapText="1"/>
    </xf>
    <xf numFmtId="0" fontId="20" fillId="26" borderId="15" xfId="40" applyFont="1" applyFill="1" applyBorder="1" applyAlignment="1">
      <alignment horizontal="center" wrapText="1"/>
    </xf>
    <xf numFmtId="0" fontId="21" fillId="0" borderId="17" xfId="40" applyFont="1" applyBorder="1" applyAlignment="1">
      <alignment horizontal="left" wrapText="1"/>
    </xf>
    <xf numFmtId="0" fontId="21" fillId="0" borderId="16" xfId="4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3" fillId="0" borderId="10" xfId="0" applyFont="1" applyBorder="1" applyAlignment="1">
      <alignment horizontal="center" wrapText="1"/>
    </xf>
    <xf numFmtId="0" fontId="21" fillId="0" borderId="13" xfId="40" applyFont="1" applyBorder="1" applyAlignment="1">
      <alignment horizontal="left" wrapText="1"/>
    </xf>
    <xf numFmtId="0" fontId="29" fillId="0" borderId="0" xfId="0" applyFont="1" applyAlignment="1">
      <alignment vertical="top"/>
    </xf>
    <xf numFmtId="0" fontId="20" fillId="26" borderId="23" xfId="40" applyFont="1" applyFill="1" applyBorder="1" applyAlignment="1">
      <alignment horizontal="center" wrapText="1"/>
    </xf>
    <xf numFmtId="0" fontId="21" fillId="29" borderId="13" xfId="40" applyFont="1" applyFill="1" applyBorder="1" applyAlignment="1">
      <alignment horizontal="left" wrapText="1"/>
    </xf>
    <xf numFmtId="0" fontId="21" fillId="29" borderId="11" xfId="4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26" fillId="0" borderId="0" xfId="0" applyFont="1" applyFill="1" applyAlignment="1">
      <alignment wrapText="1"/>
    </xf>
    <xf numFmtId="0" fontId="0" fillId="28" borderId="0" xfId="0" applyFill="1" applyAlignment="1">
      <alignment horizontal="center"/>
    </xf>
    <xf numFmtId="0" fontId="27" fillId="0" borderId="0" xfId="0" applyFont="1" applyFill="1" applyAlignment="1">
      <alignment horizontal="center" wrapText="1"/>
    </xf>
    <xf numFmtId="0" fontId="0" fillId="0" borderId="0" xfId="0" applyFill="1"/>
    <xf numFmtId="0" fontId="25" fillId="31" borderId="0" xfId="0" applyFont="1" applyFill="1" applyAlignment="1">
      <alignment horizontal="center" wrapText="1"/>
    </xf>
    <xf numFmtId="0" fontId="30" fillId="32" borderId="0" xfId="0" applyFont="1" applyFill="1"/>
    <xf numFmtId="0" fontId="25" fillId="30" borderId="0" xfId="0" applyFont="1" applyFill="1" applyAlignment="1">
      <alignment horizontal="center" wrapText="1"/>
    </xf>
    <xf numFmtId="0" fontId="0" fillId="2" borderId="0" xfId="0" applyFill="1"/>
    <xf numFmtId="0" fontId="0" fillId="2" borderId="24" xfId="0" applyFill="1" applyBorder="1"/>
    <xf numFmtId="0" fontId="25" fillId="33" borderId="0" xfId="0" applyFont="1" applyFill="1" applyAlignment="1">
      <alignment horizontal="center" wrapText="1"/>
    </xf>
    <xf numFmtId="0" fontId="25" fillId="34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6" fillId="0" borderId="0" xfId="0" applyFont="1" applyFill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0" fillId="0" borderId="0" xfId="40" applyFont="1" applyFill="1" applyBorder="1" applyAlignment="1">
      <alignment horizontal="center" wrapText="1"/>
    </xf>
    <xf numFmtId="0" fontId="0" fillId="0" borderId="0" xfId="0" applyFill="1" applyBorder="1"/>
    <xf numFmtId="0" fontId="21" fillId="0" borderId="0" xfId="40" applyFont="1" applyFill="1" applyBorder="1" applyAlignment="1">
      <alignment horizontal="left" wrapText="1"/>
    </xf>
    <xf numFmtId="0" fontId="23" fillId="0" borderId="0" xfId="4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vertical="top"/>
    </xf>
    <xf numFmtId="0" fontId="0" fillId="32" borderId="0" xfId="0" applyFill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25" fillId="0" borderId="25" xfId="0" applyFont="1" applyFill="1" applyBorder="1"/>
    <xf numFmtId="0" fontId="25" fillId="0" borderId="26" xfId="0" applyFont="1" applyFill="1" applyBorder="1"/>
    <xf numFmtId="0" fontId="25" fillId="0" borderId="27" xfId="0" applyFont="1" applyFill="1" applyBorder="1"/>
    <xf numFmtId="0" fontId="25" fillId="0" borderId="0" xfId="0" applyFont="1" applyAlignment="1">
      <alignment horizontal="left" vertical="top" wrapText="1"/>
    </xf>
    <xf numFmtId="0" fontId="27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6" fillId="0" borderId="0" xfId="0" applyFont="1" applyFill="1" applyAlignment="1">
      <alignment horizontal="left" vertical="top" wrapText="1"/>
    </xf>
    <xf numFmtId="0" fontId="25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</cellXfs>
  <cellStyles count="48">
    <cellStyle name="20% - Accent1 2" xfId="1" xr:uid="{EBBB3639-EA83-40A6-A8AB-0997C1B4E827}"/>
    <cellStyle name="20% - Accent2 2" xfId="2" xr:uid="{8AFB8AE9-C8B6-4025-8C27-DBE53B9CB724}"/>
    <cellStyle name="20% - Accent3 2" xfId="3" xr:uid="{A7AEFB0C-2223-493D-AE12-2BEE27718B24}"/>
    <cellStyle name="20% - Accent4 2" xfId="4" xr:uid="{026028ED-660A-405A-908E-B46ABFACF9BC}"/>
    <cellStyle name="20% - Accent5 2" xfId="5" xr:uid="{AEA6F8EC-D663-4F07-A403-47D67561F632}"/>
    <cellStyle name="20% - Accent6 2" xfId="6" xr:uid="{0070F54A-9E32-48F6-B48E-3259133DE93D}"/>
    <cellStyle name="40% - Accent1 2" xfId="7" xr:uid="{416DDEB9-BC4E-4AF8-AD04-411A11D53BEF}"/>
    <cellStyle name="40% - Accent2 2" xfId="8" xr:uid="{F1019AD0-C2B1-4492-8D2D-A882F3585350}"/>
    <cellStyle name="40% - Accent3 2" xfId="9" xr:uid="{D841DADF-E700-4DBF-B767-97D2BE4B6DDD}"/>
    <cellStyle name="40% - Accent4 2" xfId="10" xr:uid="{7A28D455-8373-44F8-A010-4F793C263F98}"/>
    <cellStyle name="40% - Accent5 2" xfId="11" xr:uid="{B5786AD3-E4D4-48BB-B0EC-D7842E361192}"/>
    <cellStyle name="40% - Accent6 2" xfId="12" xr:uid="{17964AD3-7AE7-4F89-AEBE-700B089CE6CB}"/>
    <cellStyle name="60% - Accent1 2" xfId="13" xr:uid="{8718625C-F152-4CC2-A7A5-A552E0988B8F}"/>
    <cellStyle name="60% - Accent2 2" xfId="14" xr:uid="{29CB6573-7AC9-4845-A6F3-2EEA2689F468}"/>
    <cellStyle name="60% - Accent3 2" xfId="15" xr:uid="{9F28FB47-D198-4FDE-A1CA-B752981B5A92}"/>
    <cellStyle name="60% - Accent4 2" xfId="16" xr:uid="{72E44BB8-9556-46A8-970A-F024A0DBDEF8}"/>
    <cellStyle name="60% - Accent5 2" xfId="17" xr:uid="{030A7014-DF08-4C26-8E83-01E312EF6EBD}"/>
    <cellStyle name="60% - Accent6 2" xfId="18" xr:uid="{5123C45A-D116-4444-A735-08954173D7CE}"/>
    <cellStyle name="Accent1 2" xfId="19" xr:uid="{E65368F7-35FB-47EA-A8EC-7DEC89C4DE7B}"/>
    <cellStyle name="Accent2 2" xfId="20" xr:uid="{0551CDFD-CEF2-4852-BE1D-33F8B2A6EEB2}"/>
    <cellStyle name="Accent3 2" xfId="21" xr:uid="{F9BDD954-955C-4A76-A71E-6341AF22A988}"/>
    <cellStyle name="Accent4 2" xfId="22" xr:uid="{A6FBA0CC-3A98-44E9-86F8-C78C16B432D1}"/>
    <cellStyle name="Accent5 2" xfId="23" xr:uid="{91B1F110-7010-49BC-B717-CE01BD849208}"/>
    <cellStyle name="Accent6 2" xfId="24" xr:uid="{1D38D010-F55E-4762-9C94-30A4F3606129}"/>
    <cellStyle name="Bad 2" xfId="25" xr:uid="{0D94046A-305E-47F7-9E90-E87AE24A96E4}"/>
    <cellStyle name="Calculation 2" xfId="26" xr:uid="{3C3CF51E-5866-4BC9-BC63-55961D1B42A6}"/>
    <cellStyle name="Check Cell 2" xfId="27" xr:uid="{BA9985FF-057F-48AD-ACA9-3660047E1222}"/>
    <cellStyle name="Explanatory Text 2" xfId="28" xr:uid="{1E511B54-9905-499A-9372-E25E94B29064}"/>
    <cellStyle name="Good 2" xfId="29" xr:uid="{7CF0D6DF-6A75-4824-88D0-3A3AC27C4F18}"/>
    <cellStyle name="Heading 1 2" xfId="30" xr:uid="{7490DBE8-35CF-496B-859F-355875CF3156}"/>
    <cellStyle name="Heading 2 2" xfId="31" xr:uid="{3A3E5BB3-147B-49E6-8D8D-571816E41A80}"/>
    <cellStyle name="Heading 3 2" xfId="32" xr:uid="{071374DD-6386-45D3-9FE0-D14411C18EBB}"/>
    <cellStyle name="Heading 4 2" xfId="33" xr:uid="{CF621FBA-9E91-4227-AA03-A55F89C5CAC7}"/>
    <cellStyle name="Input 2" xfId="34" xr:uid="{B8515B43-DA1D-41A5-9074-AD1605EC0946}"/>
    <cellStyle name="Linked Cell 2" xfId="35" xr:uid="{97FD697E-32FE-4771-96B8-BCA39803DEA7}"/>
    <cellStyle name="Neutral 2" xfId="36" xr:uid="{9E793888-F220-4FF3-A791-080EE750179D}"/>
    <cellStyle name="Normal" xfId="0" builtinId="0"/>
    <cellStyle name="Normal 2" xfId="37" xr:uid="{2EF0A661-6A0D-4896-B836-2EB53F73B4C1}"/>
    <cellStyle name="Normal 2 2" xfId="38" xr:uid="{E43DEAA9-0784-490B-BDD0-43CC03B71AA4}"/>
    <cellStyle name="Normal 2 3" xfId="39" xr:uid="{53D4004D-85AE-448E-9250-740E5E7A5105}"/>
    <cellStyle name="Normal 4" xfId="40" xr:uid="{3EE9E3C7-665A-4D12-A803-886CC2735B3F}"/>
    <cellStyle name="Normalny 2" xfId="41" xr:uid="{6C33BFD7-BBE1-406A-9EED-9E7AC2D41DC3}"/>
    <cellStyle name="Normalny 3" xfId="42" xr:uid="{3F866612-11CA-4D26-BD3F-BBB6C8D8BF66}"/>
    <cellStyle name="Note 2" xfId="43" xr:uid="{FC37652A-6E75-4AFF-8E63-AE09E3666CB3}"/>
    <cellStyle name="Output 2" xfId="44" xr:uid="{5C577D5B-C7C2-40AD-BED2-37500656B219}"/>
    <cellStyle name="Title 2" xfId="45" xr:uid="{EBED70B4-64C4-4B5F-B825-217A5B9CC38A}"/>
    <cellStyle name="Total 2" xfId="46" xr:uid="{356926C7-ACF8-4CCD-8409-7CCC6A920A07}"/>
    <cellStyle name="Warning Text 2" xfId="47" xr:uid="{C4E4DDDD-B0FF-4583-862A-B9543406BC1B}"/>
  </cellStyles>
  <dxfs count="7"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ERM</a:t>
            </a:r>
            <a:r>
              <a:rPr lang="en-CA" baseline="0"/>
              <a:t> risks by SDLC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'SDLC Risks'!$B$1</c:f>
              <c:strCache>
                <c:ptCount val="1"/>
                <c:pt idx="0">
                  <c:v>Max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'SDLC Risks'!$A$2:$A$8</c:f>
              <c:strCache>
                <c:ptCount val="7"/>
                <c:pt idx="0">
                  <c:v>System Design</c:v>
                </c:pt>
                <c:pt idx="1">
                  <c:v>Testing</c:v>
                </c:pt>
                <c:pt idx="2">
                  <c:v>Non-SDLC ERM risks</c:v>
                </c:pt>
                <c:pt idx="3">
                  <c:v>Installation &amp; UAT</c:v>
                </c:pt>
                <c:pt idx="4">
                  <c:v>Operations &amp; Maintenance</c:v>
                </c:pt>
                <c:pt idx="5">
                  <c:v>Development</c:v>
                </c:pt>
                <c:pt idx="6">
                  <c:v>System Analysis &amp; Requirements</c:v>
                </c:pt>
              </c:strCache>
            </c:strRef>
          </c:cat>
          <c:val>
            <c:numRef>
              <c:f>'SDLC Risks'!$B$2:$B$8</c:f>
              <c:numCache>
                <c:formatCode>General</c:formatCode>
                <c:ptCount val="7"/>
                <c:pt idx="0">
                  <c:v>1.65</c:v>
                </c:pt>
                <c:pt idx="1">
                  <c:v>1.65</c:v>
                </c:pt>
                <c:pt idx="2">
                  <c:v>1.2375</c:v>
                </c:pt>
                <c:pt idx="3">
                  <c:v>1.0642499999999999</c:v>
                </c:pt>
                <c:pt idx="4">
                  <c:v>1.05</c:v>
                </c:pt>
                <c:pt idx="5">
                  <c:v>0.93358339999999995</c:v>
                </c:pt>
                <c:pt idx="6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3-4AFE-AA40-600807617E27}"/>
            </c:ext>
          </c:extLst>
        </c:ser>
        <c:ser>
          <c:idx val="1"/>
          <c:order val="1"/>
          <c:tx>
            <c:strRef>
              <c:f>'SDLC Risks'!$C$1</c:f>
              <c:strCache>
                <c:ptCount val="1"/>
                <c:pt idx="0">
                  <c:v>Median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'SDLC Risks'!$A$2:$A$8</c:f>
              <c:strCache>
                <c:ptCount val="7"/>
                <c:pt idx="0">
                  <c:v>System Design</c:v>
                </c:pt>
                <c:pt idx="1">
                  <c:v>Testing</c:v>
                </c:pt>
                <c:pt idx="2">
                  <c:v>Non-SDLC ERM risks</c:v>
                </c:pt>
                <c:pt idx="3">
                  <c:v>Installation &amp; UAT</c:v>
                </c:pt>
                <c:pt idx="4">
                  <c:v>Operations &amp; Maintenance</c:v>
                </c:pt>
                <c:pt idx="5">
                  <c:v>Development</c:v>
                </c:pt>
                <c:pt idx="6">
                  <c:v>System Analysis &amp; Requirements</c:v>
                </c:pt>
              </c:strCache>
            </c:strRef>
          </c:cat>
          <c:val>
            <c:numRef>
              <c:f>'SDLC Risks'!$C$2:$C$8</c:f>
              <c:numCache>
                <c:formatCode>General</c:formatCode>
                <c:ptCount val="7"/>
                <c:pt idx="0">
                  <c:v>0.93358333333333343</c:v>
                </c:pt>
                <c:pt idx="1">
                  <c:v>1.2691666666666666</c:v>
                </c:pt>
                <c:pt idx="2">
                  <c:v>1.0375000000000001</c:v>
                </c:pt>
                <c:pt idx="3">
                  <c:v>1.055167</c:v>
                </c:pt>
                <c:pt idx="4">
                  <c:v>0.69599999999999995</c:v>
                </c:pt>
                <c:pt idx="5">
                  <c:v>0.75612500000000005</c:v>
                </c:pt>
                <c:pt idx="6">
                  <c:v>0.30766700000000002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3-4AFE-AA40-60080761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467407"/>
        <c:axId val="809469487"/>
      </c:barChart>
      <c:lineChart>
        <c:grouping val="standard"/>
        <c:varyColors val="0"/>
        <c:ser>
          <c:idx val="2"/>
          <c:order val="2"/>
          <c:tx>
            <c:strRef>
              <c:f>'SDLC Risks'!$D$1</c:f>
              <c:strCache>
                <c:ptCount val="1"/>
                <c:pt idx="0">
                  <c:v>Risks Identified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'SDLC Risks'!$A$2:$A$8</c:f>
              <c:strCache>
                <c:ptCount val="7"/>
                <c:pt idx="0">
                  <c:v>System Design</c:v>
                </c:pt>
                <c:pt idx="1">
                  <c:v>Testing</c:v>
                </c:pt>
                <c:pt idx="2">
                  <c:v>Non-SDLC ERM risks</c:v>
                </c:pt>
                <c:pt idx="3">
                  <c:v>Installation &amp; UAT</c:v>
                </c:pt>
                <c:pt idx="4">
                  <c:v>Operations &amp; Maintenance</c:v>
                </c:pt>
                <c:pt idx="5">
                  <c:v>Development</c:v>
                </c:pt>
                <c:pt idx="6">
                  <c:v>System Analysis &amp; Requirements</c:v>
                </c:pt>
              </c:strCache>
            </c:strRef>
          </c:cat>
          <c:val>
            <c:numRef>
              <c:f>'SDLC Risks'!$D$2:$D$8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3-4AFE-AA40-60080761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67407"/>
        <c:axId val="809469487"/>
      </c:lineChart>
      <c:catAx>
        <c:axId val="8094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69487"/>
        <c:crosses val="autoZero"/>
        <c:auto val="1"/>
        <c:lblAlgn val="ctr"/>
        <c:lblOffset val="100"/>
        <c:noMultiLvlLbl val="0"/>
      </c:catAx>
      <c:valAx>
        <c:axId val="8094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558165</xdr:colOff>
      <xdr:row>1</xdr:row>
      <xdr:rowOff>5715</xdr:rowOff>
    </xdr:from>
    <xdr:to>
      <xdr:col>12</xdr:col>
      <xdr:colOff>253365</xdr:colOff>
      <xdr:row>16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65DAF-E6E7-4E80-8F0C-9158FD3A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oug Leece" id="{234B0295-5F03-4722-8E1C-7DAB1955F671}" userId="9016f638be9e0f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8958E-BC45-4C9B-B476-8D501A5E1163}" name="Table1" displayName="Table1" ref="A1:G23" totalsRowShown="0" headerRowDxfId="6">
  <autoFilter ref="A1:G23" xr:uid="{D698958E-BC45-4C9B-B476-8D501A5E1163}"/>
  <tableColumns count="7">
    <tableColumn id="1" xr3:uid="{3CEBE57B-D207-4717-B1A2-60A61474C9AA}" name="Risk"/>
    <tableColumn id="2" xr3:uid="{C9412343-4874-49AA-9343-046B764F1B33}" name="Risk Receptor" dataDxfId="5"/>
    <tableColumn id="3" xr3:uid="{5794913C-F67C-4F66-AA16-A2B3EE926122}" name="Median Risk Score" dataDxfId="4"/>
    <tableColumn id="4" xr3:uid="{6174E6E5-F939-4DE1-994E-9A1FAD152EBF}" name="Maximum Risk Score" dataDxfId="3"/>
    <tableColumn id="5" xr3:uid="{324C43BE-2FD1-489A-8BB1-5830DC5ED026}" name="Potential Impact Description" dataDxfId="2"/>
    <tableColumn id="6" xr3:uid="{8E78D6C5-E912-4F9F-BA06-F082A562831E}" name="Root Cause" dataDxfId="1"/>
    <tableColumn id="7" xr3:uid="{CC5DB051-C32C-4BA6-8828-DE3552773FDA}" name="SDLC Phas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1-08-28T21:57:32.21" personId="{234B0295-5F03-4722-8E1C-7DAB1955F671}" id="{084C3568-F931-4E8C-9843-9B76D208853A}">
    <text>Is this an appliclabe threat for an internal ERP?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31" dT="2021-08-28T21:57:32.21" personId="{234B0295-5F03-4722-8E1C-7DAB1955F671}" id="{B75591BC-8903-4550-B672-2072AE20CCFD}">
    <text>Is this an appliclabe threat for an internal ERP?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1" dT="2021-08-28T21:57:32.21" personId="{234B0295-5F03-4722-8E1C-7DAB1955F671}" id="{09E54206-C91D-4F3E-A4B9-59CAF13684D8}">
    <text>Is this an appliclabe threat for an internal ERP?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D444-2AA6-4423-A512-14BBD2E80BA4}">
  <dimension ref="A1:L39"/>
  <sheetViews>
    <sheetView workbookViewId="0">
      <selection activeCell="B13" sqref="B13"/>
    </sheetView>
  </sheetViews>
  <sheetFormatPr defaultRowHeight="14.4" x14ac:dyDescent="0.3"/>
  <cols>
    <col min="1" max="1" width="11.33203125" style="4" customWidth="1"/>
    <col min="2" max="2" width="48.44140625" style="1" customWidth="1"/>
    <col min="3" max="3" width="42.44140625" style="1" customWidth="1"/>
    <col min="4" max="4" width="19" style="1" customWidth="1"/>
    <col min="5" max="5" width="20.6640625" style="1" customWidth="1"/>
    <col min="6" max="6" width="26.21875" style="1" customWidth="1"/>
    <col min="7" max="7" width="51.109375" style="1" customWidth="1"/>
    <col min="8" max="8" width="53.44140625" style="1" hidden="1" customWidth="1"/>
    <col min="9" max="9" width="36" style="1" hidden="1" customWidth="1"/>
    <col min="10" max="10" width="29.77734375" style="54" customWidth="1"/>
    <col min="11" max="11" width="34.5546875" style="37" bestFit="1" customWidth="1"/>
    <col min="12" max="12" width="26.6640625" style="37" customWidth="1"/>
  </cols>
  <sheetData>
    <row r="1" spans="1:12" x14ac:dyDescent="0.3">
      <c r="A1" s="40" t="s">
        <v>10</v>
      </c>
      <c r="B1" s="29" t="s">
        <v>11</v>
      </c>
      <c r="C1" s="35" t="s">
        <v>12</v>
      </c>
      <c r="D1" s="35" t="s">
        <v>293</v>
      </c>
      <c r="E1" s="35" t="s">
        <v>294</v>
      </c>
      <c r="F1" s="35" t="s">
        <v>13</v>
      </c>
      <c r="G1" s="29" t="s">
        <v>14</v>
      </c>
      <c r="H1" s="29" t="s">
        <v>15</v>
      </c>
      <c r="I1" s="31" t="s">
        <v>16</v>
      </c>
      <c r="J1" s="57" t="s">
        <v>263</v>
      </c>
      <c r="K1" s="29"/>
      <c r="L1" s="29"/>
    </row>
    <row r="2" spans="1:12" ht="43.2" x14ac:dyDescent="0.3">
      <c r="A2" s="39">
        <v>1</v>
      </c>
      <c r="B2" s="1" t="s">
        <v>17</v>
      </c>
      <c r="C2" s="1" t="s">
        <v>18</v>
      </c>
      <c r="D2" s="4">
        <v>0.93358333333333343</v>
      </c>
      <c r="E2" s="4">
        <v>1.0936666666666668</v>
      </c>
      <c r="F2" s="1" t="s">
        <v>19</v>
      </c>
      <c r="G2" s="1" t="s">
        <v>20</v>
      </c>
      <c r="H2" s="1" t="s">
        <v>21</v>
      </c>
      <c r="I2" s="1" t="s">
        <v>22</v>
      </c>
      <c r="J2" s="54" t="s">
        <v>264</v>
      </c>
    </row>
    <row r="3" spans="1:12" ht="28.8" x14ac:dyDescent="0.3">
      <c r="A3" s="39">
        <v>2</v>
      </c>
      <c r="B3" s="1" t="s">
        <v>23</v>
      </c>
      <c r="C3" s="1" t="s">
        <v>24</v>
      </c>
      <c r="D3" s="4">
        <v>0.66874999999999996</v>
      </c>
      <c r="E3" s="4">
        <v>0.98499999999999999</v>
      </c>
      <c r="F3" s="1" t="s">
        <v>19</v>
      </c>
      <c r="G3" s="1" t="s">
        <v>25</v>
      </c>
      <c r="J3" s="54" t="s">
        <v>265</v>
      </c>
    </row>
    <row r="4" spans="1:12" ht="57.6" x14ac:dyDescent="0.3">
      <c r="A4" s="39">
        <v>3</v>
      </c>
      <c r="B4" s="1" t="s">
        <v>26</v>
      </c>
      <c r="C4" s="1" t="s">
        <v>27</v>
      </c>
      <c r="D4" s="4">
        <v>0.57866666666666666</v>
      </c>
      <c r="E4" s="4">
        <v>0.74433333333333329</v>
      </c>
      <c r="F4" s="1" t="s">
        <v>28</v>
      </c>
      <c r="G4" s="1" t="s">
        <v>29</v>
      </c>
      <c r="H4" s="1" t="s">
        <v>30</v>
      </c>
      <c r="I4" s="1" t="s">
        <v>31</v>
      </c>
      <c r="J4" s="54" t="s">
        <v>267</v>
      </c>
    </row>
    <row r="5" spans="1:12" ht="57.6" x14ac:dyDescent="0.3">
      <c r="A5" s="39">
        <v>4</v>
      </c>
      <c r="B5" s="1" t="s">
        <v>32</v>
      </c>
      <c r="C5" s="1" t="s">
        <v>33</v>
      </c>
      <c r="D5" s="4">
        <v>0.3</v>
      </c>
      <c r="E5" s="4">
        <v>0.3</v>
      </c>
      <c r="F5" s="1" t="s">
        <v>19</v>
      </c>
      <c r="G5" s="1" t="s">
        <v>34</v>
      </c>
      <c r="H5" s="1" t="s">
        <v>35</v>
      </c>
      <c r="I5" s="1" t="s">
        <v>36</v>
      </c>
      <c r="J5" s="54" t="s">
        <v>266</v>
      </c>
    </row>
    <row r="6" spans="1:12" x14ac:dyDescent="0.3">
      <c r="A6" s="39"/>
      <c r="K6" s="29" t="s">
        <v>37</v>
      </c>
      <c r="L6" s="29" t="s">
        <v>38</v>
      </c>
    </row>
    <row r="7" spans="1:12" ht="43.2" x14ac:dyDescent="0.3">
      <c r="A7" s="39">
        <v>5</v>
      </c>
      <c r="B7" s="1" t="s">
        <v>39</v>
      </c>
      <c r="C7" s="1" t="s">
        <v>33</v>
      </c>
      <c r="D7" s="79">
        <v>1.0551666666666666</v>
      </c>
      <c r="E7" s="4">
        <v>1.2913333333333334</v>
      </c>
      <c r="F7" s="1" t="s">
        <v>28</v>
      </c>
      <c r="G7" s="1" t="s">
        <v>40</v>
      </c>
      <c r="H7" s="1" t="s">
        <v>41</v>
      </c>
      <c r="I7" s="1" t="s">
        <v>42</v>
      </c>
      <c r="J7" s="54" t="s">
        <v>268</v>
      </c>
      <c r="K7" s="38" t="s">
        <v>43</v>
      </c>
      <c r="L7" s="38" t="s">
        <v>44</v>
      </c>
    </row>
    <row r="8" spans="1:12" ht="28.8" x14ac:dyDescent="0.3">
      <c r="A8" s="39">
        <v>6</v>
      </c>
      <c r="B8" s="1" t="s">
        <v>45</v>
      </c>
      <c r="C8" s="1" t="s">
        <v>46</v>
      </c>
      <c r="D8" s="4">
        <v>0.76666666666666661</v>
      </c>
      <c r="E8" s="4">
        <v>0.76666666666666661</v>
      </c>
      <c r="F8" s="1" t="s">
        <v>28</v>
      </c>
      <c r="G8" s="1" t="s">
        <v>47</v>
      </c>
      <c r="H8" s="1" t="s">
        <v>48</v>
      </c>
      <c r="I8" s="1" t="s">
        <v>49</v>
      </c>
      <c r="J8" s="54" t="s">
        <v>268</v>
      </c>
      <c r="K8" s="38" t="s">
        <v>50</v>
      </c>
      <c r="L8" s="38" t="s">
        <v>44</v>
      </c>
    </row>
    <row r="9" spans="1:12" ht="43.2" x14ac:dyDescent="0.3">
      <c r="A9" s="39">
        <v>7</v>
      </c>
      <c r="B9" s="1" t="s">
        <v>51</v>
      </c>
      <c r="C9" s="1" t="s">
        <v>46</v>
      </c>
      <c r="D9" s="4">
        <v>0.9</v>
      </c>
      <c r="E9" s="4">
        <v>0.9</v>
      </c>
      <c r="F9" s="1" t="s">
        <v>28</v>
      </c>
      <c r="G9" s="1" t="s">
        <v>52</v>
      </c>
      <c r="H9" s="1" t="s">
        <v>53</v>
      </c>
      <c r="J9" s="54" t="s">
        <v>266</v>
      </c>
      <c r="K9" s="38" t="s">
        <v>50</v>
      </c>
      <c r="L9" s="38" t="s">
        <v>44</v>
      </c>
    </row>
    <row r="10" spans="1:12" ht="57.6" x14ac:dyDescent="0.3">
      <c r="A10" s="39">
        <v>8</v>
      </c>
      <c r="B10" s="1" t="s">
        <v>54</v>
      </c>
      <c r="C10" s="1" t="s">
        <v>55</v>
      </c>
      <c r="D10" s="79">
        <v>1.65</v>
      </c>
      <c r="E10" s="4">
        <v>1.8260000000000001</v>
      </c>
      <c r="F10" s="1" t="s">
        <v>56</v>
      </c>
      <c r="G10" s="1" t="s">
        <v>57</v>
      </c>
      <c r="H10" s="1" t="s">
        <v>58</v>
      </c>
      <c r="I10" s="2" t="s">
        <v>59</v>
      </c>
      <c r="J10" s="54" t="s">
        <v>296</v>
      </c>
      <c r="K10" s="38" t="s">
        <v>60</v>
      </c>
      <c r="L10" s="38" t="s">
        <v>61</v>
      </c>
    </row>
    <row r="11" spans="1:12" ht="72" x14ac:dyDescent="0.3">
      <c r="A11" s="39">
        <v>9</v>
      </c>
      <c r="B11" s="36" t="s">
        <v>62</v>
      </c>
      <c r="C11" s="1" t="s">
        <v>63</v>
      </c>
      <c r="D11" s="4">
        <v>0.55599999999999994</v>
      </c>
      <c r="E11" s="4">
        <v>0.748</v>
      </c>
      <c r="F11" s="1" t="s">
        <v>28</v>
      </c>
      <c r="G11" s="1" t="s">
        <v>64</v>
      </c>
      <c r="H11" s="1" t="s">
        <v>35</v>
      </c>
      <c r="I11" s="1" t="s">
        <v>65</v>
      </c>
      <c r="J11" s="54" t="s">
        <v>265</v>
      </c>
      <c r="K11" s="38" t="s">
        <v>66</v>
      </c>
      <c r="L11" s="38" t="s">
        <v>61</v>
      </c>
    </row>
    <row r="12" spans="1:12" ht="28.8" x14ac:dyDescent="0.3">
      <c r="A12" s="39">
        <v>10</v>
      </c>
      <c r="B12" s="1" t="s">
        <v>67</v>
      </c>
      <c r="C12" s="1" t="s">
        <v>63</v>
      </c>
      <c r="D12" s="4">
        <v>0.69599999999999995</v>
      </c>
      <c r="E12" s="4">
        <v>0.78799999999999992</v>
      </c>
      <c r="F12" s="1" t="s">
        <v>28</v>
      </c>
      <c r="G12" s="36" t="s">
        <v>68</v>
      </c>
      <c r="J12" s="54" t="s">
        <v>265</v>
      </c>
      <c r="K12" s="38" t="s">
        <v>69</v>
      </c>
      <c r="L12" s="38" t="s">
        <v>61</v>
      </c>
    </row>
    <row r="13" spans="1:12" ht="43.2" x14ac:dyDescent="0.3">
      <c r="A13" s="39">
        <v>11</v>
      </c>
      <c r="B13" s="54" t="s">
        <v>70</v>
      </c>
      <c r="C13" s="1" t="s">
        <v>63</v>
      </c>
      <c r="D13" s="4">
        <v>0.96666666666666667</v>
      </c>
      <c r="E13" s="4">
        <v>0.96666666666666667</v>
      </c>
      <c r="F13" s="1" t="s">
        <v>56</v>
      </c>
      <c r="G13" s="55" t="s">
        <v>71</v>
      </c>
      <c r="J13" s="54" t="s">
        <v>266</v>
      </c>
      <c r="K13" s="38" t="s">
        <v>72</v>
      </c>
      <c r="L13" s="38" t="s">
        <v>44</v>
      </c>
    </row>
    <row r="14" spans="1:12" ht="28.8" x14ac:dyDescent="0.3">
      <c r="A14" s="39">
        <v>12</v>
      </c>
      <c r="B14" s="54" t="s">
        <v>73</v>
      </c>
      <c r="C14" s="1" t="s">
        <v>63</v>
      </c>
      <c r="D14" s="79">
        <v>1.2375</v>
      </c>
      <c r="E14" s="4">
        <v>1.665</v>
      </c>
      <c r="F14" s="1" t="s">
        <v>28</v>
      </c>
      <c r="G14" s="54" t="s">
        <v>74</v>
      </c>
      <c r="J14" s="54" t="s">
        <v>266</v>
      </c>
      <c r="K14" s="38" t="s">
        <v>75</v>
      </c>
      <c r="L14" s="38" t="s">
        <v>44</v>
      </c>
    </row>
    <row r="15" spans="1:12" ht="43.2" x14ac:dyDescent="0.3">
      <c r="A15" s="39">
        <v>13</v>
      </c>
      <c r="B15" s="1" t="s">
        <v>76</v>
      </c>
      <c r="C15" s="1" t="s">
        <v>77</v>
      </c>
      <c r="D15" s="79">
        <v>1.0859999999999999</v>
      </c>
      <c r="E15" s="4">
        <v>1.1839999999999999</v>
      </c>
      <c r="F15" s="1" t="s">
        <v>28</v>
      </c>
      <c r="G15" s="1" t="s">
        <v>78</v>
      </c>
      <c r="H15" s="1" t="s">
        <v>79</v>
      </c>
      <c r="I15" s="2" t="s">
        <v>80</v>
      </c>
      <c r="J15" s="54" t="s">
        <v>268</v>
      </c>
      <c r="K15" s="38" t="s">
        <v>81</v>
      </c>
      <c r="L15" s="38" t="s">
        <v>44</v>
      </c>
    </row>
    <row r="16" spans="1:12" ht="28.8" x14ac:dyDescent="0.3">
      <c r="A16" s="39">
        <v>14</v>
      </c>
      <c r="B16" s="1" t="s">
        <v>82</v>
      </c>
      <c r="C16" s="1" t="s">
        <v>83</v>
      </c>
      <c r="D16" s="79">
        <v>1.3639999999999999</v>
      </c>
      <c r="E16" s="4">
        <v>1.5396666666666665</v>
      </c>
      <c r="F16" s="1" t="s">
        <v>28</v>
      </c>
      <c r="G16" s="1" t="s">
        <v>84</v>
      </c>
      <c r="H16" s="1" t="s">
        <v>85</v>
      </c>
      <c r="I16" s="1" t="s">
        <v>86</v>
      </c>
      <c r="J16" s="54" t="s">
        <v>266</v>
      </c>
      <c r="K16" s="38" t="s">
        <v>87</v>
      </c>
      <c r="L16" s="38" t="s">
        <v>44</v>
      </c>
    </row>
    <row r="17" spans="1:12" ht="43.2" x14ac:dyDescent="0.3">
      <c r="A17" s="39">
        <v>15</v>
      </c>
      <c r="B17" s="1" t="s">
        <v>88</v>
      </c>
      <c r="C17" s="1" t="s">
        <v>89</v>
      </c>
      <c r="D17" s="79">
        <v>1.1083333333333334</v>
      </c>
      <c r="E17" s="4">
        <v>1.2125000000000001</v>
      </c>
      <c r="F17" s="1" t="s">
        <v>19</v>
      </c>
      <c r="G17" s="1" t="s">
        <v>84</v>
      </c>
      <c r="H17" s="1" t="s">
        <v>85</v>
      </c>
      <c r="I17" s="1" t="s">
        <v>86</v>
      </c>
      <c r="J17" s="54" t="s">
        <v>266</v>
      </c>
      <c r="K17" s="38" t="s">
        <v>87</v>
      </c>
      <c r="L17" s="38" t="s">
        <v>44</v>
      </c>
    </row>
    <row r="18" spans="1:12" ht="57.6" x14ac:dyDescent="0.3">
      <c r="A18" s="39">
        <v>16</v>
      </c>
      <c r="B18" s="1" t="s">
        <v>90</v>
      </c>
      <c r="C18" s="1" t="s">
        <v>63</v>
      </c>
      <c r="D18" s="4">
        <v>0.8883333333333332</v>
      </c>
      <c r="E18" s="4">
        <v>0.97374999999999989</v>
      </c>
      <c r="F18" s="1" t="s">
        <v>28</v>
      </c>
      <c r="G18" s="1" t="s">
        <v>91</v>
      </c>
      <c r="H18" s="1" t="s">
        <v>92</v>
      </c>
      <c r="I18" s="2" t="s">
        <v>93</v>
      </c>
      <c r="J18" s="54" t="s">
        <v>269</v>
      </c>
      <c r="K18" s="38" t="s">
        <v>94</v>
      </c>
      <c r="L18" s="38" t="s">
        <v>61</v>
      </c>
    </row>
    <row r="19" spans="1:12" ht="57.6" x14ac:dyDescent="0.3">
      <c r="A19" s="39">
        <v>17</v>
      </c>
      <c r="B19" s="1" t="s">
        <v>95</v>
      </c>
      <c r="C19" s="1" t="s">
        <v>63</v>
      </c>
      <c r="D19" s="4">
        <v>0.94833333333333325</v>
      </c>
      <c r="E19" s="4">
        <v>1.21</v>
      </c>
      <c r="F19" s="1" t="s">
        <v>28</v>
      </c>
      <c r="G19" s="1" t="s">
        <v>96</v>
      </c>
      <c r="H19" s="1" t="s">
        <v>97</v>
      </c>
      <c r="I19" s="2" t="s">
        <v>98</v>
      </c>
      <c r="J19" s="54" t="s">
        <v>265</v>
      </c>
      <c r="K19" s="38" t="s">
        <v>50</v>
      </c>
      <c r="L19" s="38" t="s">
        <v>44</v>
      </c>
    </row>
    <row r="20" spans="1:12" ht="57.6" x14ac:dyDescent="0.3">
      <c r="A20" s="39">
        <v>18</v>
      </c>
      <c r="B20" s="1" t="s">
        <v>99</v>
      </c>
      <c r="C20" s="1" t="s">
        <v>100</v>
      </c>
      <c r="D20" s="4">
        <v>0.74099999999999988</v>
      </c>
      <c r="E20" s="4">
        <v>0.96850000000000003</v>
      </c>
      <c r="F20" s="1" t="s">
        <v>19</v>
      </c>
      <c r="G20" s="1" t="s">
        <v>101</v>
      </c>
      <c r="H20" s="1" t="s">
        <v>21</v>
      </c>
      <c r="I20" s="1" t="s">
        <v>102</v>
      </c>
      <c r="J20" s="54" t="s">
        <v>270</v>
      </c>
      <c r="K20" s="38"/>
      <c r="L20" s="38" t="s">
        <v>44</v>
      </c>
    </row>
    <row r="21" spans="1:12" ht="43.2" x14ac:dyDescent="0.3">
      <c r="A21" s="39">
        <v>19</v>
      </c>
      <c r="B21" s="1" t="s">
        <v>103</v>
      </c>
      <c r="C21" s="1" t="s">
        <v>100</v>
      </c>
      <c r="D21" s="79">
        <v>1.0642499999999999</v>
      </c>
      <c r="E21" s="4">
        <v>1.2735000000000001</v>
      </c>
      <c r="F21" s="1" t="s">
        <v>28</v>
      </c>
      <c r="G21" s="1" t="s">
        <v>104</v>
      </c>
      <c r="H21" s="1" t="s">
        <v>105</v>
      </c>
      <c r="I21" s="1" t="s">
        <v>106</v>
      </c>
      <c r="J21" s="54" t="s">
        <v>268</v>
      </c>
      <c r="K21" s="38" t="s">
        <v>295</v>
      </c>
      <c r="L21" s="38" t="s">
        <v>44</v>
      </c>
    </row>
    <row r="22" spans="1:12" ht="72" x14ac:dyDescent="0.3">
      <c r="A22" s="39">
        <v>20</v>
      </c>
      <c r="B22" s="1" t="s">
        <v>108</v>
      </c>
      <c r="C22" s="1" t="s">
        <v>100</v>
      </c>
      <c r="D22" s="79">
        <v>1.05</v>
      </c>
      <c r="E22" s="4">
        <v>1.05</v>
      </c>
      <c r="F22" s="1" t="s">
        <v>28</v>
      </c>
      <c r="G22" s="1" t="s">
        <v>109</v>
      </c>
      <c r="H22" s="1" t="s">
        <v>35</v>
      </c>
      <c r="I22" s="1" t="s">
        <v>110</v>
      </c>
      <c r="J22" s="54" t="s">
        <v>265</v>
      </c>
      <c r="K22" s="38" t="s">
        <v>111</v>
      </c>
      <c r="L22" s="38" t="s">
        <v>44</v>
      </c>
    </row>
    <row r="23" spans="1:12" ht="28.8" x14ac:dyDescent="0.3">
      <c r="A23" s="39">
        <v>21</v>
      </c>
      <c r="B23" s="54" t="s">
        <v>112</v>
      </c>
      <c r="C23" s="1" t="s">
        <v>113</v>
      </c>
      <c r="D23" s="4">
        <v>0.20024999999999998</v>
      </c>
      <c r="E23" s="4">
        <v>0.3</v>
      </c>
      <c r="F23" s="1" t="s">
        <v>56</v>
      </c>
      <c r="G23" s="54" t="s">
        <v>114</v>
      </c>
      <c r="J23" s="54" t="s">
        <v>270</v>
      </c>
      <c r="K23" s="38" t="s">
        <v>115</v>
      </c>
      <c r="L23" s="38" t="s">
        <v>61</v>
      </c>
    </row>
    <row r="24" spans="1:12" ht="43.2" x14ac:dyDescent="0.3">
      <c r="A24" s="39">
        <v>22</v>
      </c>
      <c r="B24" s="54" t="s">
        <v>116</v>
      </c>
      <c r="C24" s="1" t="s">
        <v>46</v>
      </c>
      <c r="D24" s="4">
        <v>0.30766666666666664</v>
      </c>
      <c r="E24" s="4">
        <v>0.42249999999999999</v>
      </c>
      <c r="F24" s="1" t="s">
        <v>19</v>
      </c>
      <c r="G24" s="54" t="s">
        <v>117</v>
      </c>
      <c r="J24" s="54" t="s">
        <v>270</v>
      </c>
      <c r="K24" s="38" t="s">
        <v>118</v>
      </c>
      <c r="L24" s="38" t="s">
        <v>44</v>
      </c>
    </row>
    <row r="27" spans="1:12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9"/>
      <c r="L27" s="66"/>
    </row>
    <row r="28" spans="1:12" x14ac:dyDescent="0.3">
      <c r="A28" s="70"/>
      <c r="B28" s="71"/>
      <c r="C28" s="71"/>
      <c r="D28" s="71"/>
      <c r="E28" s="71"/>
      <c r="F28" s="71"/>
      <c r="G28" s="71"/>
      <c r="H28" s="68"/>
      <c r="I28" s="68"/>
      <c r="J28" s="68"/>
      <c r="K28" s="69"/>
      <c r="L28" s="66"/>
    </row>
    <row r="29" spans="1:12" x14ac:dyDescent="0.3">
      <c r="A29" s="72"/>
      <c r="B29" s="73"/>
      <c r="C29" s="73"/>
      <c r="D29" s="73"/>
      <c r="E29" s="73"/>
      <c r="F29" s="73"/>
      <c r="G29" s="74"/>
      <c r="H29" s="68"/>
      <c r="I29" s="68"/>
      <c r="J29" s="68"/>
      <c r="K29" s="75"/>
      <c r="L29" s="67"/>
    </row>
    <row r="30" spans="1:12" x14ac:dyDescent="0.3">
      <c r="A30" s="72"/>
      <c r="B30" s="76"/>
      <c r="C30" s="73"/>
      <c r="D30" s="73"/>
      <c r="E30" s="73"/>
      <c r="F30" s="73"/>
      <c r="G30" s="77"/>
      <c r="H30" s="68"/>
      <c r="I30" s="68"/>
      <c r="J30" s="68"/>
      <c r="K30" s="75"/>
      <c r="L30" s="67"/>
    </row>
    <row r="31" spans="1:12" x14ac:dyDescent="0.3">
      <c r="A31" s="72"/>
      <c r="B31" s="73"/>
      <c r="C31" s="73"/>
      <c r="D31" s="73"/>
      <c r="E31" s="73"/>
      <c r="F31" s="73"/>
      <c r="G31" s="74"/>
      <c r="H31" s="68"/>
      <c r="I31" s="68"/>
      <c r="J31" s="68"/>
      <c r="K31" s="75"/>
      <c r="L31" s="67"/>
    </row>
    <row r="32" spans="1:12" x14ac:dyDescent="0.3">
      <c r="A32" s="72"/>
      <c r="B32" s="73"/>
      <c r="C32" s="73"/>
      <c r="D32" s="73"/>
      <c r="E32" s="73"/>
      <c r="F32" s="73"/>
      <c r="G32" s="74"/>
      <c r="H32" s="68"/>
      <c r="I32" s="68"/>
      <c r="J32" s="68"/>
      <c r="K32" s="75"/>
      <c r="L32" s="67"/>
    </row>
    <row r="33" spans="1:12" x14ac:dyDescent="0.3">
      <c r="A33" s="72"/>
      <c r="B33" s="73"/>
      <c r="C33" s="73"/>
      <c r="D33" s="73"/>
      <c r="E33" s="73"/>
      <c r="F33" s="73"/>
      <c r="G33" s="74"/>
      <c r="H33" s="68"/>
      <c r="I33" s="68"/>
      <c r="J33" s="68"/>
      <c r="K33" s="75"/>
      <c r="L33" s="67"/>
    </row>
    <row r="34" spans="1:12" x14ac:dyDescent="0.3">
      <c r="A34" s="72"/>
      <c r="B34" s="73"/>
      <c r="C34" s="73"/>
      <c r="D34" s="73"/>
      <c r="E34" s="73"/>
      <c r="F34" s="73"/>
      <c r="G34" s="74"/>
      <c r="H34" s="68"/>
      <c r="I34" s="68"/>
      <c r="J34" s="68"/>
      <c r="K34" s="75"/>
      <c r="L34" s="67"/>
    </row>
    <row r="35" spans="1:12" x14ac:dyDescent="0.3">
      <c r="A35" s="72"/>
      <c r="B35" s="73"/>
      <c r="C35" s="73"/>
      <c r="D35" s="73"/>
      <c r="E35" s="73"/>
      <c r="F35" s="73"/>
      <c r="G35" s="74"/>
      <c r="H35" s="68"/>
      <c r="I35" s="68"/>
      <c r="J35" s="68"/>
      <c r="K35" s="78"/>
      <c r="L35" s="67"/>
    </row>
    <row r="36" spans="1:12" x14ac:dyDescent="0.3">
      <c r="A36" s="72"/>
      <c r="B36" s="73"/>
      <c r="C36" s="73"/>
      <c r="D36" s="73"/>
      <c r="E36" s="73"/>
      <c r="F36" s="73"/>
      <c r="G36" s="74"/>
      <c r="H36" s="68"/>
      <c r="I36" s="68"/>
      <c r="J36" s="68"/>
      <c r="K36" s="75"/>
      <c r="L36" s="67"/>
    </row>
    <row r="37" spans="1:12" x14ac:dyDescent="0.3">
      <c r="A37" s="72"/>
      <c r="B37" s="73"/>
      <c r="C37" s="73"/>
      <c r="D37" s="73"/>
      <c r="E37" s="73"/>
      <c r="F37" s="73"/>
      <c r="G37" s="74"/>
      <c r="H37" s="68"/>
      <c r="I37" s="68"/>
      <c r="J37" s="68"/>
      <c r="K37" s="75"/>
      <c r="L37" s="67"/>
    </row>
    <row r="38" spans="1:12" x14ac:dyDescent="0.3">
      <c r="A38" s="72"/>
      <c r="B38" s="73"/>
      <c r="C38" s="73"/>
      <c r="D38" s="73"/>
      <c r="E38" s="73"/>
      <c r="F38" s="73"/>
      <c r="G38" s="74"/>
      <c r="H38" s="68"/>
      <c r="I38" s="68"/>
      <c r="J38" s="68"/>
      <c r="K38" s="75"/>
      <c r="L38" s="67"/>
    </row>
    <row r="39" spans="1:12" x14ac:dyDescent="0.3">
      <c r="A39" s="58"/>
      <c r="B39" s="54"/>
      <c r="C39" s="54"/>
      <c r="D39" s="54"/>
      <c r="E39" s="54"/>
      <c r="F39" s="54"/>
      <c r="G39" s="54"/>
      <c r="H39" s="54"/>
      <c r="I39" s="54"/>
      <c r="K39" s="66"/>
      <c r="L39" s="66"/>
    </row>
  </sheetData>
  <autoFilter ref="A1:L39" xr:uid="{FC3DD444-2AA6-4423-A512-14BBD2E80BA4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6DF9-E845-43F9-9D18-E0B838F2A0E7}">
  <dimension ref="A1:G23"/>
  <sheetViews>
    <sheetView zoomScale="80" zoomScaleNormal="80" workbookViewId="0">
      <selection activeCell="J4" sqref="A1:XFD1048576"/>
    </sheetView>
  </sheetViews>
  <sheetFormatPr defaultRowHeight="14.4" x14ac:dyDescent="0.3"/>
  <cols>
    <col min="1" max="1" width="21.109375" style="88" customWidth="1"/>
    <col min="2" max="2" width="20.33203125" style="88" customWidth="1"/>
    <col min="3" max="3" width="18.6640625" style="94" customWidth="1"/>
    <col min="4" max="4" width="20.6640625" style="88" customWidth="1"/>
    <col min="5" max="5" width="27.33203125" style="88" customWidth="1"/>
    <col min="6" max="6" width="21.21875" style="88" customWidth="1"/>
    <col min="7" max="7" width="18" style="88" customWidth="1"/>
    <col min="8" max="16384" width="8.88671875" style="88"/>
  </cols>
  <sheetData>
    <row r="1" spans="1:7" ht="43.2" x14ac:dyDescent="0.3">
      <c r="A1" s="86" t="s">
        <v>11</v>
      </c>
      <c r="B1" s="86" t="s">
        <v>12</v>
      </c>
      <c r="C1" s="93" t="s">
        <v>293</v>
      </c>
      <c r="D1" s="86" t="s">
        <v>294</v>
      </c>
      <c r="E1" s="86" t="s">
        <v>14</v>
      </c>
      <c r="F1" s="86" t="s">
        <v>15</v>
      </c>
      <c r="G1" s="87" t="s">
        <v>263</v>
      </c>
    </row>
    <row r="2" spans="1:7" ht="57.6" x14ac:dyDescent="0.3">
      <c r="A2" s="89" t="s">
        <v>54</v>
      </c>
      <c r="B2" s="89" t="s">
        <v>55</v>
      </c>
      <c r="C2" s="94">
        <v>1.65</v>
      </c>
      <c r="D2" s="88">
        <v>1.8260000000000001</v>
      </c>
      <c r="E2" s="89" t="s">
        <v>57</v>
      </c>
      <c r="F2" s="89" t="s">
        <v>58</v>
      </c>
      <c r="G2" s="90" t="s">
        <v>296</v>
      </c>
    </row>
    <row r="3" spans="1:7" ht="100.8" x14ac:dyDescent="0.3">
      <c r="A3" s="89" t="s">
        <v>82</v>
      </c>
      <c r="B3" s="89" t="s">
        <v>83</v>
      </c>
      <c r="C3" s="94">
        <v>1.3639999999999999</v>
      </c>
      <c r="D3" s="88">
        <v>1.5396700000000001</v>
      </c>
      <c r="E3" s="89" t="s">
        <v>84</v>
      </c>
      <c r="F3" s="89" t="s">
        <v>85</v>
      </c>
      <c r="G3" s="90" t="s">
        <v>266</v>
      </c>
    </row>
    <row r="4" spans="1:7" ht="86.4" x14ac:dyDescent="0.3">
      <c r="A4" s="90" t="s">
        <v>73</v>
      </c>
      <c r="B4" s="89" t="s">
        <v>63</v>
      </c>
      <c r="C4" s="94">
        <v>1.2375</v>
      </c>
      <c r="D4" s="88">
        <v>1.665</v>
      </c>
      <c r="E4" s="90" t="s">
        <v>74</v>
      </c>
      <c r="F4" s="89"/>
      <c r="G4" s="90" t="s">
        <v>266</v>
      </c>
    </row>
    <row r="5" spans="1:7" ht="100.8" x14ac:dyDescent="0.3">
      <c r="A5" s="89" t="s">
        <v>88</v>
      </c>
      <c r="B5" s="89" t="s">
        <v>89</v>
      </c>
      <c r="C5" s="94">
        <v>1.1083333333333334</v>
      </c>
      <c r="D5" s="88">
        <v>1.2125000000000001</v>
      </c>
      <c r="E5" s="89" t="s">
        <v>84</v>
      </c>
      <c r="F5" s="89" t="s">
        <v>85</v>
      </c>
      <c r="G5" s="90" t="s">
        <v>266</v>
      </c>
    </row>
    <row r="6" spans="1:7" ht="100.8" x14ac:dyDescent="0.3">
      <c r="A6" s="89" t="s">
        <v>76</v>
      </c>
      <c r="B6" s="89" t="s">
        <v>77</v>
      </c>
      <c r="C6" s="94">
        <v>1.0859999999999999</v>
      </c>
      <c r="D6" s="88">
        <v>1.1839999999999999</v>
      </c>
      <c r="E6" s="89" t="s">
        <v>78</v>
      </c>
      <c r="F6" s="89" t="s">
        <v>79</v>
      </c>
      <c r="G6" s="90" t="s">
        <v>303</v>
      </c>
    </row>
    <row r="7" spans="1:7" ht="72" x14ac:dyDescent="0.3">
      <c r="A7" s="89" t="s">
        <v>103</v>
      </c>
      <c r="B7" s="89" t="s">
        <v>100</v>
      </c>
      <c r="C7" s="94">
        <v>1.0642499999999999</v>
      </c>
      <c r="D7" s="88">
        <v>1.2735000000000001</v>
      </c>
      <c r="E7" s="89" t="s">
        <v>104</v>
      </c>
      <c r="F7" s="89" t="s">
        <v>105</v>
      </c>
      <c r="G7" s="90" t="s">
        <v>268</v>
      </c>
    </row>
    <row r="8" spans="1:7" ht="100.8" x14ac:dyDescent="0.3">
      <c r="A8" s="89" t="s">
        <v>39</v>
      </c>
      <c r="B8" s="89" t="s">
        <v>33</v>
      </c>
      <c r="C8" s="94">
        <v>1.0551666666666666</v>
      </c>
      <c r="D8" s="88">
        <v>1.2913429999999999</v>
      </c>
      <c r="E8" s="89" t="s">
        <v>40</v>
      </c>
      <c r="F8" s="89" t="s">
        <v>41</v>
      </c>
      <c r="G8" s="90" t="s">
        <v>303</v>
      </c>
    </row>
    <row r="9" spans="1:7" ht="72" x14ac:dyDescent="0.3">
      <c r="A9" s="89" t="s">
        <v>108</v>
      </c>
      <c r="B9" s="89" t="s">
        <v>100</v>
      </c>
      <c r="C9" s="94">
        <v>1.05</v>
      </c>
      <c r="D9" s="88">
        <v>1.05</v>
      </c>
      <c r="E9" s="89" t="s">
        <v>109</v>
      </c>
      <c r="F9" s="89" t="s">
        <v>35</v>
      </c>
      <c r="G9" s="90" t="s">
        <v>265</v>
      </c>
    </row>
    <row r="10" spans="1:7" ht="72" x14ac:dyDescent="0.3">
      <c r="A10" s="90" t="s">
        <v>70</v>
      </c>
      <c r="B10" s="89" t="s">
        <v>63</v>
      </c>
      <c r="C10" s="94">
        <v>0.96666666666666667</v>
      </c>
      <c r="D10" s="88">
        <v>0.96666666666666667</v>
      </c>
      <c r="E10" s="92" t="s">
        <v>71</v>
      </c>
      <c r="F10" s="89"/>
      <c r="G10" s="90" t="s">
        <v>266</v>
      </c>
    </row>
    <row r="11" spans="1:7" ht="72" x14ac:dyDescent="0.3">
      <c r="A11" s="89" t="s">
        <v>95</v>
      </c>
      <c r="B11" s="89" t="s">
        <v>63</v>
      </c>
      <c r="C11" s="94">
        <v>0.94833333333333325</v>
      </c>
      <c r="D11" s="88">
        <v>1.21</v>
      </c>
      <c r="E11" s="89" t="s">
        <v>96</v>
      </c>
      <c r="F11" s="89" t="s">
        <v>97</v>
      </c>
      <c r="G11" s="90" t="s">
        <v>265</v>
      </c>
    </row>
    <row r="12" spans="1:7" ht="72" x14ac:dyDescent="0.3">
      <c r="A12" s="89" t="s">
        <v>17</v>
      </c>
      <c r="B12" s="89" t="s">
        <v>18</v>
      </c>
      <c r="C12" s="94">
        <v>0.93358333333333343</v>
      </c>
      <c r="D12" s="88">
        <v>1.0936699999999999</v>
      </c>
      <c r="E12" s="89" t="s">
        <v>20</v>
      </c>
      <c r="F12" s="89" t="s">
        <v>21</v>
      </c>
      <c r="G12" s="90" t="s">
        <v>264</v>
      </c>
    </row>
    <row r="13" spans="1:7" ht="100.8" x14ac:dyDescent="0.3">
      <c r="A13" s="89" t="s">
        <v>51</v>
      </c>
      <c r="B13" s="89" t="s">
        <v>46</v>
      </c>
      <c r="C13" s="94">
        <v>0.9</v>
      </c>
      <c r="D13" s="88">
        <v>0.9</v>
      </c>
      <c r="E13" s="89" t="s">
        <v>52</v>
      </c>
      <c r="F13" s="89" t="s">
        <v>53</v>
      </c>
      <c r="G13" s="90" t="s">
        <v>266</v>
      </c>
    </row>
    <row r="14" spans="1:7" ht="86.4" x14ac:dyDescent="0.3">
      <c r="A14" s="89" t="s">
        <v>90</v>
      </c>
      <c r="B14" s="89" t="s">
        <v>63</v>
      </c>
      <c r="C14" s="94">
        <v>0.8883333333333332</v>
      </c>
      <c r="D14" s="88">
        <v>0.97374999999999989</v>
      </c>
      <c r="E14" s="89" t="s">
        <v>91</v>
      </c>
      <c r="F14" s="89" t="s">
        <v>92</v>
      </c>
      <c r="G14" s="90" t="s">
        <v>269</v>
      </c>
    </row>
    <row r="15" spans="1:7" ht="86.4" x14ac:dyDescent="0.3">
      <c r="A15" s="89" t="s">
        <v>45</v>
      </c>
      <c r="B15" s="89" t="s">
        <v>46</v>
      </c>
      <c r="C15" s="94">
        <v>0.76666666666666661</v>
      </c>
      <c r="D15" s="88">
        <v>0.76666666666666661</v>
      </c>
      <c r="E15" s="89" t="s">
        <v>47</v>
      </c>
      <c r="F15" s="89" t="s">
        <v>48</v>
      </c>
      <c r="G15" s="90" t="s">
        <v>303</v>
      </c>
    </row>
    <row r="16" spans="1:7" ht="72" x14ac:dyDescent="0.3">
      <c r="A16" s="89" t="s">
        <v>99</v>
      </c>
      <c r="B16" s="89" t="s">
        <v>100</v>
      </c>
      <c r="C16" s="94">
        <v>0.74099999999999988</v>
      </c>
      <c r="D16" s="88">
        <v>0.96850000000000003</v>
      </c>
      <c r="E16" s="89" t="s">
        <v>101</v>
      </c>
      <c r="F16" s="89" t="s">
        <v>21</v>
      </c>
      <c r="G16" s="90" t="s">
        <v>270</v>
      </c>
    </row>
    <row r="17" spans="1:7" ht="57.6" x14ac:dyDescent="0.3">
      <c r="A17" s="89" t="s">
        <v>67</v>
      </c>
      <c r="B17" s="89" t="s">
        <v>63</v>
      </c>
      <c r="C17" s="94">
        <v>0.69599999999999995</v>
      </c>
      <c r="D17" s="88">
        <v>0.78799999999999992</v>
      </c>
      <c r="E17" s="91" t="s">
        <v>68</v>
      </c>
      <c r="F17" s="89"/>
      <c r="G17" s="90" t="s">
        <v>265</v>
      </c>
    </row>
    <row r="18" spans="1:7" ht="72" x14ac:dyDescent="0.3">
      <c r="A18" s="89" t="s">
        <v>23</v>
      </c>
      <c r="B18" s="89" t="s">
        <v>24</v>
      </c>
      <c r="C18" s="94">
        <v>0.66874999999999996</v>
      </c>
      <c r="D18" s="88">
        <v>0.98499999999999999</v>
      </c>
      <c r="E18" s="89" t="s">
        <v>25</v>
      </c>
      <c r="F18" s="89"/>
      <c r="G18" s="90" t="s">
        <v>265</v>
      </c>
    </row>
    <row r="19" spans="1:7" ht="57.6" x14ac:dyDescent="0.3">
      <c r="A19" s="89" t="s">
        <v>26</v>
      </c>
      <c r="B19" s="89" t="s">
        <v>27</v>
      </c>
      <c r="C19" s="94">
        <v>0.57866666666666666</v>
      </c>
      <c r="D19" s="88">
        <v>0.74434</v>
      </c>
      <c r="E19" s="89" t="s">
        <v>29</v>
      </c>
      <c r="F19" s="89" t="s">
        <v>30</v>
      </c>
      <c r="G19" s="90" t="s">
        <v>267</v>
      </c>
    </row>
    <row r="20" spans="1:7" ht="86.4" x14ac:dyDescent="0.3">
      <c r="A20" s="91" t="s">
        <v>62</v>
      </c>
      <c r="B20" s="89" t="s">
        <v>63</v>
      </c>
      <c r="C20" s="94">
        <v>0.55599999999999994</v>
      </c>
      <c r="D20" s="88">
        <v>0.748</v>
      </c>
      <c r="E20" s="89" t="s">
        <v>64</v>
      </c>
      <c r="F20" s="89" t="s">
        <v>35</v>
      </c>
      <c r="G20" s="90" t="s">
        <v>265</v>
      </c>
    </row>
    <row r="21" spans="1:7" ht="86.4" x14ac:dyDescent="0.3">
      <c r="A21" s="90" t="s">
        <v>116</v>
      </c>
      <c r="B21" s="89" t="s">
        <v>46</v>
      </c>
      <c r="C21" s="94">
        <v>0.30766666666666664</v>
      </c>
      <c r="D21" s="88">
        <v>0.42249999999999999</v>
      </c>
      <c r="E21" s="90" t="s">
        <v>117</v>
      </c>
      <c r="F21" s="89"/>
      <c r="G21" s="90" t="s">
        <v>270</v>
      </c>
    </row>
    <row r="22" spans="1:7" ht="72" x14ac:dyDescent="0.3">
      <c r="A22" s="89" t="s">
        <v>32</v>
      </c>
      <c r="B22" s="89" t="s">
        <v>33</v>
      </c>
      <c r="C22" s="94">
        <v>0.3</v>
      </c>
      <c r="D22" s="88">
        <v>0.3</v>
      </c>
      <c r="E22" s="89" t="s">
        <v>34</v>
      </c>
      <c r="F22" s="89" t="s">
        <v>35</v>
      </c>
      <c r="G22" s="90" t="s">
        <v>266</v>
      </c>
    </row>
    <row r="23" spans="1:7" ht="72" x14ac:dyDescent="0.3">
      <c r="A23" s="90" t="s">
        <v>112</v>
      </c>
      <c r="B23" s="89" t="s">
        <v>113</v>
      </c>
      <c r="C23" s="94">
        <v>0.20024999999999998</v>
      </c>
      <c r="D23" s="88">
        <v>0.3</v>
      </c>
      <c r="E23" s="90" t="s">
        <v>114</v>
      </c>
      <c r="F23" s="89"/>
      <c r="G23" s="90" t="s">
        <v>270</v>
      </c>
    </row>
  </sheetData>
  <sortState xmlns:xlrd2="http://schemas.microsoft.com/office/spreadsheetml/2017/richdata2" ref="A2:G23">
    <sortCondition descending="1" ref="C2:C2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0F4A-03CC-41DD-B85C-C5729AAD6DAC}">
  <dimension ref="A1:D10"/>
  <sheetViews>
    <sheetView workbookViewId="0">
      <selection activeCell="D10" sqref="D10"/>
    </sheetView>
  </sheetViews>
  <sheetFormatPr defaultRowHeight="14.4" x14ac:dyDescent="0.3"/>
  <cols>
    <col min="1" max="1" width="30.33203125" bestFit="1" customWidth="1"/>
    <col min="2" max="2" width="14.33203125" customWidth="1"/>
    <col min="3" max="3" width="15.88671875" customWidth="1"/>
    <col min="4" max="4" width="14.88671875" bestFit="1" customWidth="1"/>
  </cols>
  <sheetData>
    <row r="1" spans="1:4" x14ac:dyDescent="0.3">
      <c r="A1" s="83" t="s">
        <v>297</v>
      </c>
      <c r="B1" s="84" t="s">
        <v>299</v>
      </c>
      <c r="C1" s="84" t="s">
        <v>300</v>
      </c>
      <c r="D1" s="85" t="s">
        <v>298</v>
      </c>
    </row>
    <row r="2" spans="1:4" x14ac:dyDescent="0.3">
      <c r="A2" s="80" t="s">
        <v>301</v>
      </c>
      <c r="B2" s="81">
        <v>1.65</v>
      </c>
      <c r="C2" s="81">
        <v>0.93358333333333343</v>
      </c>
      <c r="D2" s="82">
        <v>3</v>
      </c>
    </row>
    <row r="3" spans="1:4" x14ac:dyDescent="0.3">
      <c r="A3" s="80" t="s">
        <v>269</v>
      </c>
      <c r="B3" s="81">
        <v>1.65</v>
      </c>
      <c r="C3" s="81">
        <v>1.2691666666666666</v>
      </c>
      <c r="D3" s="82">
        <v>2</v>
      </c>
    </row>
    <row r="4" spans="1:4" x14ac:dyDescent="0.3">
      <c r="A4" s="80" t="s">
        <v>304</v>
      </c>
      <c r="B4" s="81">
        <v>1.2375</v>
      </c>
      <c r="C4" s="81">
        <v>1.0375000000000001</v>
      </c>
      <c r="D4" s="82">
        <v>6</v>
      </c>
    </row>
    <row r="5" spans="1:4" x14ac:dyDescent="0.3">
      <c r="A5" s="80" t="s">
        <v>303</v>
      </c>
      <c r="B5" s="81">
        <v>1.0642499999999999</v>
      </c>
      <c r="C5" s="81">
        <v>1.055167</v>
      </c>
      <c r="D5" s="82">
        <v>4</v>
      </c>
    </row>
    <row r="6" spans="1:4" x14ac:dyDescent="0.3">
      <c r="A6" s="80" t="s">
        <v>265</v>
      </c>
      <c r="B6" s="81">
        <v>1.05</v>
      </c>
      <c r="C6" s="81">
        <v>0.69599999999999995</v>
      </c>
      <c r="D6" s="82">
        <v>5</v>
      </c>
    </row>
    <row r="7" spans="1:4" x14ac:dyDescent="0.3">
      <c r="A7" s="80" t="s">
        <v>302</v>
      </c>
      <c r="B7" s="81">
        <v>0.93358339999999995</v>
      </c>
      <c r="C7" s="81">
        <v>0.75612500000000005</v>
      </c>
      <c r="D7" s="82">
        <v>2</v>
      </c>
    </row>
    <row r="8" spans="1:4" x14ac:dyDescent="0.3">
      <c r="A8" s="80" t="s">
        <v>270</v>
      </c>
      <c r="B8" s="81">
        <v>0.74099999999999999</v>
      </c>
      <c r="C8" s="81">
        <v>0.30766700000000002</v>
      </c>
      <c r="D8" s="82">
        <v>3</v>
      </c>
    </row>
    <row r="9" spans="1:4" x14ac:dyDescent="0.3">
      <c r="A9" s="58"/>
      <c r="B9" s="58"/>
      <c r="C9" s="58"/>
      <c r="D9" s="58">
        <f>SUM(D2:D8)</f>
        <v>25</v>
      </c>
    </row>
    <row r="10" spans="1:4" x14ac:dyDescent="0.3">
      <c r="A10" s="4"/>
      <c r="B10" s="4"/>
      <c r="C10" s="4"/>
      <c r="D10" s="4"/>
    </row>
  </sheetData>
  <sortState xmlns:xlrd2="http://schemas.microsoft.com/office/spreadsheetml/2017/richdata2" ref="A3:B9">
    <sortCondition descending="1" ref="B3:B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8165-3FBA-4289-996B-056D2D202FD4}">
  <dimension ref="A1:T38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4.4" x14ac:dyDescent="0.3"/>
  <cols>
    <col min="1" max="1" width="14.33203125" style="30" bestFit="1" customWidth="1"/>
    <col min="2" max="2" width="12.6640625" customWidth="1"/>
    <col min="3" max="10" width="12.6640625" style="4" customWidth="1"/>
    <col min="11" max="11" width="11.33203125" style="4" customWidth="1"/>
    <col min="12" max="12" width="48.44140625" style="1" customWidth="1"/>
    <col min="13" max="14" width="42.44140625" style="1" customWidth="1"/>
    <col min="15" max="15" width="51.109375" style="1" customWidth="1"/>
    <col min="16" max="16" width="53.44140625" style="1" hidden="1" customWidth="1"/>
    <col min="17" max="17" width="36" style="1" hidden="1" customWidth="1"/>
    <col min="18" max="18" width="36" style="54" customWidth="1"/>
    <col min="19" max="19" width="34.5546875" style="37" bestFit="1" customWidth="1"/>
    <col min="20" max="20" width="26.6640625" style="37" customWidth="1"/>
  </cols>
  <sheetData>
    <row r="1" spans="1:20" s="28" customFormat="1" ht="28.8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40" t="s">
        <v>10</v>
      </c>
      <c r="L1" s="29" t="s">
        <v>11</v>
      </c>
      <c r="M1" s="35" t="s">
        <v>12</v>
      </c>
      <c r="N1" s="35" t="s">
        <v>13</v>
      </c>
      <c r="O1" s="29" t="s">
        <v>14</v>
      </c>
      <c r="P1" s="29" t="s">
        <v>15</v>
      </c>
      <c r="Q1" s="31" t="s">
        <v>16</v>
      </c>
      <c r="R1" s="57" t="s">
        <v>263</v>
      </c>
      <c r="S1" s="29"/>
      <c r="T1" s="29"/>
    </row>
    <row r="2" spans="1:20" ht="43.2" x14ac:dyDescent="0.3">
      <c r="A2" s="30">
        <v>4</v>
      </c>
      <c r="B2" s="4">
        <v>0.2</v>
      </c>
      <c r="C2" s="4">
        <v>3</v>
      </c>
      <c r="D2" s="4">
        <v>0.35</v>
      </c>
      <c r="E2" s="4">
        <v>3</v>
      </c>
      <c r="F2" s="4">
        <v>0.3</v>
      </c>
      <c r="G2" s="4">
        <v>3</v>
      </c>
      <c r="H2" s="4">
        <v>0.3</v>
      </c>
      <c r="K2" s="39">
        <v>1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54" t="s">
        <v>264</v>
      </c>
    </row>
    <row r="3" spans="1:20" ht="28.8" x14ac:dyDescent="0.3">
      <c r="A3" s="30">
        <v>2</v>
      </c>
      <c r="B3" s="4">
        <v>0.2</v>
      </c>
      <c r="C3" s="4">
        <v>3</v>
      </c>
      <c r="D3" s="4">
        <v>0.3</v>
      </c>
      <c r="E3" s="4">
        <v>4</v>
      </c>
      <c r="F3" s="4">
        <v>0.2</v>
      </c>
      <c r="G3" s="4">
        <v>2</v>
      </c>
      <c r="H3" s="4">
        <v>0.3</v>
      </c>
      <c r="K3" s="39">
        <v>2</v>
      </c>
      <c r="L3" s="1" t="s">
        <v>23</v>
      </c>
      <c r="M3" s="1" t="s">
        <v>24</v>
      </c>
      <c r="N3" s="1" t="s">
        <v>19</v>
      </c>
      <c r="O3" s="1" t="s">
        <v>25</v>
      </c>
      <c r="R3" s="54" t="s">
        <v>265</v>
      </c>
    </row>
    <row r="4" spans="1:20" ht="57.6" x14ac:dyDescent="0.3">
      <c r="A4" s="30">
        <v>2</v>
      </c>
      <c r="B4" s="4">
        <v>0.3</v>
      </c>
      <c r="C4" s="4">
        <v>2</v>
      </c>
      <c r="D4" s="4">
        <v>0.2</v>
      </c>
      <c r="E4" s="4">
        <v>3</v>
      </c>
      <c r="F4" s="4">
        <v>0.2</v>
      </c>
      <c r="G4" s="4">
        <v>4</v>
      </c>
      <c r="H4" s="4">
        <v>0.2</v>
      </c>
      <c r="K4" s="39">
        <v>3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54" t="s">
        <v>267</v>
      </c>
    </row>
    <row r="5" spans="1:20" ht="57.6" x14ac:dyDescent="0.3">
      <c r="A5" s="30">
        <v>3</v>
      </c>
      <c r="B5" s="4">
        <v>0.1</v>
      </c>
      <c r="C5" s="4">
        <v>3</v>
      </c>
      <c r="D5" s="4">
        <v>0.1</v>
      </c>
      <c r="E5" s="4">
        <v>3</v>
      </c>
      <c r="F5" s="4">
        <v>0.1</v>
      </c>
      <c r="G5" s="4">
        <v>3</v>
      </c>
      <c r="H5" s="4">
        <v>0.1</v>
      </c>
      <c r="K5" s="39">
        <v>4</v>
      </c>
      <c r="L5" s="1" t="s">
        <v>32</v>
      </c>
      <c r="M5" s="1" t="s">
        <v>33</v>
      </c>
      <c r="N5" s="1" t="s">
        <v>19</v>
      </c>
      <c r="O5" s="1" t="s">
        <v>34</v>
      </c>
      <c r="P5" s="1" t="s">
        <v>35</v>
      </c>
      <c r="Q5" s="1" t="s">
        <v>36</v>
      </c>
      <c r="R5" s="54" t="s">
        <v>266</v>
      </c>
    </row>
    <row r="6" spans="1:20" s="4" customFormat="1" x14ac:dyDescent="0.3">
      <c r="A6" s="30"/>
      <c r="K6" s="39"/>
      <c r="L6" s="1"/>
      <c r="M6" s="1"/>
      <c r="N6" s="1"/>
      <c r="O6" s="1"/>
      <c r="P6" s="1"/>
      <c r="Q6" s="1"/>
      <c r="R6" s="54"/>
      <c r="S6" s="29" t="s">
        <v>37</v>
      </c>
      <c r="T6" s="29" t="s">
        <v>38</v>
      </c>
    </row>
    <row r="7" spans="1:20" ht="31.95" customHeight="1" x14ac:dyDescent="0.3">
      <c r="A7" s="30">
        <v>2</v>
      </c>
      <c r="B7" s="4">
        <v>0.5</v>
      </c>
      <c r="C7" s="4">
        <v>3</v>
      </c>
      <c r="D7" s="4">
        <v>0.4</v>
      </c>
      <c r="E7" s="4">
        <v>3</v>
      </c>
      <c r="F7" s="4">
        <v>0.4</v>
      </c>
      <c r="G7" s="4">
        <v>3</v>
      </c>
      <c r="H7" s="4">
        <v>0.4</v>
      </c>
      <c r="K7" s="39">
        <v>5</v>
      </c>
      <c r="L7" s="1" t="s">
        <v>39</v>
      </c>
      <c r="M7" s="1" t="s">
        <v>33</v>
      </c>
      <c r="N7" s="1" t="s">
        <v>28</v>
      </c>
      <c r="O7" s="1" t="s">
        <v>40</v>
      </c>
      <c r="P7" s="1" t="s">
        <v>41</v>
      </c>
      <c r="Q7" s="1" t="s">
        <v>42</v>
      </c>
      <c r="R7" s="54" t="s">
        <v>268</v>
      </c>
      <c r="S7" s="38" t="s">
        <v>43</v>
      </c>
      <c r="T7" s="38" t="s">
        <v>44</v>
      </c>
    </row>
    <row r="8" spans="1:20" ht="28.8" x14ac:dyDescent="0.3">
      <c r="A8" s="30">
        <v>2</v>
      </c>
      <c r="B8" s="4">
        <v>0.5</v>
      </c>
      <c r="C8" s="4">
        <v>2</v>
      </c>
      <c r="D8" s="4">
        <v>0.5</v>
      </c>
      <c r="E8" s="4">
        <v>2</v>
      </c>
      <c r="F8" s="4">
        <v>0.25</v>
      </c>
      <c r="G8" s="4">
        <v>2</v>
      </c>
      <c r="H8" s="4">
        <v>0.3</v>
      </c>
      <c r="K8" s="39">
        <v>6</v>
      </c>
      <c r="L8" s="1" t="s">
        <v>45</v>
      </c>
      <c r="M8" s="1" t="s">
        <v>46</v>
      </c>
      <c r="N8" s="1" t="s">
        <v>28</v>
      </c>
      <c r="O8" s="1" t="s">
        <v>47</v>
      </c>
      <c r="P8" s="1" t="s">
        <v>48</v>
      </c>
      <c r="Q8" s="1" t="s">
        <v>49</v>
      </c>
      <c r="R8" s="54" t="s">
        <v>268</v>
      </c>
      <c r="S8" s="38" t="s">
        <v>50</v>
      </c>
      <c r="T8" s="38" t="s">
        <v>44</v>
      </c>
    </row>
    <row r="9" spans="1:20" ht="43.2" x14ac:dyDescent="0.3">
      <c r="A9" s="30">
        <v>2</v>
      </c>
      <c r="B9" s="4">
        <v>0.6</v>
      </c>
      <c r="C9" s="4">
        <v>2</v>
      </c>
      <c r="D9" s="4">
        <v>0.6</v>
      </c>
      <c r="E9" s="4">
        <v>2</v>
      </c>
      <c r="F9" s="4">
        <v>0.3</v>
      </c>
      <c r="G9" s="4">
        <v>2</v>
      </c>
      <c r="H9" s="4">
        <v>0.3</v>
      </c>
      <c r="K9" s="39">
        <v>7</v>
      </c>
      <c r="L9" s="1" t="s">
        <v>51</v>
      </c>
      <c r="M9" s="1" t="s">
        <v>46</v>
      </c>
      <c r="N9" s="1" t="s">
        <v>28</v>
      </c>
      <c r="O9" s="1" t="s">
        <v>52</v>
      </c>
      <c r="P9" s="1" t="s">
        <v>53</v>
      </c>
      <c r="R9" s="54" t="s">
        <v>266</v>
      </c>
      <c r="S9" s="38" t="s">
        <v>50</v>
      </c>
      <c r="T9" s="38" t="s">
        <v>44</v>
      </c>
    </row>
    <row r="10" spans="1:20" ht="57.6" x14ac:dyDescent="0.3">
      <c r="A10" s="30">
        <v>4</v>
      </c>
      <c r="B10" s="4">
        <v>0.7</v>
      </c>
      <c r="C10" s="4">
        <v>4</v>
      </c>
      <c r="D10" s="4">
        <v>0.15</v>
      </c>
      <c r="E10" s="4">
        <v>4</v>
      </c>
      <c r="F10" s="4">
        <v>0.3</v>
      </c>
      <c r="G10" s="4">
        <v>5</v>
      </c>
      <c r="H10" s="4">
        <v>0.2</v>
      </c>
      <c r="K10" s="39">
        <v>8</v>
      </c>
      <c r="L10" s="1" t="s">
        <v>54</v>
      </c>
      <c r="M10" s="1" t="s">
        <v>55</v>
      </c>
      <c r="N10" s="1" t="s">
        <v>56</v>
      </c>
      <c r="O10" s="1" t="s">
        <v>57</v>
      </c>
      <c r="P10" s="1" t="s">
        <v>58</v>
      </c>
      <c r="Q10" s="2" t="s">
        <v>59</v>
      </c>
      <c r="R10" s="54" t="s">
        <v>266</v>
      </c>
      <c r="S10" s="38" t="s">
        <v>60</v>
      </c>
      <c r="T10" s="38" t="s">
        <v>61</v>
      </c>
    </row>
    <row r="11" spans="1:20" ht="62.4" customHeight="1" x14ac:dyDescent="0.3">
      <c r="A11" s="30">
        <v>3</v>
      </c>
      <c r="B11" s="4">
        <v>0.2</v>
      </c>
      <c r="C11" s="4">
        <v>2</v>
      </c>
      <c r="D11" s="4">
        <v>0.2</v>
      </c>
      <c r="E11" s="4">
        <v>3</v>
      </c>
      <c r="F11" s="4">
        <v>0.2</v>
      </c>
      <c r="G11" s="4">
        <v>4</v>
      </c>
      <c r="H11" s="4">
        <v>0.2</v>
      </c>
      <c r="K11" s="39">
        <v>9</v>
      </c>
      <c r="L11" s="36" t="s">
        <v>62</v>
      </c>
      <c r="M11" s="1" t="s">
        <v>63</v>
      </c>
      <c r="N11" s="1" t="s">
        <v>28</v>
      </c>
      <c r="O11" s="1" t="s">
        <v>64</v>
      </c>
      <c r="P11" s="1" t="s">
        <v>35</v>
      </c>
      <c r="Q11" s="1" t="s">
        <v>65</v>
      </c>
      <c r="R11" s="54" t="s">
        <v>265</v>
      </c>
      <c r="S11" s="38" t="s">
        <v>66</v>
      </c>
      <c r="T11" s="38" t="s">
        <v>61</v>
      </c>
    </row>
    <row r="12" spans="1:20" s="4" customFormat="1" ht="62.4" customHeight="1" x14ac:dyDescent="0.3">
      <c r="A12" s="30">
        <v>3</v>
      </c>
      <c r="B12" s="4">
        <v>0.2</v>
      </c>
      <c r="C12" s="4">
        <v>2</v>
      </c>
      <c r="D12" s="4">
        <v>0.1</v>
      </c>
      <c r="E12" s="4">
        <v>3</v>
      </c>
      <c r="F12" s="4">
        <v>0.3</v>
      </c>
      <c r="G12" s="4">
        <v>4</v>
      </c>
      <c r="H12" s="4">
        <v>0.2</v>
      </c>
      <c r="K12" s="39">
        <v>10</v>
      </c>
      <c r="L12" s="1" t="s">
        <v>67</v>
      </c>
      <c r="M12" s="1" t="s">
        <v>63</v>
      </c>
      <c r="N12" s="1" t="s">
        <v>28</v>
      </c>
      <c r="O12" s="36" t="s">
        <v>68</v>
      </c>
      <c r="P12" s="1"/>
      <c r="Q12" s="1"/>
      <c r="R12" s="54" t="s">
        <v>265</v>
      </c>
      <c r="S12" s="38" t="s">
        <v>69</v>
      </c>
      <c r="T12" s="38" t="s">
        <v>61</v>
      </c>
    </row>
    <row r="13" spans="1:20" s="4" customFormat="1" ht="45.75" customHeight="1" x14ac:dyDescent="0.3">
      <c r="A13" s="30">
        <v>2</v>
      </c>
      <c r="B13" s="4">
        <v>0.4</v>
      </c>
      <c r="C13" s="4">
        <v>2</v>
      </c>
      <c r="D13" s="4">
        <v>0.4</v>
      </c>
      <c r="E13" s="4">
        <v>2</v>
      </c>
      <c r="F13" s="4">
        <v>0.5</v>
      </c>
      <c r="G13" s="4">
        <v>2</v>
      </c>
      <c r="H13" s="4">
        <v>0.6</v>
      </c>
      <c r="K13" s="39">
        <v>11</v>
      </c>
      <c r="L13" s="54" t="s">
        <v>70</v>
      </c>
      <c r="M13" s="1" t="s">
        <v>63</v>
      </c>
      <c r="N13" s="1" t="s">
        <v>56</v>
      </c>
      <c r="O13" s="55" t="s">
        <v>71</v>
      </c>
      <c r="P13" s="1"/>
      <c r="Q13" s="1"/>
      <c r="R13" s="54" t="s">
        <v>266</v>
      </c>
      <c r="S13" s="38" t="s">
        <v>72</v>
      </c>
      <c r="T13" s="38" t="s">
        <v>44</v>
      </c>
    </row>
    <row r="14" spans="1:20" s="4" customFormat="1" ht="45" customHeight="1" x14ac:dyDescent="0.3">
      <c r="A14" s="30">
        <v>3</v>
      </c>
      <c r="B14" s="4">
        <v>0.3</v>
      </c>
      <c r="C14" s="4">
        <v>4</v>
      </c>
      <c r="D14" s="4">
        <v>0.3</v>
      </c>
      <c r="E14" s="4">
        <v>2</v>
      </c>
      <c r="F14" s="4">
        <v>0.75</v>
      </c>
      <c r="G14" s="4">
        <v>3</v>
      </c>
      <c r="H14" s="4">
        <v>0.3</v>
      </c>
      <c r="K14" s="39">
        <v>12</v>
      </c>
      <c r="L14" s="54" t="s">
        <v>73</v>
      </c>
      <c r="M14" s="1" t="s">
        <v>63</v>
      </c>
      <c r="N14" s="1" t="s">
        <v>28</v>
      </c>
      <c r="O14" s="54" t="s">
        <v>74</v>
      </c>
      <c r="P14" s="1"/>
      <c r="Q14" s="1"/>
      <c r="R14" s="54" t="s">
        <v>266</v>
      </c>
      <c r="S14" s="38" t="s">
        <v>75</v>
      </c>
      <c r="T14" s="38" t="s">
        <v>44</v>
      </c>
    </row>
    <row r="15" spans="1:20" ht="43.2" x14ac:dyDescent="0.3">
      <c r="A15" s="30">
        <v>3</v>
      </c>
      <c r="B15" s="4">
        <v>0.6</v>
      </c>
      <c r="C15" s="4">
        <v>2</v>
      </c>
      <c r="D15" s="4">
        <v>0.4</v>
      </c>
      <c r="E15" s="4">
        <v>3</v>
      </c>
      <c r="F15" s="4">
        <v>0.2</v>
      </c>
      <c r="G15" s="4">
        <v>3</v>
      </c>
      <c r="H15" s="4">
        <v>0.4</v>
      </c>
      <c r="K15" s="39">
        <v>13</v>
      </c>
      <c r="L15" s="1" t="s">
        <v>76</v>
      </c>
      <c r="M15" s="1" t="s">
        <v>77</v>
      </c>
      <c r="N15" s="1" t="s">
        <v>28</v>
      </c>
      <c r="O15" s="1" t="s">
        <v>78</v>
      </c>
      <c r="P15" s="1" t="s">
        <v>79</v>
      </c>
      <c r="Q15" s="2" t="s">
        <v>80</v>
      </c>
      <c r="R15" s="54" t="s">
        <v>268</v>
      </c>
      <c r="S15" s="38" t="s">
        <v>81</v>
      </c>
      <c r="T15" s="38" t="s">
        <v>44</v>
      </c>
    </row>
    <row r="16" spans="1:20" ht="28.8" x14ac:dyDescent="0.3">
      <c r="A16" s="30">
        <v>3</v>
      </c>
      <c r="B16" s="4">
        <v>0.7</v>
      </c>
      <c r="C16" s="4">
        <v>2</v>
      </c>
      <c r="D16" s="4">
        <v>0.7</v>
      </c>
      <c r="E16" s="4">
        <v>2</v>
      </c>
      <c r="F16" s="4">
        <v>0.3</v>
      </c>
      <c r="G16" s="4">
        <v>2</v>
      </c>
      <c r="H16" s="4">
        <v>0.4</v>
      </c>
      <c r="K16" s="39">
        <v>14</v>
      </c>
      <c r="L16" s="1" t="s">
        <v>82</v>
      </c>
      <c r="M16" s="1" t="s">
        <v>83</v>
      </c>
      <c r="N16" s="1" t="s">
        <v>28</v>
      </c>
      <c r="O16" s="1" t="s">
        <v>84</v>
      </c>
      <c r="P16" s="1" t="s">
        <v>85</v>
      </c>
      <c r="Q16" s="1" t="s">
        <v>86</v>
      </c>
      <c r="R16" s="54" t="s">
        <v>266</v>
      </c>
      <c r="S16" s="38" t="s">
        <v>87</v>
      </c>
      <c r="T16" s="38" t="s">
        <v>44</v>
      </c>
    </row>
    <row r="17" spans="1:20" ht="43.2" x14ac:dyDescent="0.3">
      <c r="A17" s="30">
        <v>3</v>
      </c>
      <c r="B17" s="4">
        <v>0.7</v>
      </c>
      <c r="C17" s="4">
        <v>2</v>
      </c>
      <c r="D17" s="4">
        <v>0.2</v>
      </c>
      <c r="E17" s="4">
        <v>2</v>
      </c>
      <c r="F17" s="4">
        <v>0.3</v>
      </c>
      <c r="G17" s="4">
        <v>3</v>
      </c>
      <c r="H17" s="4">
        <v>0.4</v>
      </c>
      <c r="K17" s="39">
        <v>15</v>
      </c>
      <c r="L17" s="1" t="s">
        <v>88</v>
      </c>
      <c r="M17" s="1" t="s">
        <v>89</v>
      </c>
      <c r="N17" s="1" t="s">
        <v>19</v>
      </c>
      <c r="O17" s="1" t="s">
        <v>84</v>
      </c>
      <c r="P17" s="1" t="s">
        <v>85</v>
      </c>
      <c r="Q17" s="1" t="s">
        <v>86</v>
      </c>
      <c r="R17" s="54" t="s">
        <v>266</v>
      </c>
      <c r="S17" s="38" t="s">
        <v>87</v>
      </c>
      <c r="T17" s="38" t="s">
        <v>44</v>
      </c>
    </row>
    <row r="18" spans="1:20" ht="43.95" customHeight="1" x14ac:dyDescent="0.3">
      <c r="A18" s="30">
        <v>2</v>
      </c>
      <c r="B18" s="4">
        <v>0.4</v>
      </c>
      <c r="C18" s="4">
        <v>2</v>
      </c>
      <c r="D18" s="4">
        <v>0.3</v>
      </c>
      <c r="E18" s="4">
        <v>3</v>
      </c>
      <c r="F18" s="4">
        <v>0.35</v>
      </c>
      <c r="G18" s="4">
        <v>2</v>
      </c>
      <c r="H18" s="4">
        <v>0.3</v>
      </c>
      <c r="K18" s="39">
        <v>16</v>
      </c>
      <c r="L18" s="1" t="s">
        <v>90</v>
      </c>
      <c r="M18" s="1" t="s">
        <v>63</v>
      </c>
      <c r="N18" s="1" t="s">
        <v>28</v>
      </c>
      <c r="O18" s="1" t="s">
        <v>91</v>
      </c>
      <c r="P18" s="1" t="s">
        <v>92</v>
      </c>
      <c r="Q18" s="2" t="s">
        <v>93</v>
      </c>
      <c r="R18" s="54" t="s">
        <v>269</v>
      </c>
      <c r="S18" s="38" t="s">
        <v>94</v>
      </c>
      <c r="T18" s="38" t="s">
        <v>61</v>
      </c>
    </row>
    <row r="19" spans="1:20" ht="57.6" x14ac:dyDescent="0.3">
      <c r="A19" s="30">
        <v>3</v>
      </c>
      <c r="B19" s="4">
        <v>0.5</v>
      </c>
      <c r="C19" s="4">
        <v>2</v>
      </c>
      <c r="D19" s="4">
        <v>0.4</v>
      </c>
      <c r="E19" s="4">
        <v>4</v>
      </c>
      <c r="F19" s="4">
        <v>0.2</v>
      </c>
      <c r="G19" s="4">
        <v>3</v>
      </c>
      <c r="H19" s="4">
        <v>0.2</v>
      </c>
      <c r="K19" s="39">
        <v>17</v>
      </c>
      <c r="L19" s="1" t="s">
        <v>95</v>
      </c>
      <c r="M19" s="1" t="s">
        <v>63</v>
      </c>
      <c r="N19" s="1" t="s">
        <v>28</v>
      </c>
      <c r="O19" s="1" t="s">
        <v>96</v>
      </c>
      <c r="P19" s="1" t="s">
        <v>97</v>
      </c>
      <c r="Q19" s="2" t="s">
        <v>98</v>
      </c>
      <c r="R19" s="54" t="s">
        <v>265</v>
      </c>
      <c r="S19" s="38" t="s">
        <v>50</v>
      </c>
      <c r="T19" s="38" t="s">
        <v>44</v>
      </c>
    </row>
    <row r="20" spans="1:20" ht="57.6" x14ac:dyDescent="0.3">
      <c r="A20" s="30">
        <v>2</v>
      </c>
      <c r="B20" s="4">
        <v>0.5</v>
      </c>
      <c r="C20" s="4">
        <v>2</v>
      </c>
      <c r="D20" s="4">
        <v>0.35</v>
      </c>
      <c r="E20" s="4">
        <v>2</v>
      </c>
      <c r="F20" s="4">
        <v>0.2</v>
      </c>
      <c r="G20" s="4">
        <v>3</v>
      </c>
      <c r="H20" s="4">
        <v>0.2</v>
      </c>
      <c r="K20" s="39">
        <v>18</v>
      </c>
      <c r="L20" s="1" t="s">
        <v>99</v>
      </c>
      <c r="M20" s="1" t="s">
        <v>100</v>
      </c>
      <c r="N20" s="1" t="s">
        <v>19</v>
      </c>
      <c r="O20" s="1" t="s">
        <v>101</v>
      </c>
      <c r="P20" s="1" t="s">
        <v>21</v>
      </c>
      <c r="Q20" s="1" t="s">
        <v>102</v>
      </c>
      <c r="R20" s="54" t="s">
        <v>270</v>
      </c>
      <c r="S20" s="38"/>
      <c r="T20" s="38" t="s">
        <v>44</v>
      </c>
    </row>
    <row r="21" spans="1:20" ht="43.2" x14ac:dyDescent="0.3">
      <c r="A21" s="30">
        <v>3</v>
      </c>
      <c r="B21" s="4">
        <v>0.6</v>
      </c>
      <c r="C21" s="4">
        <v>2</v>
      </c>
      <c r="D21" s="4">
        <v>0.35</v>
      </c>
      <c r="E21" s="4">
        <v>2</v>
      </c>
      <c r="F21" s="4">
        <v>0.4</v>
      </c>
      <c r="G21" s="4">
        <v>2</v>
      </c>
      <c r="H21" s="4">
        <v>0.4</v>
      </c>
      <c r="K21" s="39">
        <v>19</v>
      </c>
      <c r="L21" s="1" t="s">
        <v>103</v>
      </c>
      <c r="M21" s="1" t="s">
        <v>100</v>
      </c>
      <c r="N21" s="1" t="s">
        <v>28</v>
      </c>
      <c r="O21" s="1" t="s">
        <v>104</v>
      </c>
      <c r="P21" s="1" t="s">
        <v>105</v>
      </c>
      <c r="Q21" s="1" t="s">
        <v>106</v>
      </c>
      <c r="R21" s="54" t="s">
        <v>268</v>
      </c>
      <c r="S21" s="38" t="s">
        <v>107</v>
      </c>
      <c r="T21" s="38" t="s">
        <v>44</v>
      </c>
    </row>
    <row r="22" spans="1:20" ht="30.75" customHeight="1" x14ac:dyDescent="0.3">
      <c r="A22" s="30">
        <v>3</v>
      </c>
      <c r="B22" s="4">
        <v>0.5</v>
      </c>
      <c r="C22" s="4">
        <v>3</v>
      </c>
      <c r="D22" s="4">
        <v>0.4</v>
      </c>
      <c r="E22" s="4">
        <v>3</v>
      </c>
      <c r="F22" s="4">
        <v>0.2</v>
      </c>
      <c r="G22" s="4">
        <v>3</v>
      </c>
      <c r="H22" s="4">
        <v>0.3</v>
      </c>
      <c r="K22" s="39">
        <v>20</v>
      </c>
      <c r="L22" s="1" t="s">
        <v>108</v>
      </c>
      <c r="M22" s="1" t="s">
        <v>100</v>
      </c>
      <c r="N22" s="1" t="s">
        <v>28</v>
      </c>
      <c r="O22" s="1" t="s">
        <v>109</v>
      </c>
      <c r="P22" s="1" t="s">
        <v>35</v>
      </c>
      <c r="Q22" s="1" t="s">
        <v>110</v>
      </c>
      <c r="R22" s="54" t="s">
        <v>265</v>
      </c>
      <c r="S22" s="38" t="s">
        <v>111</v>
      </c>
      <c r="T22" s="38" t="s">
        <v>44</v>
      </c>
    </row>
    <row r="23" spans="1:20" s="4" customFormat="1" ht="30.75" customHeight="1" x14ac:dyDescent="0.3">
      <c r="A23" s="30">
        <v>2</v>
      </c>
      <c r="B23" s="4">
        <v>0.2</v>
      </c>
      <c r="C23" s="4">
        <v>2</v>
      </c>
      <c r="D23" s="4">
        <v>0.2</v>
      </c>
      <c r="E23" s="4">
        <v>2</v>
      </c>
      <c r="F23" s="4">
        <v>0.1</v>
      </c>
      <c r="G23" s="4">
        <v>2</v>
      </c>
      <c r="H23" s="4">
        <v>0.1</v>
      </c>
      <c r="K23" s="39">
        <v>21</v>
      </c>
      <c r="L23" s="54" t="s">
        <v>112</v>
      </c>
      <c r="M23" s="1" t="s">
        <v>113</v>
      </c>
      <c r="N23" s="1" t="s">
        <v>56</v>
      </c>
      <c r="O23" s="54" t="s">
        <v>114</v>
      </c>
      <c r="P23" s="1"/>
      <c r="Q23" s="1"/>
      <c r="R23" s="54" t="s">
        <v>270</v>
      </c>
      <c r="S23" s="38" t="s">
        <v>115</v>
      </c>
      <c r="T23" s="38" t="s">
        <v>61</v>
      </c>
    </row>
    <row r="24" spans="1:20" s="4" customFormat="1" ht="30.75" customHeight="1" x14ac:dyDescent="0.3">
      <c r="A24" s="30">
        <v>2</v>
      </c>
      <c r="B24" s="4">
        <v>0.2</v>
      </c>
      <c r="C24" s="4">
        <v>1</v>
      </c>
      <c r="D24" s="4">
        <v>0.4</v>
      </c>
      <c r="E24" s="4">
        <v>2</v>
      </c>
      <c r="F24" s="4">
        <v>0.1</v>
      </c>
      <c r="G24" s="4">
        <v>2</v>
      </c>
      <c r="H24" s="4">
        <v>0.1</v>
      </c>
      <c r="K24" s="39">
        <v>22</v>
      </c>
      <c r="L24" s="54" t="s">
        <v>116</v>
      </c>
      <c r="M24" s="1" t="s">
        <v>46</v>
      </c>
      <c r="N24" s="1" t="s">
        <v>19</v>
      </c>
      <c r="O24" s="54" t="s">
        <v>117</v>
      </c>
      <c r="P24" s="1"/>
      <c r="Q24" s="1"/>
      <c r="R24" s="54" t="s">
        <v>270</v>
      </c>
      <c r="S24" s="38" t="s">
        <v>118</v>
      </c>
      <c r="T24" s="38" t="s">
        <v>44</v>
      </c>
    </row>
    <row r="27" spans="1:20" ht="15" thickBot="1" x14ac:dyDescent="0.35">
      <c r="A27" s="3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 t="s">
        <v>119</v>
      </c>
      <c r="P27" s="3"/>
    </row>
    <row r="28" spans="1:20" ht="25.2" thickBot="1" x14ac:dyDescent="0.35">
      <c r="A28" s="32" t="s">
        <v>120</v>
      </c>
      <c r="B28" s="32" t="s">
        <v>121</v>
      </c>
      <c r="C28" s="32"/>
      <c r="D28" s="32"/>
      <c r="E28" s="32"/>
      <c r="F28" s="32"/>
      <c r="G28" s="32"/>
      <c r="H28" s="32"/>
      <c r="I28" s="32"/>
      <c r="J28" s="32"/>
      <c r="K28" s="32"/>
      <c r="L28" s="42" t="s">
        <v>122</v>
      </c>
      <c r="M28" s="43" t="s">
        <v>123</v>
      </c>
      <c r="N28" s="51" t="s">
        <v>124</v>
      </c>
      <c r="O28" s="44" t="s">
        <v>125</v>
      </c>
      <c r="Q28" s="1" t="s">
        <v>126</v>
      </c>
    </row>
    <row r="29" spans="1:20" ht="28.8" x14ac:dyDescent="0.3">
      <c r="A29" s="30">
        <v>3</v>
      </c>
      <c r="B29" s="4">
        <v>0.1</v>
      </c>
      <c r="C29" s="4">
        <v>2</v>
      </c>
      <c r="D29" s="4">
        <v>0.1</v>
      </c>
      <c r="E29" s="4">
        <v>3</v>
      </c>
      <c r="F29" s="4">
        <v>0.1</v>
      </c>
      <c r="G29" s="4">
        <v>2</v>
      </c>
      <c r="H29" s="4">
        <v>0.1</v>
      </c>
      <c r="K29" s="4" t="s">
        <v>127</v>
      </c>
      <c r="L29" s="45" t="s">
        <v>128</v>
      </c>
      <c r="M29" s="46" t="s">
        <v>129</v>
      </c>
      <c r="N29" s="45" t="s">
        <v>28</v>
      </c>
      <c r="O29" s="14" t="s">
        <v>130</v>
      </c>
      <c r="Q29" s="1" t="s">
        <v>131</v>
      </c>
      <c r="S29" s="38" t="s">
        <v>132</v>
      </c>
      <c r="T29" s="38" t="s">
        <v>133</v>
      </c>
    </row>
    <row r="30" spans="1:20" ht="45" customHeight="1" x14ac:dyDescent="0.3">
      <c r="A30" s="30">
        <v>5</v>
      </c>
      <c r="B30" s="4">
        <v>0.8</v>
      </c>
      <c r="C30" s="4">
        <v>4</v>
      </c>
      <c r="D30" s="4">
        <v>0.15</v>
      </c>
      <c r="E30" s="4">
        <v>5</v>
      </c>
      <c r="F30" s="4">
        <v>0.4</v>
      </c>
      <c r="G30" s="4">
        <v>4</v>
      </c>
      <c r="H30" s="4">
        <v>0.4</v>
      </c>
      <c r="K30" s="4" t="s">
        <v>134</v>
      </c>
      <c r="L30" s="47" t="s">
        <v>135</v>
      </c>
      <c r="M30" s="41" t="s">
        <v>136</v>
      </c>
      <c r="N30" s="49" t="s">
        <v>28</v>
      </c>
      <c r="O30" s="48" t="s">
        <v>137</v>
      </c>
      <c r="Q30" s="2" t="s">
        <v>138</v>
      </c>
      <c r="S30" s="38" t="s">
        <v>139</v>
      </c>
      <c r="T30" s="38" t="s">
        <v>140</v>
      </c>
    </row>
    <row r="31" spans="1:20" ht="47.25" customHeight="1" x14ac:dyDescent="0.3">
      <c r="B31" s="4"/>
      <c r="E31" s="4">
        <v>4</v>
      </c>
      <c r="F31" s="4">
        <v>0.35</v>
      </c>
      <c r="G31" s="4">
        <v>4</v>
      </c>
      <c r="H31" s="4">
        <v>0.4</v>
      </c>
      <c r="K31" s="4" t="s">
        <v>141</v>
      </c>
      <c r="L31" s="52" t="s">
        <v>142</v>
      </c>
      <c r="M31" s="53" t="s">
        <v>143</v>
      </c>
      <c r="N31" s="49"/>
      <c r="O31" s="10" t="s">
        <v>144</v>
      </c>
      <c r="Q31" s="2" t="s">
        <v>145</v>
      </c>
      <c r="S31" s="38" t="s">
        <v>146</v>
      </c>
      <c r="T31" s="38" t="s">
        <v>140</v>
      </c>
    </row>
    <row r="32" spans="1:20" ht="36.6" x14ac:dyDescent="0.3">
      <c r="A32" s="30">
        <v>4</v>
      </c>
      <c r="B32" s="4">
        <v>0.7</v>
      </c>
      <c r="C32" s="4">
        <v>2</v>
      </c>
      <c r="D32" s="4">
        <v>0.05</v>
      </c>
      <c r="E32" s="4">
        <v>3</v>
      </c>
      <c r="F32" s="4">
        <v>0.3</v>
      </c>
      <c r="G32" s="4">
        <v>3</v>
      </c>
      <c r="H32" s="4">
        <v>0.2</v>
      </c>
      <c r="K32" s="4" t="s">
        <v>147</v>
      </c>
      <c r="L32" s="49" t="s">
        <v>148</v>
      </c>
      <c r="M32" s="41" t="s">
        <v>149</v>
      </c>
      <c r="N32" s="49" t="s">
        <v>56</v>
      </c>
      <c r="O32" s="10" t="s">
        <v>150</v>
      </c>
      <c r="Q32" s="1" t="s">
        <v>151</v>
      </c>
      <c r="S32" s="38" t="s">
        <v>152</v>
      </c>
      <c r="T32" s="38" t="s">
        <v>133</v>
      </c>
    </row>
    <row r="33" spans="1:20" ht="24.6" x14ac:dyDescent="0.3">
      <c r="A33" s="30">
        <v>5</v>
      </c>
      <c r="B33" s="4"/>
      <c r="C33" s="4">
        <v>1</v>
      </c>
      <c r="D33" s="4">
        <v>0.05</v>
      </c>
      <c r="E33" s="4">
        <v>4</v>
      </c>
      <c r="F33" s="4">
        <v>0.2</v>
      </c>
      <c r="G33" s="4">
        <v>4</v>
      </c>
      <c r="H33" s="4">
        <v>0.2</v>
      </c>
      <c r="K33" s="4" t="s">
        <v>153</v>
      </c>
      <c r="L33" s="52" t="s">
        <v>154</v>
      </c>
      <c r="M33" s="53" t="s">
        <v>155</v>
      </c>
      <c r="N33" s="49" t="s">
        <v>19</v>
      </c>
      <c r="O33" s="33" t="s">
        <v>156</v>
      </c>
      <c r="Q33" s="2" t="s">
        <v>157</v>
      </c>
      <c r="S33" s="38" t="s">
        <v>158</v>
      </c>
      <c r="T33" s="38" t="s">
        <v>133</v>
      </c>
    </row>
    <row r="34" spans="1:20" ht="28.8" x14ac:dyDescent="0.3">
      <c r="A34" s="30">
        <v>5</v>
      </c>
      <c r="B34" s="4">
        <v>0.8</v>
      </c>
      <c r="C34" s="4">
        <v>1</v>
      </c>
      <c r="D34" s="4">
        <v>0.4</v>
      </c>
      <c r="E34" s="4">
        <v>3</v>
      </c>
      <c r="F34" s="4">
        <v>0.5</v>
      </c>
      <c r="G34" s="4">
        <v>2</v>
      </c>
      <c r="H34" s="4">
        <v>0.6</v>
      </c>
      <c r="K34" s="4" t="s">
        <v>159</v>
      </c>
      <c r="L34" s="49" t="s">
        <v>160</v>
      </c>
      <c r="M34" s="41" t="s">
        <v>161</v>
      </c>
      <c r="N34" s="49" t="s">
        <v>56</v>
      </c>
      <c r="O34" s="33" t="s">
        <v>162</v>
      </c>
      <c r="Q34" s="1" t="s">
        <v>163</v>
      </c>
      <c r="S34" s="38" t="s">
        <v>164</v>
      </c>
      <c r="T34" s="38" t="s">
        <v>133</v>
      </c>
    </row>
    <row r="35" spans="1:20" x14ac:dyDescent="0.3">
      <c r="A35" s="30">
        <v>3</v>
      </c>
      <c r="B35" s="4">
        <v>0.2</v>
      </c>
      <c r="C35" s="4">
        <v>1</v>
      </c>
      <c r="D35" s="4">
        <v>0.1</v>
      </c>
      <c r="E35" s="4">
        <v>3</v>
      </c>
      <c r="F35" s="4">
        <v>0.3</v>
      </c>
      <c r="G35" s="4">
        <v>2</v>
      </c>
      <c r="H35" s="4">
        <v>0.2</v>
      </c>
      <c r="K35" s="4" t="s">
        <v>165</v>
      </c>
      <c r="L35" s="49" t="s">
        <v>166</v>
      </c>
      <c r="M35" s="41" t="s">
        <v>167</v>
      </c>
      <c r="N35" s="49" t="s">
        <v>28</v>
      </c>
      <c r="O35" s="10" t="s">
        <v>168</v>
      </c>
      <c r="Q35" s="2" t="s">
        <v>169</v>
      </c>
      <c r="S35" s="50" t="s">
        <v>170</v>
      </c>
      <c r="T35" s="38" t="s">
        <v>133</v>
      </c>
    </row>
    <row r="36" spans="1:20" ht="28.8" x14ac:dyDescent="0.3">
      <c r="A36" s="30">
        <v>4</v>
      </c>
      <c r="B36" s="4">
        <v>0.7</v>
      </c>
      <c r="C36" s="4">
        <v>2</v>
      </c>
      <c r="D36" s="4">
        <v>0.1</v>
      </c>
      <c r="E36" s="4">
        <v>4</v>
      </c>
      <c r="F36" s="4">
        <v>0.2</v>
      </c>
      <c r="G36" s="4">
        <v>4</v>
      </c>
      <c r="H36" s="4">
        <v>0.2</v>
      </c>
      <c r="K36" s="4" t="s">
        <v>171</v>
      </c>
      <c r="L36" s="49" t="s">
        <v>166</v>
      </c>
      <c r="M36" s="41" t="s">
        <v>172</v>
      </c>
      <c r="N36" s="49" t="s">
        <v>28</v>
      </c>
      <c r="O36" s="10" t="s">
        <v>168</v>
      </c>
      <c r="Q36" s="1" t="s">
        <v>173</v>
      </c>
      <c r="S36" s="38" t="s">
        <v>174</v>
      </c>
      <c r="T36" s="38" t="s">
        <v>133</v>
      </c>
    </row>
    <row r="37" spans="1:20" x14ac:dyDescent="0.3">
      <c r="A37" s="30">
        <v>3</v>
      </c>
      <c r="B37" s="4">
        <v>0.4</v>
      </c>
      <c r="C37" s="4">
        <v>2</v>
      </c>
      <c r="D37" s="4">
        <v>0.1</v>
      </c>
      <c r="E37" s="4">
        <v>3</v>
      </c>
      <c r="F37" s="4">
        <v>0.2</v>
      </c>
      <c r="G37" s="4">
        <v>3</v>
      </c>
      <c r="H37" s="4">
        <v>0.2</v>
      </c>
      <c r="K37" s="4" t="s">
        <v>175</v>
      </c>
      <c r="L37" s="49" t="s">
        <v>176</v>
      </c>
      <c r="M37" s="41" t="s">
        <v>177</v>
      </c>
      <c r="N37" s="49" t="s">
        <v>56</v>
      </c>
      <c r="O37" s="10" t="s">
        <v>178</v>
      </c>
      <c r="Q37" s="1" t="s">
        <v>179</v>
      </c>
      <c r="S37" s="38" t="s">
        <v>180</v>
      </c>
      <c r="T37" s="38" t="s">
        <v>133</v>
      </c>
    </row>
    <row r="38" spans="1:20" x14ac:dyDescent="0.3">
      <c r="B38" s="4"/>
      <c r="C38" s="4">
        <v>2</v>
      </c>
      <c r="D38" s="4">
        <v>0.2</v>
      </c>
      <c r="E38" s="4">
        <v>3</v>
      </c>
      <c r="F38" s="4">
        <v>0.2</v>
      </c>
      <c r="G38" s="4">
        <v>3</v>
      </c>
      <c r="H38" s="4">
        <v>0.4</v>
      </c>
      <c r="K38" s="4" t="s">
        <v>181</v>
      </c>
      <c r="L38" s="49" t="s">
        <v>176</v>
      </c>
      <c r="M38" s="41" t="s">
        <v>182</v>
      </c>
      <c r="N38" s="49" t="s">
        <v>19</v>
      </c>
      <c r="O38" s="10" t="s">
        <v>178</v>
      </c>
      <c r="S38" s="38" t="s">
        <v>183</v>
      </c>
      <c r="T38" s="38" t="s">
        <v>133</v>
      </c>
    </row>
  </sheetData>
  <phoneticPr fontId="28" type="noConversion"/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1BB6-B4E0-4FA5-BD17-3218D5842C54}">
  <dimension ref="A1:AI49"/>
  <sheetViews>
    <sheetView tabSelected="1" workbookViewId="0">
      <selection activeCell="L11" sqref="L11"/>
    </sheetView>
  </sheetViews>
  <sheetFormatPr defaultRowHeight="14.4" x14ac:dyDescent="0.3"/>
  <cols>
    <col min="1" max="1" width="8.88671875" style="4"/>
    <col min="2" max="2" width="15.44140625" style="4" customWidth="1"/>
    <col min="3" max="3" width="8.88671875" style="4"/>
    <col min="4" max="4" width="12.33203125" style="4" customWidth="1"/>
    <col min="5" max="5" width="8.88671875" style="4"/>
    <col min="6" max="6" width="13.88671875" style="4" customWidth="1"/>
    <col min="7" max="7" width="8.88671875" style="4"/>
    <col min="8" max="8" width="13.6640625" style="4" customWidth="1"/>
    <col min="9" max="9" width="8.88671875" style="4"/>
    <col min="10" max="10" width="15.109375" style="4" customWidth="1"/>
    <col min="11" max="11" width="8.88671875" style="4"/>
    <col min="12" max="13" width="23.21875" style="4" customWidth="1"/>
    <col min="14" max="14" width="22.6640625" style="4" customWidth="1"/>
    <col min="15" max="15" width="23.33203125" style="4" customWidth="1"/>
    <col min="16" max="16" width="24.44140625" style="4" customWidth="1"/>
    <col min="17" max="18" width="8.88671875" style="4"/>
    <col min="19" max="19" width="12.33203125" style="4" customWidth="1"/>
    <col min="20" max="20" width="11" style="4" customWidth="1"/>
    <col min="21" max="16384" width="8.88671875" style="4"/>
  </cols>
  <sheetData>
    <row r="1" spans="1:35" ht="28.8" x14ac:dyDescent="0.3">
      <c r="A1" s="65" t="s">
        <v>0</v>
      </c>
      <c r="B1" s="61" t="s">
        <v>1</v>
      </c>
      <c r="C1" s="65" t="s">
        <v>2</v>
      </c>
      <c r="D1" s="61" t="s">
        <v>3</v>
      </c>
      <c r="E1" s="65" t="s">
        <v>4</v>
      </c>
      <c r="F1" s="61" t="s">
        <v>5</v>
      </c>
      <c r="G1" s="65" t="s">
        <v>6</v>
      </c>
      <c r="H1" s="61" t="s">
        <v>7</v>
      </c>
      <c r="I1" s="65" t="s">
        <v>8</v>
      </c>
      <c r="J1" s="61" t="s">
        <v>9</v>
      </c>
      <c r="K1" s="40" t="s">
        <v>10</v>
      </c>
      <c r="L1" s="64" t="s">
        <v>273</v>
      </c>
      <c r="M1" s="64" t="s">
        <v>274</v>
      </c>
      <c r="N1" s="29" t="s">
        <v>271</v>
      </c>
      <c r="O1" s="29" t="s">
        <v>272</v>
      </c>
      <c r="P1" s="29" t="s">
        <v>275</v>
      </c>
      <c r="R1" s="29" t="s">
        <v>290</v>
      </c>
      <c r="S1" s="59" t="s">
        <v>292</v>
      </c>
      <c r="T1" s="59" t="s">
        <v>291</v>
      </c>
      <c r="U1" s="60" t="s">
        <v>277</v>
      </c>
      <c r="V1" s="60" t="s">
        <v>276</v>
      </c>
      <c r="W1" s="60" t="s">
        <v>278</v>
      </c>
      <c r="X1" s="60" t="s">
        <v>279</v>
      </c>
      <c r="Y1" s="60" t="s">
        <v>280</v>
      </c>
      <c r="Z1" s="60" t="s">
        <v>281</v>
      </c>
      <c r="AA1" s="60" t="s">
        <v>282</v>
      </c>
      <c r="AB1" s="60" t="s">
        <v>283</v>
      </c>
      <c r="AC1" s="60" t="s">
        <v>284</v>
      </c>
      <c r="AD1" s="60" t="s">
        <v>285</v>
      </c>
      <c r="AF1" s="62" t="s">
        <v>286</v>
      </c>
      <c r="AG1" s="62" t="s">
        <v>287</v>
      </c>
      <c r="AH1" s="62" t="s">
        <v>288</v>
      </c>
      <c r="AI1" s="63" t="s">
        <v>289</v>
      </c>
    </row>
    <row r="2" spans="1:35" x14ac:dyDescent="0.3">
      <c r="A2" s="30">
        <v>4</v>
      </c>
      <c r="B2" s="4">
        <v>0.2</v>
      </c>
      <c r="C2" s="4">
        <v>3</v>
      </c>
      <c r="D2" s="4">
        <v>0.35</v>
      </c>
      <c r="E2" s="4">
        <v>3</v>
      </c>
      <c r="F2" s="4">
        <v>0.3</v>
      </c>
      <c r="G2" s="4">
        <v>3</v>
      </c>
      <c r="H2" s="4">
        <v>0.3</v>
      </c>
      <c r="K2" s="39">
        <v>1</v>
      </c>
      <c r="L2" s="4">
        <v>300</v>
      </c>
      <c r="M2" s="4">
        <v>400</v>
      </c>
      <c r="N2" s="4">
        <v>0.2</v>
      </c>
      <c r="O2" s="4">
        <v>0.35</v>
      </c>
      <c r="P2" s="4">
        <f ca="1">RANDBETWEEN(L2,M2)/100</f>
        <v>3.5</v>
      </c>
      <c r="R2" s="4">
        <f ca="1">P2*AI2</f>
        <v>0.99166666666666681</v>
      </c>
      <c r="S2" s="4">
        <f>MEDIAN(U2:AD2)</f>
        <v>0.93358333333333343</v>
      </c>
      <c r="T2" s="4">
        <f>MAX(U2,V2,W2,X2,Y2,Z2,AA2,AB2,AC2,AD2)</f>
        <v>1.0936666666666668</v>
      </c>
      <c r="U2" s="4">
        <v>0.88966666666666683</v>
      </c>
      <c r="V2" s="4">
        <v>0.93500000000000005</v>
      </c>
      <c r="W2" s="4">
        <v>0.88116666666666676</v>
      </c>
      <c r="X2" s="4">
        <v>1.0001666666666669</v>
      </c>
      <c r="Y2" s="4">
        <v>1.0370000000000001</v>
      </c>
      <c r="Z2" s="4">
        <v>0.93216666666666681</v>
      </c>
      <c r="AA2" s="4">
        <v>1.0936666666666668</v>
      </c>
      <c r="AB2" s="4">
        <v>0.88683333333333347</v>
      </c>
      <c r="AC2" s="4">
        <v>0.87266666666666681</v>
      </c>
      <c r="AD2" s="4">
        <v>0.96333333333333349</v>
      </c>
      <c r="AF2" s="4">
        <f>MIN(B2,D2,F2,H2)</f>
        <v>0.2</v>
      </c>
      <c r="AG2" s="4">
        <f>((B2+D2+F2+H2)/4)*4</f>
        <v>1.1500000000000001</v>
      </c>
      <c r="AH2" s="4">
        <f>MAX(B2,D2,F2,H2)</f>
        <v>0.35</v>
      </c>
      <c r="AI2" s="4">
        <f>(SUM(AF2,AG2,AH2)/6)</f>
        <v>0.28333333333333338</v>
      </c>
    </row>
    <row r="3" spans="1:35" x14ac:dyDescent="0.3">
      <c r="A3" s="30">
        <v>2</v>
      </c>
      <c r="B3" s="4">
        <v>0.2</v>
      </c>
      <c r="C3" s="4">
        <v>3</v>
      </c>
      <c r="D3" s="4">
        <v>0.3</v>
      </c>
      <c r="E3" s="4">
        <v>4</v>
      </c>
      <c r="F3" s="4">
        <v>0.2</v>
      </c>
      <c r="G3" s="4">
        <v>2</v>
      </c>
      <c r="H3" s="4">
        <v>0.3</v>
      </c>
      <c r="K3" s="39">
        <v>2</v>
      </c>
      <c r="L3" s="4">
        <v>200</v>
      </c>
      <c r="M3" s="4">
        <v>400</v>
      </c>
      <c r="N3" s="4">
        <v>0.2</v>
      </c>
      <c r="O3" s="4">
        <v>0.3</v>
      </c>
      <c r="P3" s="4">
        <f t="shared" ref="P3:P23" ca="1" si="0">RANDBETWEEN(L3,M3)/100</f>
        <v>3.52</v>
      </c>
      <c r="R3" s="4">
        <f t="shared" ref="R3:R23" ca="1" si="1">P3*AI3</f>
        <v>0.88</v>
      </c>
      <c r="S3" s="4">
        <f t="shared" ref="S3:S23" si="2">MEDIAN(U3:AD3)</f>
        <v>0.66874999999999996</v>
      </c>
      <c r="T3" s="4">
        <f t="shared" ref="T3:T23" si="3">MAX(U3,V3,W3,X3,Y3,Z3,AA3,AB3,AC3,AD3)</f>
        <v>0.98499999999999999</v>
      </c>
      <c r="U3" s="4">
        <v>0.51749999999999996</v>
      </c>
      <c r="V3" s="4">
        <v>0.52249999999999996</v>
      </c>
      <c r="W3" s="4">
        <v>0.53749999999999998</v>
      </c>
      <c r="X3" s="4">
        <v>0.96250000000000002</v>
      </c>
      <c r="Y3" s="4">
        <v>0.6</v>
      </c>
      <c r="Z3" s="4">
        <v>0.73750000000000004</v>
      </c>
      <c r="AA3" s="4">
        <v>0.98499999999999999</v>
      </c>
      <c r="AB3" s="4">
        <v>0.52500000000000002</v>
      </c>
      <c r="AC3" s="4">
        <v>0.79</v>
      </c>
      <c r="AD3" s="4">
        <v>0.87749999999999995</v>
      </c>
      <c r="AF3" s="4">
        <f t="shared" ref="AF3:AF23" si="4">MIN(B3,D3,F3,H3)</f>
        <v>0.2</v>
      </c>
      <c r="AG3" s="4">
        <f t="shared" ref="AG3:AG23" si="5">((B3+D3+F3+H3)/4)*4</f>
        <v>1</v>
      </c>
      <c r="AH3" s="4">
        <f t="shared" ref="AH3:AH23" si="6">MAX(B3,D3,F3,H3)</f>
        <v>0.3</v>
      </c>
      <c r="AI3" s="4">
        <f t="shared" ref="AI3:AI23" si="7">(SUM(AF3,AG3,AH3)/6)</f>
        <v>0.25</v>
      </c>
    </row>
    <row r="4" spans="1:35" x14ac:dyDescent="0.3">
      <c r="A4" s="30">
        <v>2</v>
      </c>
      <c r="B4" s="4">
        <v>0.3</v>
      </c>
      <c r="C4" s="4">
        <v>2</v>
      </c>
      <c r="D4" s="4">
        <v>0.2</v>
      </c>
      <c r="E4" s="4">
        <v>3</v>
      </c>
      <c r="F4" s="4">
        <v>0.2</v>
      </c>
      <c r="G4" s="4">
        <v>4</v>
      </c>
      <c r="H4" s="4">
        <v>0.2</v>
      </c>
      <c r="K4" s="39">
        <v>3</v>
      </c>
      <c r="L4" s="4">
        <v>200</v>
      </c>
      <c r="M4" s="4">
        <v>400</v>
      </c>
      <c r="N4" s="4">
        <v>0.2</v>
      </c>
      <c r="O4" s="4">
        <v>0.3</v>
      </c>
      <c r="P4" s="4">
        <f t="shared" ca="1" si="0"/>
        <v>3.9</v>
      </c>
      <c r="R4" s="4">
        <f t="shared" ca="1" si="1"/>
        <v>0.90999999999999992</v>
      </c>
      <c r="S4" s="4">
        <f t="shared" si="2"/>
        <v>0.57866666666666666</v>
      </c>
      <c r="T4" s="4">
        <f t="shared" si="3"/>
        <v>0.74433333333333329</v>
      </c>
      <c r="U4" s="4">
        <v>0.59733333333333327</v>
      </c>
      <c r="V4" s="4">
        <v>0.50166666666666659</v>
      </c>
      <c r="W4" s="4">
        <v>0.66499999999999992</v>
      </c>
      <c r="X4" s="4">
        <v>0.74433333333333329</v>
      </c>
      <c r="Y4" s="4">
        <v>0.48533333333333328</v>
      </c>
      <c r="Z4" s="4">
        <v>0.5086666666666666</v>
      </c>
      <c r="AA4" s="4">
        <v>0.55999999999999994</v>
      </c>
      <c r="AB4" s="4">
        <v>0.59733333333333327</v>
      </c>
      <c r="AC4" s="4">
        <v>0.55533333333333323</v>
      </c>
      <c r="AD4" s="4">
        <v>0.64166666666666661</v>
      </c>
      <c r="AF4" s="4">
        <f t="shared" si="4"/>
        <v>0.2</v>
      </c>
      <c r="AG4" s="4">
        <f t="shared" si="5"/>
        <v>0.89999999999999991</v>
      </c>
      <c r="AH4" s="4">
        <f t="shared" si="6"/>
        <v>0.3</v>
      </c>
      <c r="AI4" s="4">
        <f t="shared" si="7"/>
        <v>0.23333333333333331</v>
      </c>
    </row>
    <row r="5" spans="1:35" x14ac:dyDescent="0.3">
      <c r="A5" s="30">
        <v>3</v>
      </c>
      <c r="B5" s="4">
        <v>0.1</v>
      </c>
      <c r="C5" s="4">
        <v>3</v>
      </c>
      <c r="D5" s="4">
        <v>0.1</v>
      </c>
      <c r="E5" s="4">
        <v>3</v>
      </c>
      <c r="F5" s="4">
        <v>0.1</v>
      </c>
      <c r="G5" s="4">
        <v>3</v>
      </c>
      <c r="H5" s="4">
        <v>0.1</v>
      </c>
      <c r="K5" s="39">
        <v>4</v>
      </c>
      <c r="L5" s="4">
        <v>300</v>
      </c>
      <c r="M5" s="4">
        <v>300</v>
      </c>
      <c r="N5" s="4">
        <v>0.1</v>
      </c>
      <c r="O5" s="4">
        <v>0.1</v>
      </c>
      <c r="P5" s="4">
        <f t="shared" ca="1" si="0"/>
        <v>3</v>
      </c>
      <c r="R5" s="4">
        <f t="shared" ca="1" si="1"/>
        <v>0.3</v>
      </c>
      <c r="S5" s="4">
        <f t="shared" si="2"/>
        <v>0.3</v>
      </c>
      <c r="T5" s="4">
        <f t="shared" si="3"/>
        <v>0.3</v>
      </c>
      <c r="U5" s="4">
        <v>0.3</v>
      </c>
      <c r="V5" s="4">
        <v>0.3</v>
      </c>
      <c r="W5" s="4">
        <v>0.3</v>
      </c>
      <c r="X5" s="4">
        <v>0.3</v>
      </c>
      <c r="Y5" s="4">
        <v>0.3</v>
      </c>
      <c r="Z5" s="4">
        <v>0.3</v>
      </c>
      <c r="AA5" s="4">
        <v>0.3</v>
      </c>
      <c r="AB5" s="4">
        <v>0.3</v>
      </c>
      <c r="AC5" s="4">
        <v>0.3</v>
      </c>
      <c r="AD5" s="4">
        <v>0.3</v>
      </c>
      <c r="AF5" s="4">
        <f t="shared" si="4"/>
        <v>0.1</v>
      </c>
      <c r="AG5" s="4">
        <f t="shared" si="5"/>
        <v>0.4</v>
      </c>
      <c r="AH5" s="4">
        <f t="shared" si="6"/>
        <v>0.1</v>
      </c>
      <c r="AI5" s="4">
        <f t="shared" si="7"/>
        <v>9.9999999999999992E-2</v>
      </c>
    </row>
    <row r="6" spans="1:35" x14ac:dyDescent="0.3">
      <c r="A6" s="30">
        <v>2</v>
      </c>
      <c r="B6" s="4">
        <v>0.5</v>
      </c>
      <c r="C6" s="4">
        <v>3</v>
      </c>
      <c r="D6" s="4">
        <v>0.4</v>
      </c>
      <c r="E6" s="4">
        <v>3</v>
      </c>
      <c r="F6" s="4">
        <v>0.4</v>
      </c>
      <c r="G6" s="4">
        <v>3</v>
      </c>
      <c r="H6" s="4">
        <v>0.4</v>
      </c>
      <c r="K6" s="39">
        <v>5</v>
      </c>
      <c r="L6" s="4">
        <v>200</v>
      </c>
      <c r="M6" s="4">
        <v>300</v>
      </c>
      <c r="N6" s="4">
        <v>0.4</v>
      </c>
      <c r="O6" s="4">
        <v>0.5</v>
      </c>
      <c r="P6" s="4">
        <f t="shared" ca="1" si="0"/>
        <v>2.25</v>
      </c>
      <c r="R6" s="4">
        <f t="shared" ca="1" si="1"/>
        <v>0.97500000000000009</v>
      </c>
      <c r="S6" s="4">
        <f t="shared" si="2"/>
        <v>1.0551666666666666</v>
      </c>
      <c r="T6" s="4">
        <f t="shared" si="3"/>
        <v>1.2913333333333334</v>
      </c>
      <c r="U6" s="4">
        <v>0.87533333333333341</v>
      </c>
      <c r="V6" s="4">
        <v>1.0313333333333332</v>
      </c>
      <c r="W6" s="4">
        <v>1.0270000000000001</v>
      </c>
      <c r="X6" s="4">
        <v>1.0790000000000002</v>
      </c>
      <c r="Y6" s="4">
        <v>1.1700000000000002</v>
      </c>
      <c r="Z6" s="4">
        <v>0.95333333333333348</v>
      </c>
      <c r="AA6" s="4">
        <v>1.2090000000000001</v>
      </c>
      <c r="AB6" s="4">
        <v>1.2003333333333335</v>
      </c>
      <c r="AC6" s="4">
        <v>0.8666666666666667</v>
      </c>
      <c r="AD6" s="4">
        <v>1.2913333333333334</v>
      </c>
      <c r="AF6" s="4">
        <f t="shared" si="4"/>
        <v>0.4</v>
      </c>
      <c r="AG6" s="4">
        <f t="shared" si="5"/>
        <v>1.7000000000000002</v>
      </c>
      <c r="AH6" s="4">
        <f t="shared" si="6"/>
        <v>0.5</v>
      </c>
      <c r="AI6" s="4">
        <f t="shared" si="7"/>
        <v>0.43333333333333335</v>
      </c>
    </row>
    <row r="7" spans="1:35" x14ac:dyDescent="0.3">
      <c r="A7" s="30">
        <v>2</v>
      </c>
      <c r="B7" s="4">
        <v>0.5</v>
      </c>
      <c r="C7" s="4">
        <v>2</v>
      </c>
      <c r="D7" s="4">
        <v>0.5</v>
      </c>
      <c r="E7" s="4">
        <v>2</v>
      </c>
      <c r="F7" s="4">
        <v>0.25</v>
      </c>
      <c r="G7" s="4">
        <v>2</v>
      </c>
      <c r="H7" s="4">
        <v>0.3</v>
      </c>
      <c r="K7" s="39">
        <v>6</v>
      </c>
      <c r="L7" s="4">
        <v>200</v>
      </c>
      <c r="M7" s="4">
        <v>200</v>
      </c>
      <c r="N7" s="4">
        <v>0.3</v>
      </c>
      <c r="O7" s="4">
        <v>0.5</v>
      </c>
      <c r="P7" s="4">
        <f t="shared" ca="1" si="0"/>
        <v>2</v>
      </c>
      <c r="R7" s="4">
        <f t="shared" ca="1" si="1"/>
        <v>0.76666666666666661</v>
      </c>
      <c r="S7" s="4">
        <f t="shared" si="2"/>
        <v>0.76666666666666661</v>
      </c>
      <c r="T7" s="4">
        <f t="shared" si="3"/>
        <v>0.76666666666666661</v>
      </c>
      <c r="U7" s="4">
        <v>0.76666666666666661</v>
      </c>
      <c r="V7" s="4">
        <v>0.76666666666666661</v>
      </c>
      <c r="W7" s="4">
        <v>0.76666666666666661</v>
      </c>
      <c r="X7" s="4">
        <v>0.76666666666666661</v>
      </c>
      <c r="Y7" s="4">
        <v>0.76666666666666661</v>
      </c>
      <c r="Z7" s="4">
        <v>0.76666666666666661</v>
      </c>
      <c r="AA7" s="4">
        <v>0.76666666666666661</v>
      </c>
      <c r="AB7" s="4">
        <v>0.76666666666666661</v>
      </c>
      <c r="AC7" s="4">
        <v>0.76666666666666661</v>
      </c>
      <c r="AD7" s="4">
        <v>0.76666666666666661</v>
      </c>
      <c r="AF7" s="4">
        <f t="shared" si="4"/>
        <v>0.25</v>
      </c>
      <c r="AG7" s="4">
        <f t="shared" si="5"/>
        <v>1.55</v>
      </c>
      <c r="AH7" s="4">
        <f t="shared" si="6"/>
        <v>0.5</v>
      </c>
      <c r="AI7" s="4">
        <f t="shared" si="7"/>
        <v>0.3833333333333333</v>
      </c>
    </row>
    <row r="8" spans="1:35" x14ac:dyDescent="0.3">
      <c r="A8" s="30">
        <v>2</v>
      </c>
      <c r="B8" s="4">
        <v>0.6</v>
      </c>
      <c r="C8" s="4">
        <v>2</v>
      </c>
      <c r="D8" s="4">
        <v>0.6</v>
      </c>
      <c r="E8" s="4">
        <v>2</v>
      </c>
      <c r="F8" s="4">
        <v>0.3</v>
      </c>
      <c r="G8" s="4">
        <v>2</v>
      </c>
      <c r="H8" s="4">
        <v>0.3</v>
      </c>
      <c r="K8" s="39">
        <v>7</v>
      </c>
      <c r="L8" s="4">
        <v>200</v>
      </c>
      <c r="M8" s="4">
        <v>200</v>
      </c>
      <c r="N8" s="4">
        <v>0.3</v>
      </c>
      <c r="O8" s="4">
        <v>0.6</v>
      </c>
      <c r="P8" s="4">
        <f t="shared" ca="1" si="0"/>
        <v>2</v>
      </c>
      <c r="R8" s="4">
        <f t="shared" ca="1" si="1"/>
        <v>0.9</v>
      </c>
      <c r="S8" s="4">
        <f t="shared" si="2"/>
        <v>0.9</v>
      </c>
      <c r="T8" s="4">
        <f t="shared" si="3"/>
        <v>0.9</v>
      </c>
      <c r="U8" s="4">
        <v>0.9</v>
      </c>
      <c r="V8" s="4">
        <v>0.9</v>
      </c>
      <c r="W8" s="4">
        <v>0.9</v>
      </c>
      <c r="X8" s="4">
        <v>0.9</v>
      </c>
      <c r="Y8" s="4">
        <v>0.9</v>
      </c>
      <c r="Z8" s="4">
        <v>0.9</v>
      </c>
      <c r="AA8" s="4">
        <v>0.9</v>
      </c>
      <c r="AB8" s="4">
        <v>0.9</v>
      </c>
      <c r="AC8" s="4">
        <v>0.9</v>
      </c>
      <c r="AD8" s="4">
        <v>0.9</v>
      </c>
      <c r="AF8" s="4">
        <f t="shared" si="4"/>
        <v>0.3</v>
      </c>
      <c r="AG8" s="4">
        <f t="shared" si="5"/>
        <v>1.8</v>
      </c>
      <c r="AH8" s="4">
        <f t="shared" si="6"/>
        <v>0.6</v>
      </c>
      <c r="AI8" s="4">
        <f t="shared" si="7"/>
        <v>0.45</v>
      </c>
    </row>
    <row r="9" spans="1:35" x14ac:dyDescent="0.3">
      <c r="A9" s="30">
        <v>4</v>
      </c>
      <c r="B9" s="4">
        <v>0.7</v>
      </c>
      <c r="C9" s="4">
        <v>4</v>
      </c>
      <c r="D9" s="4">
        <v>0.15</v>
      </c>
      <c r="E9" s="4">
        <v>4</v>
      </c>
      <c r="F9" s="4">
        <v>0.3</v>
      </c>
      <c r="G9" s="4">
        <v>5</v>
      </c>
      <c r="H9" s="4">
        <v>0.2</v>
      </c>
      <c r="K9" s="39">
        <v>8</v>
      </c>
      <c r="L9" s="4">
        <v>400</v>
      </c>
      <c r="M9" s="4">
        <v>500</v>
      </c>
      <c r="N9" s="4">
        <v>0.15</v>
      </c>
      <c r="O9" s="4">
        <v>0.7</v>
      </c>
      <c r="P9" s="4">
        <f t="shared" ca="1" si="0"/>
        <v>4.4000000000000004</v>
      </c>
      <c r="R9" s="4">
        <f t="shared" ca="1" si="1"/>
        <v>1.6133333333333333</v>
      </c>
      <c r="S9" s="4">
        <f t="shared" si="2"/>
        <v>1.65</v>
      </c>
      <c r="T9" s="4">
        <f t="shared" si="3"/>
        <v>1.8260000000000001</v>
      </c>
      <c r="U9" s="4">
        <v>1.65</v>
      </c>
      <c r="V9" s="4">
        <v>1.6866666666666663</v>
      </c>
      <c r="W9" s="4">
        <v>1.5803333333333331</v>
      </c>
      <c r="X9" s="4">
        <v>1.8260000000000001</v>
      </c>
      <c r="Y9" s="4">
        <v>1.65</v>
      </c>
      <c r="Z9" s="4">
        <v>1.7893333333333332</v>
      </c>
      <c r="AA9" s="4">
        <v>1.7599999999999998</v>
      </c>
      <c r="AB9" s="4">
        <v>1.6389999999999998</v>
      </c>
      <c r="AC9" s="4">
        <v>1.6023333333333332</v>
      </c>
      <c r="AD9" s="4">
        <v>1.5583333333333331</v>
      </c>
      <c r="AF9" s="4">
        <f t="shared" si="4"/>
        <v>0.15</v>
      </c>
      <c r="AG9" s="4">
        <f t="shared" si="5"/>
        <v>1.3499999999999999</v>
      </c>
      <c r="AH9" s="4">
        <f t="shared" si="6"/>
        <v>0.7</v>
      </c>
      <c r="AI9" s="4">
        <f t="shared" si="7"/>
        <v>0.36666666666666664</v>
      </c>
    </row>
    <row r="10" spans="1:35" x14ac:dyDescent="0.3">
      <c r="A10" s="30">
        <v>3</v>
      </c>
      <c r="B10" s="4">
        <v>0.2</v>
      </c>
      <c r="C10" s="4">
        <v>2</v>
      </c>
      <c r="D10" s="4">
        <v>0.2</v>
      </c>
      <c r="E10" s="4">
        <v>3</v>
      </c>
      <c r="F10" s="4">
        <v>0.2</v>
      </c>
      <c r="G10" s="4">
        <v>4</v>
      </c>
      <c r="H10" s="4">
        <v>0.2</v>
      </c>
      <c r="K10" s="39">
        <v>9</v>
      </c>
      <c r="L10" s="4">
        <v>200</v>
      </c>
      <c r="M10" s="4">
        <v>400</v>
      </c>
      <c r="N10" s="4">
        <v>0.2</v>
      </c>
      <c r="O10" s="4">
        <v>0.2</v>
      </c>
      <c r="P10" s="4">
        <f t="shared" ca="1" si="0"/>
        <v>2.65</v>
      </c>
      <c r="R10" s="4">
        <f t="shared" ca="1" si="1"/>
        <v>0.52999999999999992</v>
      </c>
      <c r="S10" s="4">
        <f t="shared" si="2"/>
        <v>0.55599999999999994</v>
      </c>
      <c r="T10" s="4">
        <f t="shared" si="3"/>
        <v>0.748</v>
      </c>
      <c r="U10" s="4">
        <v>0.47399999999999998</v>
      </c>
      <c r="V10" s="4">
        <v>0.44199999999999995</v>
      </c>
      <c r="W10" s="4">
        <v>0.72599999999999987</v>
      </c>
      <c r="X10" s="4">
        <v>0.47199999999999992</v>
      </c>
      <c r="Y10" s="4">
        <v>0.45599999999999991</v>
      </c>
      <c r="Z10" s="4">
        <v>0.6379999999999999</v>
      </c>
      <c r="AA10" s="4">
        <v>0.65999999999999992</v>
      </c>
      <c r="AB10" s="4">
        <v>0.44800000000000001</v>
      </c>
      <c r="AC10" s="4">
        <v>0.73199999999999998</v>
      </c>
      <c r="AD10" s="4">
        <v>0.748</v>
      </c>
      <c r="AF10" s="4">
        <f t="shared" si="4"/>
        <v>0.2</v>
      </c>
      <c r="AG10" s="4">
        <f t="shared" si="5"/>
        <v>0.8</v>
      </c>
      <c r="AH10" s="4">
        <f t="shared" si="6"/>
        <v>0.2</v>
      </c>
      <c r="AI10" s="4">
        <f t="shared" si="7"/>
        <v>0.19999999999999998</v>
      </c>
    </row>
    <row r="11" spans="1:35" x14ac:dyDescent="0.3">
      <c r="A11" s="30">
        <v>3</v>
      </c>
      <c r="B11" s="4">
        <v>0.2</v>
      </c>
      <c r="C11" s="4">
        <v>2</v>
      </c>
      <c r="D11" s="4">
        <v>0.1</v>
      </c>
      <c r="E11" s="4">
        <v>3</v>
      </c>
      <c r="F11" s="4">
        <v>0.3</v>
      </c>
      <c r="G11" s="4">
        <v>4</v>
      </c>
      <c r="H11" s="4">
        <v>0.2</v>
      </c>
      <c r="K11" s="39">
        <v>10</v>
      </c>
      <c r="L11" s="4">
        <v>200</v>
      </c>
      <c r="M11" s="4">
        <v>400</v>
      </c>
      <c r="N11" s="4">
        <v>0.1</v>
      </c>
      <c r="O11" s="4">
        <v>0.3</v>
      </c>
      <c r="P11" s="4">
        <f t="shared" ca="1" si="0"/>
        <v>2.29</v>
      </c>
      <c r="R11" s="4">
        <f t="shared" ca="1" si="1"/>
        <v>0.45799999999999996</v>
      </c>
      <c r="S11" s="4">
        <f t="shared" si="2"/>
        <v>0.69599999999999995</v>
      </c>
      <c r="T11" s="4">
        <f t="shared" si="3"/>
        <v>0.78799999999999992</v>
      </c>
      <c r="U11" s="4">
        <v>0.41599999999999998</v>
      </c>
      <c r="V11" s="4">
        <v>0.70799999999999996</v>
      </c>
      <c r="W11" s="4">
        <v>0.68399999999999994</v>
      </c>
      <c r="X11" s="4">
        <v>0.57999999999999996</v>
      </c>
      <c r="Y11" s="4">
        <v>0.42</v>
      </c>
      <c r="Z11" s="4">
        <v>0.78799999999999992</v>
      </c>
      <c r="AA11" s="4">
        <v>0.72199999999999986</v>
      </c>
      <c r="AB11" s="4">
        <v>0.71599999999999997</v>
      </c>
      <c r="AC11" s="4">
        <v>0.76999999999999991</v>
      </c>
      <c r="AD11" s="4">
        <v>0.5139999999999999</v>
      </c>
      <c r="AF11" s="4">
        <f t="shared" si="4"/>
        <v>0.1</v>
      </c>
      <c r="AG11" s="4">
        <f t="shared" si="5"/>
        <v>0.8</v>
      </c>
      <c r="AH11" s="4">
        <f t="shared" si="6"/>
        <v>0.3</v>
      </c>
      <c r="AI11" s="4">
        <f t="shared" si="7"/>
        <v>0.19999999999999998</v>
      </c>
    </row>
    <row r="12" spans="1:35" x14ac:dyDescent="0.3">
      <c r="A12" s="30">
        <v>2</v>
      </c>
      <c r="B12" s="4">
        <v>0.4</v>
      </c>
      <c r="C12" s="4">
        <v>2</v>
      </c>
      <c r="D12" s="4">
        <v>0.4</v>
      </c>
      <c r="E12" s="4">
        <v>2</v>
      </c>
      <c r="F12" s="4">
        <v>0.5</v>
      </c>
      <c r="G12" s="4">
        <v>2</v>
      </c>
      <c r="H12" s="4">
        <v>0.6</v>
      </c>
      <c r="K12" s="39">
        <v>11</v>
      </c>
      <c r="L12" s="4">
        <v>200</v>
      </c>
      <c r="M12" s="4">
        <v>200</v>
      </c>
      <c r="N12" s="4">
        <v>0.4</v>
      </c>
      <c r="O12" s="4">
        <v>0.6</v>
      </c>
      <c r="P12" s="4">
        <f t="shared" ca="1" si="0"/>
        <v>2</v>
      </c>
      <c r="R12" s="4">
        <f t="shared" ca="1" si="1"/>
        <v>0.96666666666666667</v>
      </c>
      <c r="S12" s="4">
        <f t="shared" si="2"/>
        <v>0.96666666666666667</v>
      </c>
      <c r="T12" s="4">
        <f t="shared" si="3"/>
        <v>0.96666666666666667</v>
      </c>
      <c r="U12" s="4">
        <v>0.96666666666666667</v>
      </c>
      <c r="V12" s="4">
        <v>0.96666666666666667</v>
      </c>
      <c r="W12" s="4">
        <v>0.96666666666666667</v>
      </c>
      <c r="X12" s="4">
        <v>0.96666666666666667</v>
      </c>
      <c r="Y12" s="4">
        <v>0.96666666666666667</v>
      </c>
      <c r="Z12" s="4">
        <v>0.96666666666666667</v>
      </c>
      <c r="AA12" s="4">
        <v>0.96666666666666667</v>
      </c>
      <c r="AB12" s="4">
        <v>0.96666666666666667</v>
      </c>
      <c r="AC12" s="4">
        <v>0.96666666666666667</v>
      </c>
      <c r="AD12" s="4">
        <v>0.96666666666666667</v>
      </c>
      <c r="AF12" s="4">
        <f t="shared" si="4"/>
        <v>0.4</v>
      </c>
      <c r="AG12" s="4">
        <f t="shared" si="5"/>
        <v>1.9</v>
      </c>
      <c r="AH12" s="4">
        <f t="shared" si="6"/>
        <v>0.6</v>
      </c>
      <c r="AI12" s="4">
        <f t="shared" si="7"/>
        <v>0.48333333333333334</v>
      </c>
    </row>
    <row r="13" spans="1:35" x14ac:dyDescent="0.3">
      <c r="A13" s="30">
        <v>3</v>
      </c>
      <c r="B13" s="4">
        <v>0.3</v>
      </c>
      <c r="C13" s="4">
        <v>4</v>
      </c>
      <c r="D13" s="4">
        <v>0.3</v>
      </c>
      <c r="E13" s="4">
        <v>2</v>
      </c>
      <c r="F13" s="4">
        <v>0.75</v>
      </c>
      <c r="G13" s="4">
        <v>3</v>
      </c>
      <c r="H13" s="4">
        <v>0.3</v>
      </c>
      <c r="K13" s="39">
        <v>12</v>
      </c>
      <c r="L13" s="4">
        <v>200</v>
      </c>
      <c r="M13" s="4">
        <v>400</v>
      </c>
      <c r="N13" s="4">
        <v>0.3</v>
      </c>
      <c r="O13" s="4">
        <v>0.75</v>
      </c>
      <c r="P13" s="4">
        <f t="shared" ca="1" si="0"/>
        <v>2.1800000000000002</v>
      </c>
      <c r="R13" s="4">
        <f t="shared" ca="1" si="1"/>
        <v>0.98100000000000009</v>
      </c>
      <c r="S13" s="4">
        <f t="shared" si="2"/>
        <v>1.2375</v>
      </c>
      <c r="T13" s="4">
        <f t="shared" si="3"/>
        <v>1.665</v>
      </c>
      <c r="U13" s="4">
        <v>1.665</v>
      </c>
      <c r="V13" s="4">
        <v>1.2869999999999999</v>
      </c>
      <c r="W13" s="4">
        <v>1.0529999999999999</v>
      </c>
      <c r="X13" s="4">
        <v>1.1880000000000002</v>
      </c>
      <c r="Y13" s="4">
        <v>0.92700000000000005</v>
      </c>
      <c r="Z13" s="4">
        <v>0.95400000000000007</v>
      </c>
      <c r="AA13" s="4">
        <v>1.4445000000000001</v>
      </c>
      <c r="AB13" s="4">
        <v>1.4175</v>
      </c>
      <c r="AC13" s="4">
        <v>1.1025</v>
      </c>
      <c r="AD13" s="4">
        <v>1.4849999999999999</v>
      </c>
      <c r="AF13" s="4">
        <f t="shared" si="4"/>
        <v>0.3</v>
      </c>
      <c r="AG13" s="4">
        <f t="shared" si="5"/>
        <v>1.6500000000000001</v>
      </c>
      <c r="AH13" s="4">
        <f t="shared" si="6"/>
        <v>0.75</v>
      </c>
      <c r="AI13" s="4">
        <f t="shared" si="7"/>
        <v>0.45</v>
      </c>
    </row>
    <row r="14" spans="1:35" x14ac:dyDescent="0.3">
      <c r="A14" s="30">
        <v>3</v>
      </c>
      <c r="B14" s="4">
        <v>0.6</v>
      </c>
      <c r="C14" s="4">
        <v>2</v>
      </c>
      <c r="D14" s="4">
        <v>0.4</v>
      </c>
      <c r="E14" s="4">
        <v>3</v>
      </c>
      <c r="F14" s="4">
        <v>0.2</v>
      </c>
      <c r="G14" s="4">
        <v>3</v>
      </c>
      <c r="H14" s="4">
        <v>0.4</v>
      </c>
      <c r="K14" s="39">
        <v>13</v>
      </c>
      <c r="L14" s="4">
        <v>200</v>
      </c>
      <c r="M14" s="4">
        <v>300</v>
      </c>
      <c r="N14" s="4">
        <v>0.2</v>
      </c>
      <c r="O14" s="4">
        <v>0.6</v>
      </c>
      <c r="P14" s="4">
        <f t="shared" ca="1" si="0"/>
        <v>2.27</v>
      </c>
      <c r="R14" s="4">
        <f t="shared" ca="1" si="1"/>
        <v>0.90799999999999992</v>
      </c>
      <c r="S14" s="4">
        <f t="shared" si="2"/>
        <v>1.0859999999999999</v>
      </c>
      <c r="T14" s="4">
        <f t="shared" si="3"/>
        <v>1.1839999999999999</v>
      </c>
      <c r="U14" s="4">
        <v>1.1839999999999999</v>
      </c>
      <c r="V14" s="4">
        <v>1.0439999999999998</v>
      </c>
      <c r="W14" s="4">
        <v>1.0759999999999998</v>
      </c>
      <c r="X14" s="4">
        <v>1.1759999999999999</v>
      </c>
      <c r="Y14" s="4">
        <v>0.82399999999999995</v>
      </c>
      <c r="Z14" s="4">
        <v>0.90799999999999992</v>
      </c>
      <c r="AA14" s="4">
        <v>1.1279999999999999</v>
      </c>
      <c r="AB14" s="4">
        <v>1.0960000000000001</v>
      </c>
      <c r="AC14" s="4">
        <v>0.95199999999999985</v>
      </c>
      <c r="AD14" s="4">
        <v>1.1359999999999999</v>
      </c>
      <c r="AF14" s="4">
        <f t="shared" si="4"/>
        <v>0.2</v>
      </c>
      <c r="AG14" s="4">
        <f t="shared" si="5"/>
        <v>1.6</v>
      </c>
      <c r="AH14" s="4">
        <f t="shared" si="6"/>
        <v>0.6</v>
      </c>
      <c r="AI14" s="4">
        <f t="shared" si="7"/>
        <v>0.39999999999999997</v>
      </c>
    </row>
    <row r="15" spans="1:35" x14ac:dyDescent="0.3">
      <c r="A15" s="30">
        <v>3</v>
      </c>
      <c r="B15" s="4">
        <v>0.7</v>
      </c>
      <c r="C15" s="4">
        <v>2</v>
      </c>
      <c r="D15" s="4">
        <v>0.7</v>
      </c>
      <c r="E15" s="4">
        <v>2</v>
      </c>
      <c r="F15" s="4">
        <v>0.3</v>
      </c>
      <c r="G15" s="4">
        <v>2</v>
      </c>
      <c r="H15" s="4">
        <v>0.4</v>
      </c>
      <c r="K15" s="39">
        <v>14</v>
      </c>
      <c r="L15" s="4">
        <v>200</v>
      </c>
      <c r="M15" s="4">
        <v>300</v>
      </c>
      <c r="N15" s="4">
        <v>0.3</v>
      </c>
      <c r="O15" s="4">
        <v>0.7</v>
      </c>
      <c r="P15" s="4">
        <f t="shared" ca="1" si="0"/>
        <v>2.2200000000000002</v>
      </c>
      <c r="R15" s="4">
        <f t="shared" ca="1" si="1"/>
        <v>1.147</v>
      </c>
      <c r="S15" s="4">
        <f t="shared" si="2"/>
        <v>1.3639999999999999</v>
      </c>
      <c r="T15" s="4">
        <f t="shared" si="3"/>
        <v>1.5396666666666665</v>
      </c>
      <c r="U15" s="4">
        <v>1.4828333333333332</v>
      </c>
      <c r="V15" s="4">
        <v>1.4828333333333332</v>
      </c>
      <c r="W15" s="4">
        <v>1.5396666666666665</v>
      </c>
      <c r="X15" s="4">
        <v>1.3123333333333331</v>
      </c>
      <c r="Y15" s="4">
        <v>1.395</v>
      </c>
      <c r="Z15" s="4">
        <v>1.1624999999999999</v>
      </c>
      <c r="AA15" s="4">
        <v>1.2451666666666665</v>
      </c>
      <c r="AB15" s="4">
        <v>1.1986666666666665</v>
      </c>
      <c r="AC15" s="4">
        <v>1.5138333333333331</v>
      </c>
      <c r="AD15" s="4">
        <v>1.333</v>
      </c>
      <c r="AF15" s="4">
        <f t="shared" si="4"/>
        <v>0.3</v>
      </c>
      <c r="AG15" s="4">
        <f t="shared" si="5"/>
        <v>2.1</v>
      </c>
      <c r="AH15" s="4">
        <f t="shared" si="6"/>
        <v>0.7</v>
      </c>
      <c r="AI15" s="4">
        <f t="shared" si="7"/>
        <v>0.51666666666666661</v>
      </c>
    </row>
    <row r="16" spans="1:35" x14ac:dyDescent="0.3">
      <c r="A16" s="30">
        <v>3</v>
      </c>
      <c r="B16" s="4">
        <v>0.7</v>
      </c>
      <c r="C16" s="4">
        <v>2</v>
      </c>
      <c r="D16" s="4">
        <v>0.2</v>
      </c>
      <c r="E16" s="4">
        <v>2</v>
      </c>
      <c r="F16" s="4">
        <v>0.3</v>
      </c>
      <c r="G16" s="4">
        <v>3</v>
      </c>
      <c r="H16" s="4">
        <v>0.4</v>
      </c>
      <c r="K16" s="39">
        <v>15</v>
      </c>
      <c r="L16" s="4">
        <v>200</v>
      </c>
      <c r="M16" s="4">
        <v>300</v>
      </c>
      <c r="N16" s="4">
        <v>0.2</v>
      </c>
      <c r="O16" s="4">
        <v>0.7</v>
      </c>
      <c r="P16" s="4">
        <f t="shared" ca="1" si="0"/>
        <v>2.39</v>
      </c>
      <c r="R16" s="4">
        <f t="shared" ca="1" si="1"/>
        <v>0.99583333333333346</v>
      </c>
      <c r="S16" s="4">
        <f t="shared" si="2"/>
        <v>1.1083333333333334</v>
      </c>
      <c r="T16" s="4">
        <f t="shared" si="3"/>
        <v>1.2125000000000001</v>
      </c>
      <c r="U16" s="4">
        <v>1.0708333333333333</v>
      </c>
      <c r="V16" s="4">
        <v>1.2125000000000001</v>
      </c>
      <c r="W16" s="4">
        <v>1.0916666666666668</v>
      </c>
      <c r="X16" s="4">
        <v>1.1333333333333335</v>
      </c>
      <c r="Y16" s="4">
        <v>1.1458333333333335</v>
      </c>
      <c r="Z16" s="4">
        <v>1.1250000000000002</v>
      </c>
      <c r="AA16" s="4">
        <v>1.175</v>
      </c>
      <c r="AB16" s="4">
        <v>0.85833333333333339</v>
      </c>
      <c r="AC16" s="4">
        <v>0.97916666666666674</v>
      </c>
      <c r="AD16" s="4">
        <v>0.9375</v>
      </c>
      <c r="AF16" s="4">
        <f t="shared" si="4"/>
        <v>0.2</v>
      </c>
      <c r="AG16" s="4">
        <f t="shared" si="5"/>
        <v>1.6</v>
      </c>
      <c r="AH16" s="4">
        <f t="shared" si="6"/>
        <v>0.7</v>
      </c>
      <c r="AI16" s="4">
        <f t="shared" si="7"/>
        <v>0.41666666666666669</v>
      </c>
    </row>
    <row r="17" spans="1:35" x14ac:dyDescent="0.3">
      <c r="A17" s="30">
        <v>2</v>
      </c>
      <c r="B17" s="4">
        <v>0.4</v>
      </c>
      <c r="C17" s="4">
        <v>2</v>
      </c>
      <c r="D17" s="4">
        <v>0.3</v>
      </c>
      <c r="E17" s="4">
        <v>3</v>
      </c>
      <c r="F17" s="4">
        <v>0.35</v>
      </c>
      <c r="G17" s="4">
        <v>2</v>
      </c>
      <c r="H17" s="4">
        <v>0.3</v>
      </c>
      <c r="K17" s="39">
        <v>16</v>
      </c>
      <c r="L17" s="4">
        <v>200</v>
      </c>
      <c r="M17" s="4">
        <v>300</v>
      </c>
      <c r="N17" s="4">
        <v>0.3</v>
      </c>
      <c r="O17" s="4">
        <v>0.4</v>
      </c>
      <c r="P17" s="4">
        <f t="shared" ca="1" si="0"/>
        <v>2.3199999999999998</v>
      </c>
      <c r="R17" s="4">
        <f t="shared" ca="1" si="1"/>
        <v>0.79266666666666652</v>
      </c>
      <c r="S17" s="4">
        <f t="shared" si="2"/>
        <v>0.8883333333333332</v>
      </c>
      <c r="T17" s="4">
        <f t="shared" si="3"/>
        <v>0.97374999999999989</v>
      </c>
      <c r="U17" s="4">
        <v>0.97033333333333316</v>
      </c>
      <c r="V17" s="4">
        <v>0.78241666666666654</v>
      </c>
      <c r="W17" s="4">
        <v>0.81316666666666648</v>
      </c>
      <c r="X17" s="4">
        <v>0.90883333333333327</v>
      </c>
      <c r="Y17" s="4">
        <v>0.9259166666666665</v>
      </c>
      <c r="Z17" s="4">
        <v>0.73458333333333325</v>
      </c>
      <c r="AA17" s="4">
        <v>0.97374999999999989</v>
      </c>
      <c r="AB17" s="4">
        <v>0.89174999999999982</v>
      </c>
      <c r="AC17" s="4">
        <v>0.88491666666666646</v>
      </c>
      <c r="AD17" s="4">
        <v>0.85075000000000001</v>
      </c>
      <c r="AF17" s="4">
        <f t="shared" si="4"/>
        <v>0.3</v>
      </c>
      <c r="AG17" s="4">
        <f t="shared" si="5"/>
        <v>1.3499999999999999</v>
      </c>
      <c r="AH17" s="4">
        <f t="shared" si="6"/>
        <v>0.4</v>
      </c>
      <c r="AI17" s="4">
        <f t="shared" si="7"/>
        <v>0.34166666666666662</v>
      </c>
    </row>
    <row r="18" spans="1:35" x14ac:dyDescent="0.3">
      <c r="A18" s="30">
        <v>3</v>
      </c>
      <c r="B18" s="4">
        <v>0.5</v>
      </c>
      <c r="C18" s="4">
        <v>2</v>
      </c>
      <c r="D18" s="4">
        <v>0.4</v>
      </c>
      <c r="E18" s="4">
        <v>4</v>
      </c>
      <c r="F18" s="4">
        <v>0.2</v>
      </c>
      <c r="G18" s="4">
        <v>3</v>
      </c>
      <c r="H18" s="4">
        <v>0.2</v>
      </c>
      <c r="K18" s="39">
        <v>17</v>
      </c>
      <c r="L18" s="4">
        <v>200</v>
      </c>
      <c r="M18" s="4">
        <v>400</v>
      </c>
      <c r="N18" s="4">
        <v>0.2</v>
      </c>
      <c r="O18" s="4">
        <v>0.5</v>
      </c>
      <c r="P18" s="4">
        <f t="shared" ca="1" si="0"/>
        <v>3.21</v>
      </c>
      <c r="R18" s="4">
        <f t="shared" ca="1" si="1"/>
        <v>1.0699999999999998</v>
      </c>
      <c r="S18" s="4">
        <f t="shared" si="2"/>
        <v>0.94833333333333325</v>
      </c>
      <c r="T18" s="4">
        <f t="shared" si="3"/>
        <v>1.21</v>
      </c>
      <c r="U18" s="4">
        <v>0.90999999999999992</v>
      </c>
      <c r="V18" s="4">
        <v>1.19</v>
      </c>
      <c r="W18" s="4">
        <v>1.21</v>
      </c>
      <c r="X18" s="4">
        <v>0.82666666666666666</v>
      </c>
      <c r="Y18" s="4">
        <v>1.17</v>
      </c>
      <c r="Z18" s="4">
        <v>0.98666666666666658</v>
      </c>
      <c r="AA18" s="4">
        <v>0.7466666666666667</v>
      </c>
      <c r="AB18" s="4">
        <v>0.68333333333333324</v>
      </c>
      <c r="AC18" s="4">
        <v>1.04</v>
      </c>
      <c r="AD18" s="4">
        <v>0.82333333333333336</v>
      </c>
      <c r="AF18" s="4">
        <f t="shared" si="4"/>
        <v>0.2</v>
      </c>
      <c r="AG18" s="4">
        <f t="shared" si="5"/>
        <v>1.3</v>
      </c>
      <c r="AH18" s="4">
        <f t="shared" si="6"/>
        <v>0.5</v>
      </c>
      <c r="AI18" s="4">
        <f t="shared" si="7"/>
        <v>0.33333333333333331</v>
      </c>
    </row>
    <row r="19" spans="1:35" x14ac:dyDescent="0.3">
      <c r="A19" s="30">
        <v>2</v>
      </c>
      <c r="B19" s="4">
        <v>0.5</v>
      </c>
      <c r="C19" s="4">
        <v>2</v>
      </c>
      <c r="D19" s="4">
        <v>0.35</v>
      </c>
      <c r="E19" s="4">
        <v>2</v>
      </c>
      <c r="F19" s="4">
        <v>0.2</v>
      </c>
      <c r="G19" s="4">
        <v>3</v>
      </c>
      <c r="H19" s="4">
        <v>0.2</v>
      </c>
      <c r="K19" s="39">
        <v>18</v>
      </c>
      <c r="L19" s="4">
        <v>200</v>
      </c>
      <c r="M19" s="4">
        <v>300</v>
      </c>
      <c r="N19" s="4">
        <v>0.2</v>
      </c>
      <c r="O19" s="4">
        <v>0.5</v>
      </c>
      <c r="P19" s="4">
        <f t="shared" ca="1" si="0"/>
        <v>2.6</v>
      </c>
      <c r="R19" s="4">
        <f t="shared" ca="1" si="1"/>
        <v>0.84500000000000008</v>
      </c>
      <c r="S19" s="4">
        <f t="shared" si="2"/>
        <v>0.74099999999999988</v>
      </c>
      <c r="T19" s="4">
        <f t="shared" si="3"/>
        <v>0.96850000000000003</v>
      </c>
      <c r="U19" s="4">
        <v>0.70525000000000004</v>
      </c>
      <c r="V19" s="4">
        <v>0.70200000000000007</v>
      </c>
      <c r="W19" s="4">
        <v>0.73449999999999993</v>
      </c>
      <c r="X19" s="4">
        <v>0.80925000000000014</v>
      </c>
      <c r="Y19" s="4">
        <v>0.82874999999999999</v>
      </c>
      <c r="Z19" s="4">
        <v>0.74749999999999994</v>
      </c>
      <c r="AA19" s="4">
        <v>0.80600000000000005</v>
      </c>
      <c r="AB19" s="4">
        <v>0.67600000000000005</v>
      </c>
      <c r="AC19" s="4">
        <v>0.65974999999999995</v>
      </c>
      <c r="AD19" s="4">
        <v>0.96850000000000003</v>
      </c>
      <c r="AF19" s="4">
        <f t="shared" si="4"/>
        <v>0.2</v>
      </c>
      <c r="AG19" s="4">
        <f t="shared" si="5"/>
        <v>1.25</v>
      </c>
      <c r="AH19" s="4">
        <f t="shared" si="6"/>
        <v>0.5</v>
      </c>
      <c r="AI19" s="4">
        <f t="shared" si="7"/>
        <v>0.32500000000000001</v>
      </c>
    </row>
    <row r="20" spans="1:35" x14ac:dyDescent="0.3">
      <c r="A20" s="30">
        <v>3</v>
      </c>
      <c r="B20" s="4">
        <v>0.6</v>
      </c>
      <c r="C20" s="4">
        <v>2</v>
      </c>
      <c r="D20" s="4">
        <v>0.35</v>
      </c>
      <c r="E20" s="4">
        <v>2</v>
      </c>
      <c r="F20" s="4">
        <v>0.4</v>
      </c>
      <c r="G20" s="4">
        <v>2</v>
      </c>
      <c r="H20" s="4">
        <v>0.4</v>
      </c>
      <c r="K20" s="39">
        <v>19</v>
      </c>
      <c r="L20" s="4">
        <v>200</v>
      </c>
      <c r="M20" s="4">
        <v>300</v>
      </c>
      <c r="N20" s="4">
        <v>0.35</v>
      </c>
      <c r="O20" s="4">
        <v>0.6</v>
      </c>
      <c r="P20" s="4">
        <f t="shared" ca="1" si="0"/>
        <v>2.64</v>
      </c>
      <c r="R20" s="4">
        <f t="shared" ca="1" si="1"/>
        <v>1.1880000000000002</v>
      </c>
      <c r="S20" s="4">
        <f t="shared" si="2"/>
        <v>1.0642499999999999</v>
      </c>
      <c r="T20" s="4">
        <f t="shared" si="3"/>
        <v>1.2735000000000001</v>
      </c>
      <c r="U20" s="4">
        <v>1.0620000000000001</v>
      </c>
      <c r="V20" s="4">
        <v>1.1880000000000002</v>
      </c>
      <c r="W20" s="4">
        <v>1.1160000000000001</v>
      </c>
      <c r="X20" s="4">
        <v>1.026</v>
      </c>
      <c r="Y20" s="4">
        <v>0.9405</v>
      </c>
      <c r="Z20" s="4">
        <v>1.2735000000000001</v>
      </c>
      <c r="AA20" s="4">
        <v>1.0665</v>
      </c>
      <c r="AB20" s="4">
        <v>1.1655</v>
      </c>
      <c r="AC20" s="4">
        <v>1.0485</v>
      </c>
      <c r="AD20" s="4">
        <v>1.0169999999999999</v>
      </c>
      <c r="AF20" s="4">
        <f t="shared" si="4"/>
        <v>0.35</v>
      </c>
      <c r="AG20" s="4">
        <f t="shared" si="5"/>
        <v>1.75</v>
      </c>
      <c r="AH20" s="4">
        <f t="shared" si="6"/>
        <v>0.6</v>
      </c>
      <c r="AI20" s="4">
        <f t="shared" si="7"/>
        <v>0.45</v>
      </c>
    </row>
    <row r="21" spans="1:35" x14ac:dyDescent="0.3">
      <c r="A21" s="30">
        <v>3</v>
      </c>
      <c r="B21" s="4">
        <v>0.5</v>
      </c>
      <c r="C21" s="4">
        <v>3</v>
      </c>
      <c r="D21" s="4">
        <v>0.4</v>
      </c>
      <c r="E21" s="4">
        <v>3</v>
      </c>
      <c r="F21" s="4">
        <v>0.2</v>
      </c>
      <c r="G21" s="4">
        <v>3</v>
      </c>
      <c r="H21" s="4">
        <v>0.3</v>
      </c>
      <c r="K21" s="39">
        <v>20</v>
      </c>
      <c r="L21" s="4">
        <v>300</v>
      </c>
      <c r="M21" s="4">
        <v>300</v>
      </c>
      <c r="N21" s="4">
        <v>0.2</v>
      </c>
      <c r="O21" s="4">
        <v>0.5</v>
      </c>
      <c r="P21" s="4">
        <f t="shared" ca="1" si="0"/>
        <v>3</v>
      </c>
      <c r="R21" s="4">
        <f t="shared" ca="1" si="1"/>
        <v>1.05</v>
      </c>
      <c r="S21" s="4">
        <f t="shared" si="2"/>
        <v>1.05</v>
      </c>
      <c r="T21" s="4">
        <f t="shared" si="3"/>
        <v>1.05</v>
      </c>
      <c r="U21" s="4">
        <v>1.05</v>
      </c>
      <c r="V21" s="4">
        <v>1.05</v>
      </c>
      <c r="W21" s="4">
        <v>1.05</v>
      </c>
      <c r="X21" s="4">
        <v>1.05</v>
      </c>
      <c r="Y21" s="4">
        <v>1.05</v>
      </c>
      <c r="Z21" s="4">
        <v>1.05</v>
      </c>
      <c r="AA21" s="4">
        <v>1.05</v>
      </c>
      <c r="AB21" s="4">
        <v>1.05</v>
      </c>
      <c r="AC21" s="4">
        <v>1.05</v>
      </c>
      <c r="AD21" s="4">
        <v>1.05</v>
      </c>
      <c r="AF21" s="4">
        <f t="shared" si="4"/>
        <v>0.2</v>
      </c>
      <c r="AG21" s="4">
        <f t="shared" si="5"/>
        <v>1.4000000000000001</v>
      </c>
      <c r="AH21" s="4">
        <f t="shared" si="6"/>
        <v>0.5</v>
      </c>
      <c r="AI21" s="4">
        <f t="shared" si="7"/>
        <v>0.35000000000000003</v>
      </c>
    </row>
    <row r="22" spans="1:35" x14ac:dyDescent="0.3">
      <c r="A22" s="30">
        <v>2</v>
      </c>
      <c r="B22" s="4">
        <v>0.2</v>
      </c>
      <c r="C22" s="4">
        <v>2</v>
      </c>
      <c r="D22" s="4">
        <v>0.2</v>
      </c>
      <c r="E22" s="4">
        <v>2</v>
      </c>
      <c r="F22" s="4">
        <v>0.1</v>
      </c>
      <c r="G22" s="4">
        <v>2</v>
      </c>
      <c r="H22" s="4">
        <v>0.1</v>
      </c>
      <c r="K22" s="39">
        <v>21</v>
      </c>
      <c r="L22" s="4">
        <v>100</v>
      </c>
      <c r="M22" s="4">
        <v>200</v>
      </c>
      <c r="N22" s="4">
        <v>0.1</v>
      </c>
      <c r="O22" s="4">
        <v>0.2</v>
      </c>
      <c r="P22" s="4">
        <f t="shared" ca="1" si="0"/>
        <v>1.95</v>
      </c>
      <c r="R22" s="4">
        <f t="shared" ca="1" si="1"/>
        <v>0.29249999999999998</v>
      </c>
      <c r="S22" s="4">
        <f t="shared" si="2"/>
        <v>0.20024999999999998</v>
      </c>
      <c r="T22" s="4">
        <f t="shared" si="3"/>
        <v>0.3</v>
      </c>
      <c r="U22" s="4">
        <v>0.159</v>
      </c>
      <c r="V22" s="4">
        <v>0.1545</v>
      </c>
      <c r="W22" s="4">
        <v>0.16500000000000001</v>
      </c>
      <c r="X22" s="4">
        <v>0.16800000000000001</v>
      </c>
      <c r="Y22" s="4">
        <v>0.186</v>
      </c>
      <c r="Z22" s="4">
        <v>0.2145</v>
      </c>
      <c r="AA22" s="4">
        <v>0.219</v>
      </c>
      <c r="AB22" s="4">
        <v>0.3</v>
      </c>
      <c r="AC22" s="4">
        <v>0.252</v>
      </c>
      <c r="AD22" s="4">
        <v>0.23249999999999998</v>
      </c>
      <c r="AF22" s="4">
        <f t="shared" si="4"/>
        <v>0.1</v>
      </c>
      <c r="AG22" s="4">
        <f t="shared" si="5"/>
        <v>0.6</v>
      </c>
      <c r="AH22" s="4">
        <f t="shared" si="6"/>
        <v>0.2</v>
      </c>
      <c r="AI22" s="4">
        <f t="shared" si="7"/>
        <v>0.15</v>
      </c>
    </row>
    <row r="23" spans="1:35" x14ac:dyDescent="0.3">
      <c r="A23" s="30">
        <v>2</v>
      </c>
      <c r="B23" s="4">
        <v>0.2</v>
      </c>
      <c r="C23" s="4">
        <v>1</v>
      </c>
      <c r="D23" s="4">
        <v>0.4</v>
      </c>
      <c r="E23" s="4">
        <v>2</v>
      </c>
      <c r="F23" s="4">
        <v>0.1</v>
      </c>
      <c r="G23" s="4">
        <v>2</v>
      </c>
      <c r="H23" s="4">
        <v>0.1</v>
      </c>
      <c r="K23" s="39">
        <v>22</v>
      </c>
      <c r="L23" s="4">
        <v>100</v>
      </c>
      <c r="M23" s="4">
        <v>200</v>
      </c>
      <c r="N23" s="4">
        <v>0.1</v>
      </c>
      <c r="O23" s="4">
        <v>0.4</v>
      </c>
      <c r="P23" s="4">
        <f t="shared" ca="1" si="0"/>
        <v>1.39</v>
      </c>
      <c r="R23" s="4">
        <f t="shared" ca="1" si="1"/>
        <v>0.30116666666666664</v>
      </c>
      <c r="S23" s="4">
        <f t="shared" si="2"/>
        <v>0.30766666666666664</v>
      </c>
      <c r="T23" s="4">
        <f t="shared" si="3"/>
        <v>0.42249999999999999</v>
      </c>
      <c r="U23" s="4">
        <v>0.29033333333333339</v>
      </c>
      <c r="V23" s="4">
        <v>0.38133333333333336</v>
      </c>
      <c r="W23" s="4">
        <v>0.30549999999999999</v>
      </c>
      <c r="X23" s="4">
        <v>0.30766666666666664</v>
      </c>
      <c r="Y23" s="4">
        <v>0.30766666666666664</v>
      </c>
      <c r="Z23" s="4">
        <v>0.23400000000000001</v>
      </c>
      <c r="AA23" s="4">
        <v>0.32283333333333336</v>
      </c>
      <c r="AB23" s="4">
        <v>0.24916666666666665</v>
      </c>
      <c r="AC23" s="4">
        <v>0.42033333333333334</v>
      </c>
      <c r="AD23" s="4">
        <v>0.42249999999999999</v>
      </c>
      <c r="AF23" s="4">
        <f t="shared" si="4"/>
        <v>0.1</v>
      </c>
      <c r="AG23" s="4">
        <f t="shared" si="5"/>
        <v>0.8</v>
      </c>
      <c r="AH23" s="4">
        <f t="shared" si="6"/>
        <v>0.4</v>
      </c>
      <c r="AI23" s="4">
        <f t="shared" si="7"/>
        <v>0.21666666666666667</v>
      </c>
    </row>
    <row r="25" spans="1:35" x14ac:dyDescent="0.3">
      <c r="K25" s="58"/>
    </row>
    <row r="26" spans="1:35" x14ac:dyDescent="0.3">
      <c r="K26" s="58"/>
    </row>
    <row r="27" spans="1:35" x14ac:dyDescent="0.3">
      <c r="K27" s="58"/>
    </row>
    <row r="28" spans="1:35" x14ac:dyDescent="0.3">
      <c r="K28" s="58"/>
    </row>
    <row r="29" spans="1:35" x14ac:dyDescent="0.3">
      <c r="K29" s="58"/>
    </row>
    <row r="30" spans="1:35" x14ac:dyDescent="0.3">
      <c r="K30" s="58"/>
    </row>
    <row r="31" spans="1:35" x14ac:dyDescent="0.3">
      <c r="K31" s="58"/>
    </row>
    <row r="32" spans="1:35" x14ac:dyDescent="0.3">
      <c r="K32" s="58"/>
    </row>
    <row r="33" spans="11:11" x14ac:dyDescent="0.3">
      <c r="K33" s="58"/>
    </row>
    <row r="34" spans="11:11" x14ac:dyDescent="0.3">
      <c r="K34" s="58"/>
    </row>
    <row r="35" spans="11:11" x14ac:dyDescent="0.3">
      <c r="K35" s="58"/>
    </row>
    <row r="36" spans="11:11" x14ac:dyDescent="0.3">
      <c r="K36" s="58"/>
    </row>
    <row r="37" spans="11:11" x14ac:dyDescent="0.3">
      <c r="K37" s="58"/>
    </row>
    <row r="38" spans="11:11" x14ac:dyDescent="0.3">
      <c r="K38" s="58"/>
    </row>
    <row r="39" spans="11:11" x14ac:dyDescent="0.3">
      <c r="K39" s="58"/>
    </row>
    <row r="40" spans="11:11" x14ac:dyDescent="0.3">
      <c r="K40" s="58"/>
    </row>
    <row r="41" spans="11:11" x14ac:dyDescent="0.3">
      <c r="K41" s="58"/>
    </row>
    <row r="42" spans="11:11" x14ac:dyDescent="0.3">
      <c r="K42" s="58"/>
    </row>
    <row r="43" spans="11:11" x14ac:dyDescent="0.3">
      <c r="K43" s="58"/>
    </row>
    <row r="44" spans="11:11" x14ac:dyDescent="0.3">
      <c r="K44" s="58"/>
    </row>
    <row r="45" spans="11:11" x14ac:dyDescent="0.3">
      <c r="K45" s="58"/>
    </row>
    <row r="46" spans="11:11" x14ac:dyDescent="0.3">
      <c r="K46" s="58"/>
    </row>
    <row r="47" spans="11:11" x14ac:dyDescent="0.3">
      <c r="K47" s="58"/>
    </row>
    <row r="48" spans="11:11" x14ac:dyDescent="0.3">
      <c r="K48" s="58"/>
    </row>
    <row r="49" spans="11:11" x14ac:dyDescent="0.3">
      <c r="K49" s="58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B424-765F-41DB-A619-37A098DEABFB}">
  <dimension ref="A1:E37"/>
  <sheetViews>
    <sheetView topLeftCell="A23" zoomScale="140" zoomScaleNormal="140" workbookViewId="0">
      <selection activeCell="E30" sqref="E30"/>
    </sheetView>
  </sheetViews>
  <sheetFormatPr defaultRowHeight="14.4" x14ac:dyDescent="0.3"/>
  <cols>
    <col min="1" max="1" width="11.33203125" style="4" customWidth="1"/>
    <col min="2" max="2" width="48.44140625" style="1" customWidth="1"/>
    <col min="3" max="3" width="42.44140625" style="1" customWidth="1"/>
    <col min="4" max="4" width="22.88671875" style="1" bestFit="1" customWidth="1"/>
    <col min="5" max="5" width="51.109375" style="1" customWidth="1"/>
  </cols>
  <sheetData>
    <row r="1" spans="1:5" x14ac:dyDescent="0.3">
      <c r="A1" s="40" t="s">
        <v>10</v>
      </c>
      <c r="B1" s="29" t="s">
        <v>11</v>
      </c>
      <c r="C1" s="35" t="s">
        <v>12</v>
      </c>
      <c r="D1" s="35" t="s">
        <v>13</v>
      </c>
      <c r="E1" s="29" t="s">
        <v>14</v>
      </c>
    </row>
    <row r="2" spans="1:5" ht="28.8" x14ac:dyDescent="0.3">
      <c r="A2" s="39">
        <v>1</v>
      </c>
      <c r="B2" s="1" t="s">
        <v>17</v>
      </c>
      <c r="C2" s="1" t="s">
        <v>18</v>
      </c>
      <c r="D2" s="1" t="s">
        <v>19</v>
      </c>
      <c r="E2" s="1" t="s">
        <v>20</v>
      </c>
    </row>
    <row r="3" spans="1:5" ht="28.8" x14ac:dyDescent="0.3">
      <c r="A3" s="39">
        <v>2</v>
      </c>
      <c r="B3" s="1" t="s">
        <v>23</v>
      </c>
      <c r="C3" s="1" t="s">
        <v>24</v>
      </c>
      <c r="D3" s="1" t="s">
        <v>19</v>
      </c>
      <c r="E3" s="1" t="s">
        <v>25</v>
      </c>
    </row>
    <row r="4" spans="1:5" ht="43.2" x14ac:dyDescent="0.3">
      <c r="A4" s="39">
        <v>3</v>
      </c>
      <c r="B4" s="1" t="s">
        <v>26</v>
      </c>
      <c r="C4" s="1" t="s">
        <v>27</v>
      </c>
      <c r="D4" s="1" t="s">
        <v>28</v>
      </c>
      <c r="E4" s="1" t="s">
        <v>29</v>
      </c>
    </row>
    <row r="5" spans="1:5" ht="28.8" x14ac:dyDescent="0.3">
      <c r="A5" s="39">
        <v>4</v>
      </c>
      <c r="B5" s="1" t="s">
        <v>32</v>
      </c>
      <c r="C5" s="1" t="s">
        <v>33</v>
      </c>
      <c r="D5" s="1" t="s">
        <v>19</v>
      </c>
      <c r="E5" s="1" t="s">
        <v>34</v>
      </c>
    </row>
    <row r="6" spans="1:5" ht="28.8" x14ac:dyDescent="0.3">
      <c r="A6" s="39">
        <v>5</v>
      </c>
      <c r="B6" s="1" t="s">
        <v>39</v>
      </c>
      <c r="C6" s="1" t="s">
        <v>33</v>
      </c>
      <c r="D6" s="1" t="s">
        <v>28</v>
      </c>
      <c r="E6" s="1" t="s">
        <v>40</v>
      </c>
    </row>
    <row r="7" spans="1:5" ht="28.8" x14ac:dyDescent="0.3">
      <c r="A7" s="39">
        <v>6</v>
      </c>
      <c r="B7" s="1" t="s">
        <v>45</v>
      </c>
      <c r="C7" s="1" t="s">
        <v>46</v>
      </c>
      <c r="D7" s="1" t="s">
        <v>28</v>
      </c>
      <c r="E7" s="1" t="s">
        <v>47</v>
      </c>
    </row>
    <row r="8" spans="1:5" ht="43.2" x14ac:dyDescent="0.3">
      <c r="A8" s="39">
        <v>7</v>
      </c>
      <c r="B8" s="1" t="s">
        <v>51</v>
      </c>
      <c r="C8" s="1" t="s">
        <v>46</v>
      </c>
      <c r="D8" s="1" t="s">
        <v>28</v>
      </c>
      <c r="E8" s="1" t="s">
        <v>52</v>
      </c>
    </row>
    <row r="9" spans="1:5" ht="28.8" x14ac:dyDescent="0.3">
      <c r="A9" s="39">
        <v>8</v>
      </c>
      <c r="B9" s="1" t="s">
        <v>54</v>
      </c>
      <c r="C9" s="1" t="s">
        <v>55</v>
      </c>
      <c r="D9" s="1" t="s">
        <v>56</v>
      </c>
      <c r="E9" s="1" t="s">
        <v>57</v>
      </c>
    </row>
    <row r="10" spans="1:5" ht="43.2" x14ac:dyDescent="0.3">
      <c r="A10" s="39">
        <v>9</v>
      </c>
      <c r="B10" s="36" t="s">
        <v>62</v>
      </c>
      <c r="C10" s="1" t="s">
        <v>63</v>
      </c>
      <c r="D10" s="1" t="s">
        <v>28</v>
      </c>
      <c r="E10" s="1" t="s">
        <v>64</v>
      </c>
    </row>
    <row r="11" spans="1:5" ht="28.8" x14ac:dyDescent="0.3">
      <c r="A11" s="39">
        <v>10</v>
      </c>
      <c r="B11" s="1" t="s">
        <v>67</v>
      </c>
      <c r="C11" s="1" t="s">
        <v>63</v>
      </c>
      <c r="D11" s="1" t="s">
        <v>28</v>
      </c>
      <c r="E11" s="36" t="s">
        <v>68</v>
      </c>
    </row>
    <row r="12" spans="1:5" ht="28.8" x14ac:dyDescent="0.3">
      <c r="A12" s="39">
        <v>11</v>
      </c>
      <c r="B12" s="54" t="s">
        <v>70</v>
      </c>
      <c r="C12" s="1" t="s">
        <v>63</v>
      </c>
      <c r="D12" s="1" t="s">
        <v>56</v>
      </c>
      <c r="E12" s="55" t="s">
        <v>71</v>
      </c>
    </row>
    <row r="13" spans="1:5" ht="28.8" x14ac:dyDescent="0.3">
      <c r="A13" s="39">
        <v>12</v>
      </c>
      <c r="B13" s="54" t="s">
        <v>73</v>
      </c>
      <c r="C13" s="1" t="s">
        <v>63</v>
      </c>
      <c r="D13" s="1" t="s">
        <v>28</v>
      </c>
      <c r="E13" s="54" t="s">
        <v>74</v>
      </c>
    </row>
    <row r="14" spans="1:5" ht="43.2" x14ac:dyDescent="0.3">
      <c r="A14" s="39">
        <v>13</v>
      </c>
      <c r="B14" s="1" t="s">
        <v>76</v>
      </c>
      <c r="C14" s="1" t="s">
        <v>77</v>
      </c>
      <c r="D14" s="1" t="s">
        <v>28</v>
      </c>
      <c r="E14" s="1" t="s">
        <v>78</v>
      </c>
    </row>
    <row r="15" spans="1:5" ht="28.8" x14ac:dyDescent="0.3">
      <c r="A15" s="39">
        <v>14</v>
      </c>
      <c r="B15" s="1" t="s">
        <v>82</v>
      </c>
      <c r="C15" s="1" t="s">
        <v>83</v>
      </c>
      <c r="D15" s="1" t="s">
        <v>28</v>
      </c>
      <c r="E15" s="1" t="s">
        <v>84</v>
      </c>
    </row>
    <row r="16" spans="1:5" ht="43.2" x14ac:dyDescent="0.3">
      <c r="A16" s="39">
        <v>15</v>
      </c>
      <c r="B16" s="1" t="s">
        <v>88</v>
      </c>
      <c r="C16" s="1" t="s">
        <v>89</v>
      </c>
      <c r="D16" s="1" t="s">
        <v>19</v>
      </c>
      <c r="E16" s="1" t="s">
        <v>84</v>
      </c>
    </row>
    <row r="17" spans="1:5" ht="43.2" x14ac:dyDescent="0.3">
      <c r="A17" s="39">
        <v>16</v>
      </c>
      <c r="B17" s="1" t="s">
        <v>90</v>
      </c>
      <c r="C17" s="1" t="s">
        <v>63</v>
      </c>
      <c r="D17" s="1" t="s">
        <v>28</v>
      </c>
      <c r="E17" s="1" t="s">
        <v>91</v>
      </c>
    </row>
    <row r="18" spans="1:5" ht="43.2" x14ac:dyDescent="0.3">
      <c r="A18" s="39">
        <v>17</v>
      </c>
      <c r="B18" s="1" t="s">
        <v>95</v>
      </c>
      <c r="C18" s="1" t="s">
        <v>63</v>
      </c>
      <c r="D18" s="1" t="s">
        <v>28</v>
      </c>
      <c r="E18" s="1" t="s">
        <v>96</v>
      </c>
    </row>
    <row r="19" spans="1:5" ht="28.8" x14ac:dyDescent="0.3">
      <c r="A19" s="39">
        <v>18</v>
      </c>
      <c r="B19" s="1" t="s">
        <v>99</v>
      </c>
      <c r="C19" s="1" t="s">
        <v>100</v>
      </c>
      <c r="D19" s="1" t="s">
        <v>19</v>
      </c>
      <c r="E19" s="1" t="s">
        <v>101</v>
      </c>
    </row>
    <row r="20" spans="1:5" ht="28.8" x14ac:dyDescent="0.3">
      <c r="A20" s="39">
        <v>19</v>
      </c>
      <c r="B20" s="1" t="s">
        <v>103</v>
      </c>
      <c r="C20" s="1" t="s">
        <v>100</v>
      </c>
      <c r="D20" s="1" t="s">
        <v>28</v>
      </c>
      <c r="E20" s="1" t="s">
        <v>104</v>
      </c>
    </row>
    <row r="21" spans="1:5" ht="28.8" x14ac:dyDescent="0.3">
      <c r="A21" s="39">
        <v>20</v>
      </c>
      <c r="B21" s="1" t="s">
        <v>108</v>
      </c>
      <c r="C21" s="1" t="s">
        <v>100</v>
      </c>
      <c r="D21" s="1" t="s">
        <v>28</v>
      </c>
      <c r="E21" s="1" t="s">
        <v>109</v>
      </c>
    </row>
    <row r="22" spans="1:5" ht="28.8" x14ac:dyDescent="0.3">
      <c r="A22" s="39">
        <v>21</v>
      </c>
      <c r="B22" s="54" t="s">
        <v>112</v>
      </c>
      <c r="C22" s="1" t="s">
        <v>113</v>
      </c>
      <c r="D22" s="1" t="s">
        <v>56</v>
      </c>
      <c r="E22" s="54" t="s">
        <v>114</v>
      </c>
    </row>
    <row r="23" spans="1:5" ht="43.2" x14ac:dyDescent="0.3">
      <c r="A23" s="39">
        <v>22</v>
      </c>
      <c r="B23" s="54" t="s">
        <v>116</v>
      </c>
      <c r="C23" s="1" t="s">
        <v>46</v>
      </c>
      <c r="D23" s="1" t="s">
        <v>19</v>
      </c>
      <c r="E23" s="54" t="s">
        <v>117</v>
      </c>
    </row>
    <row r="26" spans="1:5" ht="15" thickBot="1" x14ac:dyDescent="0.35">
      <c r="A26" s="3"/>
      <c r="B26" s="3" t="s">
        <v>119</v>
      </c>
      <c r="C26" s="3"/>
      <c r="D26" s="3"/>
      <c r="E26" s="3"/>
    </row>
    <row r="27" spans="1:5" ht="25.2" thickBot="1" x14ac:dyDescent="0.35">
      <c r="A27" s="32"/>
      <c r="B27" s="42" t="s">
        <v>122</v>
      </c>
      <c r="C27" s="43" t="s">
        <v>123</v>
      </c>
      <c r="D27" s="51" t="s">
        <v>124</v>
      </c>
      <c r="E27" s="44" t="s">
        <v>125</v>
      </c>
    </row>
    <row r="28" spans="1:5" ht="24.6" x14ac:dyDescent="0.3">
      <c r="A28" s="4" t="s">
        <v>127</v>
      </c>
      <c r="B28" s="45" t="s">
        <v>128</v>
      </c>
      <c r="C28" s="46" t="s">
        <v>129</v>
      </c>
      <c r="D28" s="45" t="s">
        <v>28</v>
      </c>
      <c r="E28" s="14" t="s">
        <v>130</v>
      </c>
    </row>
    <row r="29" spans="1:5" x14ac:dyDescent="0.3">
      <c r="A29" s="4" t="s">
        <v>134</v>
      </c>
      <c r="B29" s="47" t="s">
        <v>135</v>
      </c>
      <c r="C29" s="41" t="s">
        <v>136</v>
      </c>
      <c r="D29" s="49" t="s">
        <v>28</v>
      </c>
      <c r="E29" s="48" t="s">
        <v>137</v>
      </c>
    </row>
    <row r="30" spans="1:5" ht="24.6" x14ac:dyDescent="0.3">
      <c r="A30" s="4" t="s">
        <v>184</v>
      </c>
      <c r="B30" s="52" t="s">
        <v>142</v>
      </c>
      <c r="C30" s="53" t="s">
        <v>143</v>
      </c>
      <c r="D30" s="49"/>
      <c r="E30" s="10" t="s">
        <v>144</v>
      </c>
    </row>
    <row r="31" spans="1:5" ht="36.6" x14ac:dyDescent="0.3">
      <c r="A31" s="4" t="s">
        <v>147</v>
      </c>
      <c r="B31" s="49" t="s">
        <v>148</v>
      </c>
      <c r="C31" s="41" t="s">
        <v>149</v>
      </c>
      <c r="D31" s="49" t="s">
        <v>56</v>
      </c>
      <c r="E31" s="10" t="s">
        <v>150</v>
      </c>
    </row>
    <row r="32" spans="1:5" ht="24.6" x14ac:dyDescent="0.3">
      <c r="A32" s="4" t="s">
        <v>153</v>
      </c>
      <c r="B32" s="52" t="s">
        <v>154</v>
      </c>
      <c r="C32" s="53" t="s">
        <v>155</v>
      </c>
      <c r="D32" s="49" t="s">
        <v>19</v>
      </c>
      <c r="E32" s="33" t="s">
        <v>156</v>
      </c>
    </row>
    <row r="33" spans="1:5" x14ac:dyDescent="0.3">
      <c r="A33" s="4" t="s">
        <v>159</v>
      </c>
      <c r="B33" s="49" t="s">
        <v>160</v>
      </c>
      <c r="C33" s="41" t="s">
        <v>161</v>
      </c>
      <c r="D33" s="49" t="s">
        <v>56</v>
      </c>
      <c r="E33" s="33" t="s">
        <v>162</v>
      </c>
    </row>
    <row r="34" spans="1:5" x14ac:dyDescent="0.3">
      <c r="A34" s="4" t="s">
        <v>165</v>
      </c>
      <c r="B34" s="49" t="s">
        <v>166</v>
      </c>
      <c r="C34" s="41" t="s">
        <v>167</v>
      </c>
      <c r="D34" s="49" t="s">
        <v>28</v>
      </c>
      <c r="E34" s="10" t="s">
        <v>168</v>
      </c>
    </row>
    <row r="35" spans="1:5" ht="24.6" x14ac:dyDescent="0.3">
      <c r="A35" s="4" t="s">
        <v>171</v>
      </c>
      <c r="B35" s="49" t="s">
        <v>166</v>
      </c>
      <c r="C35" s="41" t="s">
        <v>172</v>
      </c>
      <c r="D35" s="49" t="s">
        <v>28</v>
      </c>
      <c r="E35" s="10" t="s">
        <v>168</v>
      </c>
    </row>
    <row r="36" spans="1:5" x14ac:dyDescent="0.3">
      <c r="A36" s="4" t="s">
        <v>175</v>
      </c>
      <c r="B36" s="49" t="s">
        <v>176</v>
      </c>
      <c r="C36" s="41" t="s">
        <v>177</v>
      </c>
      <c r="D36" s="49" t="s">
        <v>56</v>
      </c>
      <c r="E36" s="10" t="s">
        <v>178</v>
      </c>
    </row>
    <row r="37" spans="1:5" x14ac:dyDescent="0.3">
      <c r="A37" s="4" t="s">
        <v>181</v>
      </c>
      <c r="B37" s="49" t="s">
        <v>176</v>
      </c>
      <c r="C37" s="41" t="s">
        <v>182</v>
      </c>
      <c r="D37" s="49" t="s">
        <v>19</v>
      </c>
      <c r="E37" s="10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5F8-9785-4089-835B-895573C3CDAB}">
  <dimension ref="A1:D35"/>
  <sheetViews>
    <sheetView topLeftCell="A4" workbookViewId="0">
      <selection activeCell="A6" sqref="A6"/>
    </sheetView>
  </sheetViews>
  <sheetFormatPr defaultRowHeight="14.4" x14ac:dyDescent="0.3"/>
  <cols>
    <col min="1" max="1" width="22" customWidth="1"/>
    <col min="2" max="2" width="36.44140625" customWidth="1"/>
    <col min="3" max="3" width="39.44140625" customWidth="1"/>
    <col min="4" max="4" width="36.44140625" customWidth="1"/>
  </cols>
  <sheetData>
    <row r="1" spans="1:4" ht="24.6" thickBot="1" x14ac:dyDescent="0.35">
      <c r="A1" s="7" t="s">
        <v>185</v>
      </c>
      <c r="B1" s="15" t="s">
        <v>123</v>
      </c>
      <c r="C1" s="16" t="s">
        <v>122</v>
      </c>
      <c r="D1" s="17" t="s">
        <v>125</v>
      </c>
    </row>
    <row r="2" spans="1:4" ht="24" x14ac:dyDescent="0.3">
      <c r="A2" s="8" t="s">
        <v>186</v>
      </c>
      <c r="B2" s="12" t="s">
        <v>129</v>
      </c>
      <c r="C2" s="13" t="s">
        <v>128</v>
      </c>
      <c r="D2" s="14" t="s">
        <v>187</v>
      </c>
    </row>
    <row r="3" spans="1:4" ht="27.6" x14ac:dyDescent="0.3">
      <c r="A3" s="8" t="s">
        <v>188</v>
      </c>
      <c r="B3" s="9" t="s">
        <v>136</v>
      </c>
      <c r="C3" s="6" t="s">
        <v>135</v>
      </c>
      <c r="D3" s="11" t="s">
        <v>187</v>
      </c>
    </row>
    <row r="4" spans="1:4" ht="36.6" x14ac:dyDescent="0.3">
      <c r="A4" s="8" t="s">
        <v>189</v>
      </c>
      <c r="B4" s="9" t="s">
        <v>143</v>
      </c>
      <c r="C4" s="5" t="s">
        <v>142</v>
      </c>
      <c r="D4" s="10" t="s">
        <v>144</v>
      </c>
    </row>
    <row r="5" spans="1:4" x14ac:dyDescent="0.3">
      <c r="A5" s="8" t="s">
        <v>190</v>
      </c>
      <c r="B5" s="9" t="s">
        <v>149</v>
      </c>
      <c r="C5" s="5" t="s">
        <v>148</v>
      </c>
      <c r="D5" s="10"/>
    </row>
    <row r="6" spans="1:4" ht="36.6" x14ac:dyDescent="0.3">
      <c r="A6" s="8" t="s">
        <v>191</v>
      </c>
      <c r="B6" s="9" t="s">
        <v>155</v>
      </c>
      <c r="C6" s="5" t="s">
        <v>154</v>
      </c>
      <c r="D6" s="10" t="s">
        <v>156</v>
      </c>
    </row>
    <row r="7" spans="1:4" ht="24.6" x14ac:dyDescent="0.3">
      <c r="A7" s="8" t="s">
        <v>192</v>
      </c>
      <c r="B7" s="9" t="s">
        <v>161</v>
      </c>
      <c r="C7" s="5" t="s">
        <v>160</v>
      </c>
      <c r="D7" s="10" t="s">
        <v>193</v>
      </c>
    </row>
    <row r="8" spans="1:4" x14ac:dyDescent="0.3">
      <c r="A8" s="8" t="s">
        <v>194</v>
      </c>
      <c r="B8" s="9" t="s">
        <v>167</v>
      </c>
      <c r="C8" s="5" t="s">
        <v>166</v>
      </c>
      <c r="D8" s="10" t="s">
        <v>195</v>
      </c>
    </row>
    <row r="9" spans="1:4" ht="24" x14ac:dyDescent="0.3">
      <c r="A9" s="8" t="s">
        <v>196</v>
      </c>
      <c r="B9" s="9" t="s">
        <v>172</v>
      </c>
      <c r="C9" s="5" t="s">
        <v>166</v>
      </c>
      <c r="D9" s="10"/>
    </row>
    <row r="10" spans="1:4" x14ac:dyDescent="0.3">
      <c r="A10" s="8" t="s">
        <v>197</v>
      </c>
      <c r="B10" s="9" t="s">
        <v>177</v>
      </c>
      <c r="C10" s="5" t="s">
        <v>198</v>
      </c>
      <c r="D10" s="10"/>
    </row>
    <row r="11" spans="1:4" x14ac:dyDescent="0.3">
      <c r="A11" s="8" t="s">
        <v>199</v>
      </c>
      <c r="B11" s="9" t="s">
        <v>182</v>
      </c>
      <c r="C11" s="5"/>
      <c r="D11" s="10"/>
    </row>
    <row r="12" spans="1:4" x14ac:dyDescent="0.3">
      <c r="A12" s="8" t="s">
        <v>200</v>
      </c>
      <c r="B12" s="9" t="s">
        <v>201</v>
      </c>
      <c r="C12" s="5" t="s">
        <v>202</v>
      </c>
      <c r="D12" s="10"/>
    </row>
    <row r="13" spans="1:4" x14ac:dyDescent="0.3">
      <c r="A13" s="8" t="s">
        <v>203</v>
      </c>
      <c r="B13" s="9" t="s">
        <v>204</v>
      </c>
      <c r="C13" s="5" t="s">
        <v>205</v>
      </c>
      <c r="D13" s="10"/>
    </row>
    <row r="14" spans="1:4" ht="24" x14ac:dyDescent="0.3">
      <c r="A14" s="8" t="s">
        <v>206</v>
      </c>
      <c r="B14" s="9" t="s">
        <v>207</v>
      </c>
      <c r="C14" s="5" t="s">
        <v>208</v>
      </c>
      <c r="D14" s="10"/>
    </row>
    <row r="15" spans="1:4" ht="24" x14ac:dyDescent="0.3">
      <c r="A15" s="8" t="s">
        <v>209</v>
      </c>
      <c r="B15" s="9" t="s">
        <v>210</v>
      </c>
      <c r="C15" s="5" t="s">
        <v>211</v>
      </c>
      <c r="D15" s="10"/>
    </row>
    <row r="16" spans="1:4" x14ac:dyDescent="0.3">
      <c r="A16" s="8" t="s">
        <v>212</v>
      </c>
      <c r="B16" s="18" t="s">
        <v>213</v>
      </c>
      <c r="C16" s="19" t="s">
        <v>154</v>
      </c>
      <c r="D16" s="10" t="s">
        <v>214</v>
      </c>
    </row>
    <row r="17" spans="1:4" ht="36" x14ac:dyDescent="0.3">
      <c r="A17" s="8" t="s">
        <v>215</v>
      </c>
      <c r="B17" s="18" t="s">
        <v>216</v>
      </c>
      <c r="C17" s="19" t="s">
        <v>211</v>
      </c>
      <c r="D17" s="10"/>
    </row>
    <row r="18" spans="1:4" x14ac:dyDescent="0.3">
      <c r="A18" s="8" t="s">
        <v>217</v>
      </c>
      <c r="B18" s="18" t="s">
        <v>218</v>
      </c>
      <c r="C18" s="19"/>
      <c r="D18" s="10"/>
    </row>
    <row r="19" spans="1:4" x14ac:dyDescent="0.3">
      <c r="A19" s="8" t="s">
        <v>219</v>
      </c>
      <c r="B19" s="18" t="s">
        <v>220</v>
      </c>
      <c r="C19" s="19"/>
      <c r="D19" s="10"/>
    </row>
    <row r="20" spans="1:4" ht="24.6" x14ac:dyDescent="0.3">
      <c r="A20" s="8" t="s">
        <v>221</v>
      </c>
      <c r="B20" s="18" t="s">
        <v>222</v>
      </c>
      <c r="C20" s="19" t="s">
        <v>154</v>
      </c>
      <c r="D20" s="10" t="s">
        <v>223</v>
      </c>
    </row>
    <row r="21" spans="1:4" ht="24" x14ac:dyDescent="0.3">
      <c r="A21" s="8" t="s">
        <v>224</v>
      </c>
      <c r="B21" s="9" t="s">
        <v>225</v>
      </c>
      <c r="C21" s="5"/>
      <c r="D21" s="10"/>
    </row>
    <row r="22" spans="1:4" x14ac:dyDescent="0.3">
      <c r="A22" s="8" t="s">
        <v>226</v>
      </c>
      <c r="B22" s="9" t="s">
        <v>227</v>
      </c>
      <c r="C22" s="5"/>
      <c r="D22" s="10"/>
    </row>
    <row r="23" spans="1:4" ht="24" x14ac:dyDescent="0.3">
      <c r="A23" s="8" t="s">
        <v>228</v>
      </c>
      <c r="B23" s="9" t="s">
        <v>229</v>
      </c>
      <c r="C23" s="10" t="s">
        <v>230</v>
      </c>
      <c r="D23" s="10" t="s">
        <v>230</v>
      </c>
    </row>
    <row r="24" spans="1:4" x14ac:dyDescent="0.3">
      <c r="A24" s="8" t="s">
        <v>231</v>
      </c>
      <c r="B24" s="9" t="s">
        <v>232</v>
      </c>
      <c r="C24" s="5" t="s">
        <v>233</v>
      </c>
      <c r="D24" s="10"/>
    </row>
    <row r="25" spans="1:4" ht="24.6" x14ac:dyDescent="0.3">
      <c r="A25" s="8" t="s">
        <v>234</v>
      </c>
      <c r="B25" s="9" t="s">
        <v>235</v>
      </c>
      <c r="C25" s="5" t="s">
        <v>236</v>
      </c>
      <c r="D25" s="10" t="s">
        <v>237</v>
      </c>
    </row>
    <row r="26" spans="1:4" x14ac:dyDescent="0.3">
      <c r="A26" s="8" t="s">
        <v>238</v>
      </c>
      <c r="B26" s="9" t="s">
        <v>239</v>
      </c>
      <c r="C26" s="5" t="s">
        <v>166</v>
      </c>
      <c r="D26" s="10"/>
    </row>
    <row r="27" spans="1:4" ht="24.6" x14ac:dyDescent="0.3">
      <c r="A27" s="8" t="s">
        <v>240</v>
      </c>
      <c r="B27" s="9" t="s">
        <v>241</v>
      </c>
      <c r="C27" s="5" t="s">
        <v>242</v>
      </c>
      <c r="D27" s="10" t="s">
        <v>243</v>
      </c>
    </row>
    <row r="28" spans="1:4" x14ac:dyDescent="0.3">
      <c r="A28" s="8" t="s">
        <v>244</v>
      </c>
      <c r="B28" s="9" t="s">
        <v>245</v>
      </c>
      <c r="C28" s="5" t="s">
        <v>246</v>
      </c>
      <c r="D28" s="10"/>
    </row>
    <row r="29" spans="1:4" x14ac:dyDescent="0.3">
      <c r="A29" s="8" t="s">
        <v>247</v>
      </c>
      <c r="B29" s="9" t="s">
        <v>248</v>
      </c>
      <c r="C29" s="5" t="s">
        <v>230</v>
      </c>
      <c r="D29" s="10" t="s">
        <v>230</v>
      </c>
    </row>
    <row r="30" spans="1:4" ht="36.6" x14ac:dyDescent="0.3">
      <c r="A30" s="8" t="s">
        <v>249</v>
      </c>
      <c r="B30" s="9" t="s">
        <v>250</v>
      </c>
      <c r="C30" s="5" t="s">
        <v>148</v>
      </c>
      <c r="D30" s="10" t="s">
        <v>251</v>
      </c>
    </row>
    <row r="31" spans="1:4" ht="24" x14ac:dyDescent="0.3">
      <c r="A31" s="8" t="s">
        <v>252</v>
      </c>
      <c r="B31" s="9" t="s">
        <v>253</v>
      </c>
      <c r="C31" s="5" t="s">
        <v>254</v>
      </c>
      <c r="D31" s="10"/>
    </row>
    <row r="32" spans="1:4" x14ac:dyDescent="0.3">
      <c r="A32" s="20" t="s">
        <v>255</v>
      </c>
      <c r="B32" s="21" t="s">
        <v>256</v>
      </c>
      <c r="C32" s="21" t="s">
        <v>205</v>
      </c>
      <c r="D32" s="22"/>
    </row>
    <row r="33" spans="1:4" x14ac:dyDescent="0.3">
      <c r="A33" s="23" t="s">
        <v>257</v>
      </c>
      <c r="B33" s="9" t="s">
        <v>258</v>
      </c>
      <c r="C33" s="21" t="s">
        <v>205</v>
      </c>
      <c r="D33" s="22"/>
    </row>
    <row r="34" spans="1:4" ht="24" x14ac:dyDescent="0.3">
      <c r="A34" s="23" t="s">
        <v>259</v>
      </c>
      <c r="B34" s="24" t="s">
        <v>260</v>
      </c>
      <c r="C34" s="27" t="s">
        <v>205</v>
      </c>
      <c r="D34" s="25"/>
    </row>
    <row r="35" spans="1:4" x14ac:dyDescent="0.3">
      <c r="A35" s="23" t="s">
        <v>261</v>
      </c>
      <c r="B35" s="24" t="s">
        <v>262</v>
      </c>
      <c r="C35" s="27" t="s">
        <v>205</v>
      </c>
      <c r="D35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718F-9EA6-4974-ADCC-8375F31FEE9B}">
  <dimension ref="A1:I38"/>
  <sheetViews>
    <sheetView topLeftCell="A7" workbookViewId="0">
      <selection activeCell="D4" sqref="D4"/>
    </sheetView>
  </sheetViews>
  <sheetFormatPr defaultColWidth="9.109375" defaultRowHeight="14.4" x14ac:dyDescent="0.3"/>
  <cols>
    <col min="1" max="1" width="8.6640625" style="30" customWidth="1"/>
    <col min="2" max="7" width="24.44140625" style="1" customWidth="1"/>
    <col min="8" max="9" width="24.44140625" style="37" customWidth="1"/>
    <col min="10" max="10" width="24.44140625" style="4" customWidth="1"/>
    <col min="11" max="16384" width="9.109375" style="4"/>
  </cols>
  <sheetData>
    <row r="1" spans="1:9" s="28" customFormat="1" ht="28.8" x14ac:dyDescent="0.3">
      <c r="A1" s="40" t="s">
        <v>10</v>
      </c>
      <c r="B1" s="29" t="s">
        <v>11</v>
      </c>
      <c r="C1" s="35" t="s">
        <v>12</v>
      </c>
      <c r="D1" s="35" t="s">
        <v>13</v>
      </c>
      <c r="E1" s="29" t="s">
        <v>14</v>
      </c>
      <c r="F1" s="29" t="s">
        <v>15</v>
      </c>
      <c r="G1" s="31" t="s">
        <v>16</v>
      </c>
      <c r="H1" s="29"/>
      <c r="I1" s="29"/>
    </row>
    <row r="2" spans="1:9" ht="57.6" x14ac:dyDescent="0.3">
      <c r="A2" s="56">
        <v>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</row>
    <row r="3" spans="1:9" ht="57.6" x14ac:dyDescent="0.3">
      <c r="A3" s="56">
        <v>2</v>
      </c>
      <c r="B3" s="1" t="s">
        <v>23</v>
      </c>
      <c r="C3" s="1" t="s">
        <v>24</v>
      </c>
      <c r="D3" s="1" t="s">
        <v>19</v>
      </c>
      <c r="E3" s="1" t="s">
        <v>25</v>
      </c>
    </row>
    <row r="4" spans="1:9" ht="86.4" x14ac:dyDescent="0.3">
      <c r="A4" s="56">
        <v>3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9" ht="86.4" x14ac:dyDescent="0.3">
      <c r="A5" s="56">
        <v>4</v>
      </c>
      <c r="B5" s="1" t="s">
        <v>32</v>
      </c>
      <c r="C5" s="1" t="s">
        <v>33</v>
      </c>
      <c r="D5" s="1" t="s">
        <v>19</v>
      </c>
      <c r="E5" s="1" t="s">
        <v>34</v>
      </c>
      <c r="F5" s="1" t="s">
        <v>35</v>
      </c>
      <c r="G5" s="1" t="s">
        <v>36</v>
      </c>
    </row>
    <row r="6" spans="1:9" ht="28.8" x14ac:dyDescent="0.3">
      <c r="A6" s="56"/>
      <c r="H6" s="29" t="s">
        <v>37</v>
      </c>
      <c r="I6" s="29" t="s">
        <v>38</v>
      </c>
    </row>
    <row r="7" spans="1:9" ht="31.95" customHeight="1" x14ac:dyDescent="0.3">
      <c r="A7" s="56">
        <v>5</v>
      </c>
      <c r="B7" s="1" t="s">
        <v>39</v>
      </c>
      <c r="C7" s="1" t="s">
        <v>33</v>
      </c>
      <c r="D7" s="1" t="s">
        <v>28</v>
      </c>
      <c r="E7" s="1" t="s">
        <v>40</v>
      </c>
      <c r="F7" s="1" t="s">
        <v>41</v>
      </c>
      <c r="G7" s="1" t="s">
        <v>42</v>
      </c>
      <c r="H7" s="38" t="s">
        <v>43</v>
      </c>
      <c r="I7" s="38" t="s">
        <v>44</v>
      </c>
    </row>
    <row r="8" spans="1:9" ht="72" x14ac:dyDescent="0.3">
      <c r="A8" s="56">
        <v>6</v>
      </c>
      <c r="B8" s="1" t="s">
        <v>45</v>
      </c>
      <c r="C8" s="1" t="s">
        <v>46</v>
      </c>
      <c r="D8" s="1" t="s">
        <v>28</v>
      </c>
      <c r="E8" s="1" t="s">
        <v>47</v>
      </c>
      <c r="F8" s="1" t="s">
        <v>48</v>
      </c>
      <c r="G8" s="1" t="s">
        <v>49</v>
      </c>
      <c r="H8" s="38" t="s">
        <v>50</v>
      </c>
      <c r="I8" s="38" t="s">
        <v>44</v>
      </c>
    </row>
    <row r="9" spans="1:9" ht="86.4" x14ac:dyDescent="0.3">
      <c r="A9" s="56">
        <v>7</v>
      </c>
      <c r="B9" s="1" t="s">
        <v>51</v>
      </c>
      <c r="C9" s="1" t="s">
        <v>46</v>
      </c>
      <c r="D9" s="1" t="s">
        <v>28</v>
      </c>
      <c r="E9" s="1" t="s">
        <v>52</v>
      </c>
      <c r="F9" s="1" t="s">
        <v>53</v>
      </c>
      <c r="H9" s="38" t="s">
        <v>50</v>
      </c>
      <c r="I9" s="38" t="s">
        <v>44</v>
      </c>
    </row>
    <row r="10" spans="1:9" ht="72" x14ac:dyDescent="0.3">
      <c r="A10" s="56">
        <v>8</v>
      </c>
      <c r="B10" s="1" t="s">
        <v>54</v>
      </c>
      <c r="C10" s="1" t="s">
        <v>55</v>
      </c>
      <c r="D10" s="1" t="s">
        <v>56</v>
      </c>
      <c r="E10" s="1" t="s">
        <v>57</v>
      </c>
      <c r="F10" s="1" t="s">
        <v>58</v>
      </c>
      <c r="G10" s="2" t="s">
        <v>59</v>
      </c>
      <c r="H10" s="38" t="s">
        <v>60</v>
      </c>
      <c r="I10" s="38" t="s">
        <v>61</v>
      </c>
    </row>
    <row r="11" spans="1:9" ht="62.4" customHeight="1" x14ac:dyDescent="0.3">
      <c r="A11" s="56">
        <v>9</v>
      </c>
      <c r="B11" s="36" t="s">
        <v>62</v>
      </c>
      <c r="C11" s="1" t="s">
        <v>63</v>
      </c>
      <c r="D11" s="1" t="s">
        <v>28</v>
      </c>
      <c r="E11" s="1" t="s">
        <v>64</v>
      </c>
      <c r="F11" s="1" t="s">
        <v>35</v>
      </c>
      <c r="G11" s="1" t="s">
        <v>65</v>
      </c>
      <c r="H11" s="38" t="s">
        <v>66</v>
      </c>
      <c r="I11" s="38" t="s">
        <v>61</v>
      </c>
    </row>
    <row r="12" spans="1:9" ht="62.4" customHeight="1" x14ac:dyDescent="0.3">
      <c r="A12" s="56">
        <v>10</v>
      </c>
      <c r="B12" s="1" t="s">
        <v>67</v>
      </c>
      <c r="C12" s="1" t="s">
        <v>63</v>
      </c>
      <c r="D12" s="1" t="s">
        <v>28</v>
      </c>
      <c r="E12" s="36" t="s">
        <v>68</v>
      </c>
      <c r="H12" s="38" t="s">
        <v>69</v>
      </c>
      <c r="I12" s="38" t="s">
        <v>61</v>
      </c>
    </row>
    <row r="13" spans="1:9" ht="45.75" customHeight="1" x14ac:dyDescent="0.3">
      <c r="A13" s="56">
        <v>11</v>
      </c>
      <c r="B13" s="54" t="s">
        <v>70</v>
      </c>
      <c r="C13" s="1" t="s">
        <v>63</v>
      </c>
      <c r="D13" s="1" t="s">
        <v>56</v>
      </c>
      <c r="E13" s="55" t="s">
        <v>71</v>
      </c>
      <c r="H13" s="38" t="s">
        <v>72</v>
      </c>
      <c r="I13" s="38" t="s">
        <v>44</v>
      </c>
    </row>
    <row r="14" spans="1:9" ht="45" customHeight="1" x14ac:dyDescent="0.3">
      <c r="A14" s="56">
        <v>12</v>
      </c>
      <c r="B14" s="54" t="s">
        <v>73</v>
      </c>
      <c r="C14" s="1" t="s">
        <v>63</v>
      </c>
      <c r="D14" s="1" t="s">
        <v>28</v>
      </c>
      <c r="E14" s="54" t="s">
        <v>74</v>
      </c>
      <c r="H14" s="38" t="s">
        <v>75</v>
      </c>
      <c r="I14" s="38" t="s">
        <v>44</v>
      </c>
    </row>
    <row r="15" spans="1:9" ht="72" x14ac:dyDescent="0.3">
      <c r="A15" s="56">
        <v>13</v>
      </c>
      <c r="B15" s="1" t="s">
        <v>76</v>
      </c>
      <c r="C15" s="1" t="s">
        <v>77</v>
      </c>
      <c r="D15" s="1" t="s">
        <v>28</v>
      </c>
      <c r="E15" s="1" t="s">
        <v>78</v>
      </c>
      <c r="F15" s="1" t="s">
        <v>79</v>
      </c>
      <c r="G15" s="2" t="s">
        <v>80</v>
      </c>
      <c r="H15" s="38" t="s">
        <v>81</v>
      </c>
      <c r="I15" s="38" t="s">
        <v>44</v>
      </c>
    </row>
    <row r="16" spans="1:9" ht="57.6" x14ac:dyDescent="0.3">
      <c r="A16" s="56">
        <v>14</v>
      </c>
      <c r="B16" s="1" t="s">
        <v>82</v>
      </c>
      <c r="C16" s="1" t="s">
        <v>83</v>
      </c>
      <c r="D16" s="1" t="s">
        <v>28</v>
      </c>
      <c r="E16" s="1" t="s">
        <v>84</v>
      </c>
      <c r="F16" s="1" t="s">
        <v>85</v>
      </c>
      <c r="G16" s="1" t="s">
        <v>86</v>
      </c>
      <c r="H16" s="38" t="s">
        <v>87</v>
      </c>
      <c r="I16" s="38" t="s">
        <v>44</v>
      </c>
    </row>
    <row r="17" spans="1:9" ht="72" x14ac:dyDescent="0.3">
      <c r="A17" s="56">
        <v>15</v>
      </c>
      <c r="B17" s="1" t="s">
        <v>88</v>
      </c>
      <c r="C17" s="1" t="s">
        <v>89</v>
      </c>
      <c r="D17" s="1" t="s">
        <v>19</v>
      </c>
      <c r="E17" s="1" t="s">
        <v>84</v>
      </c>
      <c r="F17" s="1" t="s">
        <v>85</v>
      </c>
      <c r="G17" s="1" t="s">
        <v>86</v>
      </c>
      <c r="H17" s="38" t="s">
        <v>87</v>
      </c>
      <c r="I17" s="38" t="s">
        <v>44</v>
      </c>
    </row>
    <row r="18" spans="1:9" ht="43.95" customHeight="1" x14ac:dyDescent="0.3">
      <c r="A18" s="56">
        <v>16</v>
      </c>
      <c r="B18" s="1" t="s">
        <v>90</v>
      </c>
      <c r="C18" s="1" t="s">
        <v>63</v>
      </c>
      <c r="D18" s="1" t="s">
        <v>28</v>
      </c>
      <c r="E18" s="1" t="s">
        <v>91</v>
      </c>
      <c r="F18" s="1" t="s">
        <v>92</v>
      </c>
      <c r="G18" s="2" t="s">
        <v>93</v>
      </c>
      <c r="H18" s="38" t="s">
        <v>94</v>
      </c>
      <c r="I18" s="38" t="s">
        <v>61</v>
      </c>
    </row>
    <row r="19" spans="1:9" ht="86.4" x14ac:dyDescent="0.3">
      <c r="A19" s="56">
        <v>17</v>
      </c>
      <c r="B19" s="1" t="s">
        <v>95</v>
      </c>
      <c r="C19" s="1" t="s">
        <v>63</v>
      </c>
      <c r="D19" s="1" t="s">
        <v>28</v>
      </c>
      <c r="E19" s="1" t="s">
        <v>96</v>
      </c>
      <c r="F19" s="1" t="s">
        <v>97</v>
      </c>
      <c r="G19" s="2" t="s">
        <v>98</v>
      </c>
      <c r="H19" s="38" t="s">
        <v>50</v>
      </c>
      <c r="I19" s="38" t="s">
        <v>44</v>
      </c>
    </row>
    <row r="20" spans="1:9" ht="72" x14ac:dyDescent="0.3">
      <c r="A20" s="56">
        <v>18</v>
      </c>
      <c r="B20" s="1" t="s">
        <v>99</v>
      </c>
      <c r="C20" s="1" t="s">
        <v>100</v>
      </c>
      <c r="D20" s="1" t="s">
        <v>19</v>
      </c>
      <c r="E20" s="1" t="s">
        <v>101</v>
      </c>
      <c r="F20" s="1" t="s">
        <v>21</v>
      </c>
      <c r="G20" s="1" t="s">
        <v>102</v>
      </c>
      <c r="H20" s="38"/>
      <c r="I20" s="38" t="s">
        <v>44</v>
      </c>
    </row>
    <row r="21" spans="1:9" ht="72" x14ac:dyDescent="0.3">
      <c r="A21" s="56">
        <v>19</v>
      </c>
      <c r="B21" s="1" t="s">
        <v>103</v>
      </c>
      <c r="C21" s="1" t="s">
        <v>100</v>
      </c>
      <c r="D21" s="1" t="s">
        <v>28</v>
      </c>
      <c r="E21" s="1" t="s">
        <v>104</v>
      </c>
      <c r="F21" s="1" t="s">
        <v>105</v>
      </c>
      <c r="G21" s="1" t="s">
        <v>106</v>
      </c>
      <c r="H21" s="38" t="s">
        <v>107</v>
      </c>
      <c r="I21" s="38" t="s">
        <v>44</v>
      </c>
    </row>
    <row r="22" spans="1:9" ht="30.75" customHeight="1" x14ac:dyDescent="0.3">
      <c r="A22" s="56">
        <v>20</v>
      </c>
      <c r="B22" s="1" t="s">
        <v>108</v>
      </c>
      <c r="C22" s="1" t="s">
        <v>100</v>
      </c>
      <c r="D22" s="1" t="s">
        <v>28</v>
      </c>
      <c r="E22" s="1" t="s">
        <v>109</v>
      </c>
      <c r="F22" s="1" t="s">
        <v>35</v>
      </c>
      <c r="G22" s="1" t="s">
        <v>110</v>
      </c>
      <c r="H22" s="38" t="s">
        <v>111</v>
      </c>
      <c r="I22" s="38" t="s">
        <v>44</v>
      </c>
    </row>
    <row r="23" spans="1:9" ht="30.75" customHeight="1" x14ac:dyDescent="0.3">
      <c r="A23" s="56">
        <v>21</v>
      </c>
      <c r="B23" s="54" t="s">
        <v>112</v>
      </c>
      <c r="C23" s="1" t="s">
        <v>113</v>
      </c>
      <c r="D23" s="1" t="s">
        <v>56</v>
      </c>
      <c r="E23" s="54" t="s">
        <v>114</v>
      </c>
      <c r="H23" s="38" t="s">
        <v>115</v>
      </c>
      <c r="I23" s="38" t="s">
        <v>61</v>
      </c>
    </row>
    <row r="24" spans="1:9" ht="30.75" customHeight="1" x14ac:dyDescent="0.3">
      <c r="A24" s="56">
        <v>22</v>
      </c>
      <c r="B24" s="54" t="s">
        <v>116</v>
      </c>
      <c r="C24" s="1" t="s">
        <v>46</v>
      </c>
      <c r="D24" s="1" t="s">
        <v>19</v>
      </c>
      <c r="E24" s="54" t="s">
        <v>117</v>
      </c>
      <c r="H24" s="38" t="s">
        <v>118</v>
      </c>
      <c r="I24" s="38" t="s">
        <v>44</v>
      </c>
    </row>
    <row r="27" spans="1:9" x14ac:dyDescent="0.3">
      <c r="A27" s="34"/>
      <c r="B27" s="3"/>
      <c r="C27" s="3"/>
      <c r="D27" s="3"/>
      <c r="E27" s="3" t="s">
        <v>119</v>
      </c>
      <c r="F27" s="3"/>
    </row>
    <row r="28" spans="1:9" ht="36.6" x14ac:dyDescent="0.3">
      <c r="A28" s="32"/>
      <c r="B28" s="42" t="s">
        <v>122</v>
      </c>
      <c r="C28" s="43" t="s">
        <v>123</v>
      </c>
      <c r="D28" s="51" t="s">
        <v>124</v>
      </c>
      <c r="E28" s="44" t="s">
        <v>125</v>
      </c>
      <c r="G28" s="1" t="s">
        <v>126</v>
      </c>
    </row>
    <row r="29" spans="1:9" ht="36.6" x14ac:dyDescent="0.3">
      <c r="A29" s="30" t="s">
        <v>127</v>
      </c>
      <c r="B29" s="45" t="s">
        <v>128</v>
      </c>
      <c r="C29" s="46" t="s">
        <v>129</v>
      </c>
      <c r="D29" s="45" t="s">
        <v>28</v>
      </c>
      <c r="E29" s="14" t="s">
        <v>130</v>
      </c>
      <c r="G29" s="1" t="s">
        <v>131</v>
      </c>
      <c r="H29" s="38" t="s">
        <v>132</v>
      </c>
      <c r="I29" s="38" t="s">
        <v>133</v>
      </c>
    </row>
    <row r="30" spans="1:9" ht="45" customHeight="1" x14ac:dyDescent="0.3">
      <c r="A30" s="30" t="s">
        <v>134</v>
      </c>
      <c r="B30" s="47" t="s">
        <v>135</v>
      </c>
      <c r="C30" s="41" t="s">
        <v>136</v>
      </c>
      <c r="D30" s="49" t="s">
        <v>28</v>
      </c>
      <c r="E30" s="48" t="s">
        <v>137</v>
      </c>
      <c r="G30" s="2" t="s">
        <v>138</v>
      </c>
      <c r="H30" s="38" t="s">
        <v>139</v>
      </c>
      <c r="I30" s="38" t="s">
        <v>140</v>
      </c>
    </row>
    <row r="31" spans="1:9" ht="47.25" customHeight="1" x14ac:dyDescent="0.3">
      <c r="A31" s="30" t="s">
        <v>141</v>
      </c>
      <c r="B31" s="52" t="s">
        <v>142</v>
      </c>
      <c r="C31" s="53" t="s">
        <v>143</v>
      </c>
      <c r="D31" s="49"/>
      <c r="E31" s="10" t="s">
        <v>144</v>
      </c>
      <c r="G31" s="2" t="s">
        <v>145</v>
      </c>
      <c r="H31" s="38" t="s">
        <v>146</v>
      </c>
      <c r="I31" s="38" t="s">
        <v>140</v>
      </c>
    </row>
    <row r="32" spans="1:9" ht="72.599999999999994" x14ac:dyDescent="0.3">
      <c r="A32" s="30" t="s">
        <v>147</v>
      </c>
      <c r="B32" s="49" t="s">
        <v>148</v>
      </c>
      <c r="C32" s="41" t="s">
        <v>149</v>
      </c>
      <c r="D32" s="49" t="s">
        <v>56</v>
      </c>
      <c r="E32" s="10" t="s">
        <v>150</v>
      </c>
      <c r="G32" s="1" t="s">
        <v>151</v>
      </c>
      <c r="H32" s="38" t="s">
        <v>152</v>
      </c>
      <c r="I32" s="38" t="s">
        <v>133</v>
      </c>
    </row>
    <row r="33" spans="1:9" ht="48.6" x14ac:dyDescent="0.3">
      <c r="A33" s="30" t="s">
        <v>153</v>
      </c>
      <c r="B33" s="52" t="s">
        <v>154</v>
      </c>
      <c r="C33" s="53" t="s">
        <v>155</v>
      </c>
      <c r="D33" s="49" t="s">
        <v>19</v>
      </c>
      <c r="E33" s="33" t="s">
        <v>156</v>
      </c>
      <c r="G33" s="2" t="s">
        <v>157</v>
      </c>
      <c r="H33" s="38" t="s">
        <v>158</v>
      </c>
      <c r="I33" s="38" t="s">
        <v>133</v>
      </c>
    </row>
    <row r="34" spans="1:9" ht="43.2" x14ac:dyDescent="0.3">
      <c r="A34" s="30" t="s">
        <v>159</v>
      </c>
      <c r="B34" s="49" t="s">
        <v>160</v>
      </c>
      <c r="C34" s="41" t="s">
        <v>161</v>
      </c>
      <c r="D34" s="49" t="s">
        <v>56</v>
      </c>
      <c r="E34" s="33" t="s">
        <v>162</v>
      </c>
      <c r="G34" s="1" t="s">
        <v>163</v>
      </c>
      <c r="H34" s="38" t="s">
        <v>164</v>
      </c>
      <c r="I34" s="38" t="s">
        <v>133</v>
      </c>
    </row>
    <row r="35" spans="1:9" ht="24.6" x14ac:dyDescent="0.3">
      <c r="A35" s="30" t="s">
        <v>165</v>
      </c>
      <c r="B35" s="49" t="s">
        <v>166</v>
      </c>
      <c r="C35" s="41" t="s">
        <v>167</v>
      </c>
      <c r="D35" s="49" t="s">
        <v>28</v>
      </c>
      <c r="E35" s="10" t="s">
        <v>168</v>
      </c>
      <c r="G35" s="2" t="s">
        <v>169</v>
      </c>
      <c r="H35" s="50" t="s">
        <v>170</v>
      </c>
      <c r="I35" s="38" t="s">
        <v>133</v>
      </c>
    </row>
    <row r="36" spans="1:9" ht="43.2" x14ac:dyDescent="0.3">
      <c r="A36" s="30" t="s">
        <v>171</v>
      </c>
      <c r="B36" s="49" t="s">
        <v>166</v>
      </c>
      <c r="C36" s="41" t="s">
        <v>172</v>
      </c>
      <c r="D36" s="49" t="s">
        <v>28</v>
      </c>
      <c r="E36" s="10" t="s">
        <v>168</v>
      </c>
      <c r="G36" s="1" t="s">
        <v>173</v>
      </c>
      <c r="H36" s="38" t="s">
        <v>174</v>
      </c>
      <c r="I36" s="38" t="s">
        <v>133</v>
      </c>
    </row>
    <row r="37" spans="1:9" ht="24.6" x14ac:dyDescent="0.3">
      <c r="A37" s="30" t="s">
        <v>175</v>
      </c>
      <c r="B37" s="49" t="s">
        <v>176</v>
      </c>
      <c r="C37" s="41" t="s">
        <v>177</v>
      </c>
      <c r="D37" s="49" t="s">
        <v>56</v>
      </c>
      <c r="E37" s="10" t="s">
        <v>178</v>
      </c>
      <c r="G37" s="1" t="s">
        <v>179</v>
      </c>
      <c r="H37" s="38" t="s">
        <v>180</v>
      </c>
      <c r="I37" s="38" t="s">
        <v>133</v>
      </c>
    </row>
    <row r="38" spans="1:9" ht="28.8" x14ac:dyDescent="0.3">
      <c r="A38" s="30" t="s">
        <v>181</v>
      </c>
      <c r="B38" s="49" t="s">
        <v>176</v>
      </c>
      <c r="C38" s="41" t="s">
        <v>182</v>
      </c>
      <c r="D38" s="49" t="s">
        <v>19</v>
      </c>
      <c r="E38" s="10" t="s">
        <v>178</v>
      </c>
      <c r="H38" s="38" t="s">
        <v>183</v>
      </c>
      <c r="I38" s="38" t="s">
        <v>133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ERM Assessment Summary</vt:lpstr>
      <vt:lpstr>ERM Summary Chart Content</vt:lpstr>
      <vt:lpstr>SDLC Risks</vt:lpstr>
      <vt:lpstr>Known ERP Implementation Risks</vt:lpstr>
      <vt:lpstr>FAIR Analysis</vt:lpstr>
      <vt:lpstr>Status_Report_Preliminary_Risks</vt:lpstr>
      <vt:lpstr>27001-Generic-Threats</vt:lpstr>
      <vt:lpstr>ERM Risk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 Leece</dc:creator>
  <cp:keywords/>
  <dc:description/>
  <cp:lastModifiedBy>Doug Leece</cp:lastModifiedBy>
  <cp:revision/>
  <dcterms:created xsi:type="dcterms:W3CDTF">2021-08-21T20:17:35Z</dcterms:created>
  <dcterms:modified xsi:type="dcterms:W3CDTF">2021-09-19T06:22:16Z</dcterms:modified>
  <cp:category/>
  <cp:contentStatus/>
</cp:coreProperties>
</file>