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46" i="3" l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47" i="3" l="1"/>
  <c r="L49" i="3" s="1"/>
  <c r="L50" i="3" s="1"/>
  <c r="H47" i="3"/>
  <c r="K47" i="3"/>
  <c r="D8" i="3"/>
  <c r="E8" i="3"/>
  <c r="B10" i="3"/>
  <c r="B11" i="3"/>
</calcChain>
</file>

<file path=xl/sharedStrings.xml><?xml version="1.0" encoding="utf-8"?>
<sst xmlns="http://schemas.openxmlformats.org/spreadsheetml/2006/main" count="361" uniqueCount="243">
  <si>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</si>
  <si>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</si>
  <si>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</si>
  <si>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</si>
  <si>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</si>
  <si>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</si>
  <si>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</si>
  <si>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</si>
  <si>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</si>
  <si>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</si>
  <si>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</si>
  <si>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</si>
  <si>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</si>
  <si>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</si>
  <si>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</si>
  <si>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</si>
  <si>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</si>
  <si>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</si>
  <si>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</si>
  <si>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</si>
  <si>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</si>
  <si>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</si>
  <si>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</si>
  <si>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</si>
  <si>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</si>
  <si>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</si>
  <si>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</si>
  <si>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</si>
  <si>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</si>
  <si>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PiRA-RTC-HAT-PCB.PrjPcb</t>
  </si>
  <si>
    <t>None</t>
  </si>
  <si>
    <t>11/06/2017</t>
  </si>
  <si>
    <t>12:00:07 PM</t>
  </si>
  <si>
    <t>PiRA RTC HAT</t>
  </si>
  <si>
    <t>20</t>
  </si>
  <si>
    <t>&lt;none&gt;</t>
  </si>
  <si>
    <t>Manufacturer Part Number 1</t>
  </si>
  <si>
    <t>SI7635DP-T1-GE3</t>
  </si>
  <si>
    <t>RCA060310R0FKEA</t>
  </si>
  <si>
    <t>RS1J-E3/61T..</t>
  </si>
  <si>
    <t>SE30AFG-M3/6A</t>
  </si>
  <si>
    <t>BQ24296RGET</t>
  </si>
  <si>
    <t>TPL5110DDCT</t>
  </si>
  <si>
    <t>TPS630701RNMT</t>
  </si>
  <si>
    <t>109990166</t>
  </si>
  <si>
    <t>MM3Z3V0T1G</t>
  </si>
  <si>
    <t>MMBT3904</t>
  </si>
  <si>
    <t>2N7002,215</t>
  </si>
  <si>
    <t>FDSD0420-H-1R5M=P3</t>
  </si>
  <si>
    <t>GRM188R61C475KAAJD</t>
  </si>
  <si>
    <t>GRM188R71C104KA01J</t>
  </si>
  <si>
    <t>MC0063W06031100R, MCWR06X1000FTL</t>
  </si>
  <si>
    <t>MC0063W06031499K</t>
  </si>
  <si>
    <t>MC0603B473K500CT</t>
  </si>
  <si>
    <t>MC0805X226M6R3CT</t>
  </si>
  <si>
    <t>MCMR06X103 JTL</t>
  </si>
  <si>
    <t>MCMR06X104 JTL</t>
  </si>
  <si>
    <t>MCMR06X4702FTL</t>
  </si>
  <si>
    <t>MCMR06X471 JTL</t>
  </si>
  <si>
    <t>MCMR06X5601FTL</t>
  </si>
  <si>
    <t>MCWR06X1503FTL</t>
  </si>
  <si>
    <t>MCWR06X2200FTL</t>
  </si>
  <si>
    <t>MCWR06X3302FTL</t>
  </si>
  <si>
    <t>MCWR06X3901FTL</t>
  </si>
  <si>
    <t>MCWR06X4703FTL</t>
  </si>
  <si>
    <t>MC0805X106K160CT</t>
  </si>
  <si>
    <t>MCP3021A5T-E/OT</t>
  </si>
  <si>
    <t>DS3231M+TRL</t>
  </si>
  <si>
    <t>MINISMDC150F/24-2</t>
  </si>
  <si>
    <t>U.FL-R-SMT-1(10)</t>
  </si>
  <si>
    <t>BZT52C6V2</t>
  </si>
  <si>
    <t>DMG6602SVT</t>
  </si>
  <si>
    <t>HSMS-C190.</t>
  </si>
  <si>
    <t>CR0603-J/-000ELF</t>
  </si>
  <si>
    <t>Manufacturer 1</t>
  </si>
  <si>
    <t>VISHAY</t>
  </si>
  <si>
    <t>TEXAS INSTRUMENTS</t>
  </si>
  <si>
    <t>Seeed Technology Co., Ltd</t>
  </si>
  <si>
    <t>ON SEMICONDUCTOR</t>
  </si>
  <si>
    <t>NEXPERIA</t>
  </si>
  <si>
    <t>MURATA</t>
  </si>
  <si>
    <t>MULTICOMP</t>
  </si>
  <si>
    <t>MICROCHIP</t>
  </si>
  <si>
    <t>MAXIM INTEGRATED PRODUCTS</t>
  </si>
  <si>
    <t>LITTELFUSE</t>
  </si>
  <si>
    <t>HIROSE(HRS)</t>
  </si>
  <si>
    <t>DIODES INC.</t>
  </si>
  <si>
    <t>BROADCOM LIMITED</t>
  </si>
  <si>
    <t>BOURNS</t>
  </si>
  <si>
    <t>Description</t>
  </si>
  <si>
    <t>INFINEON - BSZ120P03NS3GATMA1 - MOSFET, P-CH, -30V, -40A, PG-TSDSON-8</t>
  </si>
  <si>
    <t>VISHAY - RCA060310R0FKEA - RES, AUTO, THICK FILM, 10R, 1%, 0603</t>
  </si>
  <si>
    <t>VISHAY - RS1J-E3/61T.. - DIODE, FAST, 1A, 600V, SMD</t>
  </si>
  <si>
    <t>VISHAY - SE30AFG-M3/6A - RECTIFIER, ESD, 400V, 3A, DO-221AC</t>
  </si>
  <si>
    <t>IC LI+ CHARGER PWR MGMT 24VQFN</t>
  </si>
  <si>
    <t>TEXAS INSTRUMENTS - TPL5110DDCT - NANO TIMER, SINGLE, 5.5V, SOT-23-6</t>
  </si>
  <si>
    <t>TEXAS INSTRUMENTS - TPS630701RNMT - DC/DC CONV, BUCK-BOOST, 2.4MHZ, VQFN-15</t>
  </si>
  <si>
    <t>RFM95 ULTRA-LONG RANGE TRANSCEIV</t>
  </si>
  <si>
    <t>ON SEMICONDUCTOR - MM3Z3V0T1G - ZENER DIODE, 200MW, 3V, SOD-323</t>
  </si>
  <si>
    <t>ON SEMICONDUCTOR/FAIRCHILD - MMBT3904 - TRANSISTOR, NPN, SOT-23</t>
  </si>
  <si>
    <t>NEXPERIA - 2N7002,215 - MOSFET,N CH, 60V,0.3A,SOT23</t>
  </si>
  <si>
    <t>MURATA - FDSD0420-H-1R5M=P3 - INDUCTOR, SHIELDED, 1.5UH, 5.1A, 20%</t>
  </si>
  <si>
    <t>MURATA - GRM188R61C475KAAJD - CAP, MLCC, X5R, 4.7UF, 16V, 0603</t>
  </si>
  <si>
    <t>MURATA - GRM188R71C104KA01J - CAP, MLCC, X7R, 0.1UF, 16V, 0603</t>
  </si>
  <si>
    <t>MULTICOMP - MC0063W06031100R - RES, THICK FILM, 100R, 1%, 0.063W, 0603</t>
  </si>
  <si>
    <t>MULTICOMP - MC0063W06031499K - RES, THICK FILM, 499K, 1%, 0.063W, 0603</t>
  </si>
  <si>
    <t>MULTICOMP - MC0603B473K500CT - CAP, MLCC, X7R, 47NF, 50V, 0603</t>
  </si>
  <si>
    <t>MULTICOMP - MC0805X226M6R3CT - CAP, MLCC, X5R, 22UF, 0805</t>
  </si>
  <si>
    <t>MULTICOMP - MCMR06X103 JTL - RES, CERAMIC, 10K, 5%, 0.1W, 0603</t>
  </si>
  <si>
    <t>MULTICOMP - MCMR06X104 JTL - RES, CERAMIC, 100K, 5%, 0.1W, 0603</t>
  </si>
  <si>
    <t>MULTICOMP - MCMR06X4702FTL - RES, CERAMIC, 47K, 1%, 0.1W, 0603</t>
  </si>
  <si>
    <t>MULTICOMP - MCMR06X471 JTL - RES, CERAMIC, 470R, 5%, 0.1W, 0603</t>
  </si>
  <si>
    <t>MULTICOMP - MCMR06X5601FTL - RES, CERAMIC, 5K6, 1%, 0.1W, 0603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</si>
  <si>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</si>
  <si>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</si>
  <si>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</si>
  <si>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</si>
  <si>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MULTICOMP - MCWR06X4703FTL - RES, THICK FILM, 470K, 1%, 0.1W, 0603</t>
  </si>
  <si>
    <t>TDK - CGA4J1X5R1C106K125AC - CAP, MLCC, X5R, 10UF, 16V, 0805</t>
  </si>
  <si>
    <t>MICROCHIP - MCP3021A5T-E/OT - 10BIT ADC, I2C, 1CH, SMD, SOT-23A-5</t>
  </si>
  <si>
    <t>MAXIM INTEGRATED PRODUCTS - DS3231M+TRL - RTC, I2C, WSOIC-16</t>
  </si>
  <si>
    <t>LITTELFUSE - MINISMDC150F/24-2 - POLYSWITCH, SMD, 1812, 1.5A</t>
  </si>
  <si>
    <t>HIROSE(HRS) - U.FL-R-SMT-1(10) - RF COAXIAL, U.FL, STRAIGHT JACK, 50OHM</t>
  </si>
  <si>
    <t>DIODES INC. - BZT52C6V2 - DIODE, ZENER, 6.2V, 0.5W, SOD-123</t>
  </si>
  <si>
    <t>DIODES INC. - DMG6602SVT - MOSFET, NP CH, , 30V, 3.4, ATSOT23</t>
  </si>
  <si>
    <t>BROADCOM LIMITED - HSMS-C190 - LED, RED, 10MCD, 626NM</t>
  </si>
  <si>
    <t>BOURNS - CR0603-J/-000ELF - RES, THICK FILM, 0R, 5%, 0.1W, 0603</t>
  </si>
  <si>
    <t>Footprint</t>
  </si>
  <si>
    <t>PG-TSDSON-8</t>
  </si>
  <si>
    <t>RES0603</t>
  </si>
  <si>
    <t>SMC/DO-214AC</t>
  </si>
  <si>
    <t>SODFL127P600-8N</t>
  </si>
  <si>
    <t>QFN4x4</t>
  </si>
  <si>
    <t>SOT236</t>
  </si>
  <si>
    <t>VQFN TPS</t>
  </si>
  <si>
    <t>Lora_module1</t>
  </si>
  <si>
    <t>SOD-323 2L</t>
  </si>
  <si>
    <t>SOT23127P600-8N</t>
  </si>
  <si>
    <t>FDSD0402</t>
  </si>
  <si>
    <t>CAP0603</t>
  </si>
  <si>
    <t>CAP0805</t>
  </si>
  <si>
    <t>SOT23127P600-8N - duplicate</t>
  </si>
  <si>
    <t>SOIC127P1030X265-16N</t>
  </si>
  <si>
    <t>Chip2PinSM127P600-8N</t>
  </si>
  <si>
    <t>uFL SMD connector</t>
  </si>
  <si>
    <t>SOD123</t>
  </si>
  <si>
    <t>TSOT26</t>
  </si>
  <si>
    <t>LED0603</t>
  </si>
  <si>
    <t>Designator</t>
  </si>
  <si>
    <t>T2</t>
  </si>
  <si>
    <t>R30</t>
  </si>
  <si>
    <t>D4</t>
  </si>
  <si>
    <t>D5</t>
  </si>
  <si>
    <t>U1</t>
  </si>
  <si>
    <t>U8</t>
  </si>
  <si>
    <t>U2</t>
  </si>
  <si>
    <t>U7</t>
  </si>
  <si>
    <t>D2</t>
  </si>
  <si>
    <t>T1</t>
  </si>
  <si>
    <t>T3</t>
  </si>
  <si>
    <t>L1, L2</t>
  </si>
  <si>
    <t>C2</t>
  </si>
  <si>
    <t>C12, C13, C14</t>
  </si>
  <si>
    <t>R18, R27</t>
  </si>
  <si>
    <t>R26, R29</t>
  </si>
  <si>
    <t>C3</t>
  </si>
  <si>
    <t>C7, C8, C9, C10</t>
  </si>
  <si>
    <t>R5, R10, R12, R16, R20, R21, R22, R31</t>
  </si>
  <si>
    <t>R17, R19</t>
  </si>
  <si>
    <t>R23, R25</t>
  </si>
  <si>
    <t>R1, R13</t>
  </si>
  <si>
    <t>R6</t>
  </si>
  <si>
    <t>R8</t>
  </si>
  <si>
    <t>R7</t>
  </si>
  <si>
    <t>R15</t>
  </si>
  <si>
    <t>R4</t>
  </si>
  <si>
    <t>R9</t>
  </si>
  <si>
    <t>C1, C4, C5, C6, C11</t>
  </si>
  <si>
    <t>U4</t>
  </si>
  <si>
    <t>U3</t>
  </si>
  <si>
    <t>F1</t>
  </si>
  <si>
    <t>CON2</t>
  </si>
  <si>
    <t>D6</t>
  </si>
  <si>
    <t>U5, U6</t>
  </si>
  <si>
    <t>D1</t>
  </si>
  <si>
    <t>R2, R3, R14, R24, R28</t>
  </si>
  <si>
    <t>Quantity</t>
  </si>
  <si>
    <t>Supplier 1</t>
  </si>
  <si>
    <t>Farnell</t>
  </si>
  <si>
    <t>Digi-Key</t>
  </si>
  <si>
    <t>Supplier Part Number 1</t>
  </si>
  <si>
    <t>2646394</t>
  </si>
  <si>
    <t>2616585</t>
  </si>
  <si>
    <t>9550143</t>
  </si>
  <si>
    <t>2313878</t>
  </si>
  <si>
    <t>2373541</t>
  </si>
  <si>
    <t>2471145</t>
  </si>
  <si>
    <t>2643432</t>
  </si>
  <si>
    <t>1597-1488-ND</t>
  </si>
  <si>
    <t>2463510</t>
  </si>
  <si>
    <t>9846727</t>
  </si>
  <si>
    <t>1510761</t>
  </si>
  <si>
    <t>2530091</t>
  </si>
  <si>
    <t>2611924</t>
  </si>
  <si>
    <t>2688519</t>
  </si>
  <si>
    <t>9330364, 2447227</t>
  </si>
  <si>
    <t>1171055</t>
  </si>
  <si>
    <t>1759116</t>
  </si>
  <si>
    <t>1759415</t>
  </si>
  <si>
    <t>2073356</t>
  </si>
  <si>
    <t>2073357</t>
  </si>
  <si>
    <t>2073510</t>
  </si>
  <si>
    <t>2073513</t>
  </si>
  <si>
    <t>2073537</t>
  </si>
  <si>
    <t>2447254</t>
  </si>
  <si>
    <t>2447298</t>
  </si>
  <si>
    <t>2447342</t>
  </si>
  <si>
    <t>2447363</t>
  </si>
  <si>
    <t>2447373</t>
  </si>
  <si>
    <t>2320856</t>
  </si>
  <si>
    <t>1332097</t>
  </si>
  <si>
    <t>2515485</t>
  </si>
  <si>
    <t>1345929</t>
  </si>
  <si>
    <t>1688077</t>
  </si>
  <si>
    <t>1902438</t>
  </si>
  <si>
    <t>2061522</t>
  </si>
  <si>
    <t>2497356</t>
  </si>
  <si>
    <t>2008343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</si>
  <si>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</si>
  <si>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</si>
  <si>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</si>
  <si>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</si>
  <si>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</si>
  <si>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</si>
  <si>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USD</t>
  </si>
  <si>
    <t>C:\Users\vojislav\Documents\PiRA-RTC-HAT\PiRA-RTC-HAT-PCB\PiRA-RTC-HAT-PCB.PrjPcb</t>
  </si>
  <si>
    <t>&lt;Parameter Title not found&gt;</t>
  </si>
  <si>
    <t>64</t>
  </si>
  <si>
    <t>11/06/2017 12:00:07 PM</t>
  </si>
  <si>
    <t>Bill of Materials production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</si>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</sst>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5"/>
  <sheetViews>
    <sheetView showGridLines="0" tabSelected="1" zoomScale="55" zoomScaleNormal="55" workbookViewId="0">
      <selection activeCell="I30" sqref="I3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6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82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83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4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5" t="s">
        <v>31</v>
      </c>
      <c r="E7" s="85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43045</v>
      </c>
      <c r="E8" s="22">
        <f ca="1">NOW()</f>
        <v>43045.500219791669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90" t="s">
        <v>36</v>
      </c>
      <c r="D9" s="90" t="s">
        <v>74</v>
      </c>
      <c r="E9" s="90" t="s">
        <v>89</v>
      </c>
      <c r="F9" s="90" t="s">
        <v>127</v>
      </c>
      <c r="G9" s="90" t="s">
        <v>148</v>
      </c>
      <c r="H9" s="90" t="s">
        <v>186</v>
      </c>
      <c r="I9" s="90" t="s">
        <v>187</v>
      </c>
      <c r="J9" s="90" t="s">
        <v>190</v>
      </c>
      <c r="K9" s="96" t="s">
        <v>228</v>
      </c>
      <c r="L9" s="97" t="s">
        <v>229</v>
      </c>
      <c r="M9" s="98" t="s">
        <v>230</v>
      </c>
      <c r="N9" s="98" t="s">
        <v>231</v>
      </c>
      <c r="O9" s="98" t="s">
        <v>232</v>
      </c>
    </row>
    <row r="10" spans="1:15" s="2" customFormat="1" ht="13.5" customHeight="1" x14ac:dyDescent="0.25">
      <c r="A10" s="52"/>
      <c r="B10" s="28">
        <f>ROW(B10) - ROW($B$9)</f>
        <v>1</v>
      </c>
      <c r="C10" s="91" t="s">
        <v>37</v>
      </c>
      <c r="D10" s="91" t="s">
        <v>75</v>
      </c>
      <c r="E10" s="93" t="s">
        <v>90</v>
      </c>
      <c r="F10" s="93" t="s">
        <v>128</v>
      </c>
      <c r="G10" s="93" t="s">
        <v>149</v>
      </c>
      <c r="H10" s="29">
        <v>1</v>
      </c>
      <c r="I10" s="94" t="s">
        <v>188</v>
      </c>
      <c r="J10" s="93" t="s">
        <v>191</v>
      </c>
      <c r="K10" s="37">
        <v>20</v>
      </c>
      <c r="L10" s="37">
        <v>1175</v>
      </c>
      <c r="M10" s="76">
        <v>0.78500000000000003</v>
      </c>
      <c r="N10" s="76">
        <v>15.7</v>
      </c>
      <c r="O10" s="99" t="s">
        <v>233</v>
      </c>
    </row>
    <row r="11" spans="1:15" s="2" customFormat="1" ht="13.5" customHeight="1" x14ac:dyDescent="0.25">
      <c r="A11" s="52"/>
      <c r="B11" s="30">
        <f>ROW(B11) - ROW($B$9)</f>
        <v>2</v>
      </c>
      <c r="C11" s="92" t="s">
        <v>38</v>
      </c>
      <c r="D11" s="92" t="s">
        <v>75</v>
      </c>
      <c r="E11" s="92" t="s">
        <v>91</v>
      </c>
      <c r="F11" s="92" t="s">
        <v>129</v>
      </c>
      <c r="G11" s="92" t="s">
        <v>150</v>
      </c>
      <c r="H11" s="31">
        <v>1</v>
      </c>
      <c r="I11" s="95" t="s">
        <v>188</v>
      </c>
      <c r="J11" s="92" t="s">
        <v>192</v>
      </c>
      <c r="K11" s="38">
        <v>20</v>
      </c>
      <c r="L11" s="38">
        <v>3286</v>
      </c>
      <c r="M11" s="77">
        <v>0.124</v>
      </c>
      <c r="N11" s="77">
        <v>2.48</v>
      </c>
      <c r="O11" s="100" t="s">
        <v>233</v>
      </c>
    </row>
    <row r="12" spans="1:15" s="2" customFormat="1" ht="13.5" customHeight="1" x14ac:dyDescent="0.25">
      <c r="A12" s="52"/>
      <c r="B12" s="28">
        <f>ROW(B12) - ROW($B$9)</f>
        <v>3</v>
      </c>
      <c r="C12" s="91" t="s">
        <v>39</v>
      </c>
      <c r="D12" s="91" t="s">
        <v>75</v>
      </c>
      <c r="E12" s="93" t="s">
        <v>92</v>
      </c>
      <c r="F12" s="93" t="s">
        <v>130</v>
      </c>
      <c r="G12" s="93" t="s">
        <v>151</v>
      </c>
      <c r="H12" s="29">
        <v>1</v>
      </c>
      <c r="I12" s="94" t="s">
        <v>188</v>
      </c>
      <c r="J12" s="93" t="s">
        <v>193</v>
      </c>
      <c r="K12" s="37">
        <v>20</v>
      </c>
      <c r="L12" s="37">
        <v>10105</v>
      </c>
      <c r="M12" s="76">
        <v>0.16400000000000001</v>
      </c>
      <c r="N12" s="76">
        <v>3.28</v>
      </c>
      <c r="O12" s="99" t="s">
        <v>233</v>
      </c>
    </row>
    <row r="13" spans="1:15" s="2" customFormat="1" ht="13.5" customHeight="1" x14ac:dyDescent="0.25">
      <c r="A13" s="52"/>
      <c r="B13" s="30">
        <f>ROW(B13) - ROW($B$9)</f>
        <v>4</v>
      </c>
      <c r="C13" s="92" t="s">
        <v>40</v>
      </c>
      <c r="D13" s="92" t="s">
        <v>75</v>
      </c>
      <c r="E13" s="92" t="s">
        <v>93</v>
      </c>
      <c r="F13" s="92" t="s">
        <v>131</v>
      </c>
      <c r="G13" s="92" t="s">
        <v>152</v>
      </c>
      <c r="H13" s="31">
        <v>1</v>
      </c>
      <c r="I13" s="95" t="s">
        <v>188</v>
      </c>
      <c r="J13" s="92" t="s">
        <v>194</v>
      </c>
      <c r="K13" s="38">
        <v>20</v>
      </c>
      <c r="L13" s="38">
        <v>13454</v>
      </c>
      <c r="M13" s="77">
        <v>0.30599999999999999</v>
      </c>
      <c r="N13" s="77">
        <v>6.12</v>
      </c>
      <c r="O13" s="100" t="s">
        <v>233</v>
      </c>
    </row>
    <row r="14" spans="1:15" s="2" customFormat="1" ht="13.5" customHeight="1" x14ac:dyDescent="0.25">
      <c r="A14" s="52"/>
      <c r="B14" s="28">
        <f>ROW(B14) - ROW($B$9)</f>
        <v>5</v>
      </c>
      <c r="C14" s="91" t="s">
        <v>41</v>
      </c>
      <c r="D14" s="91" t="s">
        <v>76</v>
      </c>
      <c r="E14" s="93" t="s">
        <v>94</v>
      </c>
      <c r="F14" s="93" t="s">
        <v>132</v>
      </c>
      <c r="G14" s="93" t="s">
        <v>153</v>
      </c>
      <c r="H14" s="29">
        <v>1</v>
      </c>
      <c r="I14" s="94" t="s">
        <v>188</v>
      </c>
      <c r="J14" s="93" t="s">
        <v>195</v>
      </c>
      <c r="K14" s="37">
        <v>20</v>
      </c>
      <c r="L14" s="37">
        <v>413</v>
      </c>
      <c r="M14" s="76">
        <v>2.02</v>
      </c>
      <c r="N14" s="76">
        <v>40.4</v>
      </c>
      <c r="O14" s="99" t="s">
        <v>233</v>
      </c>
    </row>
    <row r="15" spans="1:15" s="2" customFormat="1" ht="13.5" customHeight="1" x14ac:dyDescent="0.25">
      <c r="A15" s="52"/>
      <c r="B15" s="30">
        <f>ROW(B15) - ROW($B$9)</f>
        <v>6</v>
      </c>
      <c r="C15" s="92" t="s">
        <v>42</v>
      </c>
      <c r="D15" s="92" t="s">
        <v>76</v>
      </c>
      <c r="E15" s="92" t="s">
        <v>95</v>
      </c>
      <c r="F15" s="92" t="s">
        <v>133</v>
      </c>
      <c r="G15" s="92" t="s">
        <v>154</v>
      </c>
      <c r="H15" s="31">
        <v>1</v>
      </c>
      <c r="I15" s="95" t="s">
        <v>188</v>
      </c>
      <c r="J15" s="92" t="s">
        <v>196</v>
      </c>
      <c r="K15" s="38">
        <v>20</v>
      </c>
      <c r="L15" s="38">
        <v>1202</v>
      </c>
      <c r="M15" s="77">
        <v>0.70299999999999996</v>
      </c>
      <c r="N15" s="77">
        <v>14.06</v>
      </c>
      <c r="O15" s="100" t="s">
        <v>233</v>
      </c>
    </row>
    <row r="16" spans="1:15" s="2" customFormat="1" ht="13.5" customHeight="1" x14ac:dyDescent="0.25">
      <c r="A16" s="52"/>
      <c r="B16" s="28">
        <f>ROW(B16) - ROW($B$9)</f>
        <v>7</v>
      </c>
      <c r="C16" s="91" t="s">
        <v>43</v>
      </c>
      <c r="D16" s="91" t="s">
        <v>76</v>
      </c>
      <c r="E16" s="93" t="s">
        <v>96</v>
      </c>
      <c r="F16" s="93" t="s">
        <v>134</v>
      </c>
      <c r="G16" s="93" t="s">
        <v>155</v>
      </c>
      <c r="H16" s="29">
        <v>1</v>
      </c>
      <c r="I16" s="94" t="s">
        <v>188</v>
      </c>
      <c r="J16" s="93" t="s">
        <v>197</v>
      </c>
      <c r="K16" s="37">
        <v>20</v>
      </c>
      <c r="L16" s="37">
        <v>476</v>
      </c>
      <c r="M16" s="76">
        <v>2.17</v>
      </c>
      <c r="N16" s="76">
        <v>43.4</v>
      </c>
      <c r="O16" s="99" t="s">
        <v>233</v>
      </c>
    </row>
    <row r="17" spans="1:15" s="2" customFormat="1" ht="13.5" customHeight="1" x14ac:dyDescent="0.25">
      <c r="A17" s="52"/>
      <c r="B17" s="30">
        <f>ROW(B17) - ROW($B$9)</f>
        <v>8</v>
      </c>
      <c r="C17" s="92" t="s">
        <v>44</v>
      </c>
      <c r="D17" s="92" t="s">
        <v>77</v>
      </c>
      <c r="E17" s="92" t="s">
        <v>97</v>
      </c>
      <c r="F17" s="92" t="s">
        <v>135</v>
      </c>
      <c r="G17" s="92" t="s">
        <v>156</v>
      </c>
      <c r="H17" s="31">
        <v>1</v>
      </c>
      <c r="I17" s="95" t="s">
        <v>189</v>
      </c>
      <c r="J17" s="92" t="s">
        <v>198</v>
      </c>
      <c r="K17" s="38">
        <v>20</v>
      </c>
      <c r="L17" s="38">
        <v>211</v>
      </c>
      <c r="M17" s="77">
        <v>7.09</v>
      </c>
      <c r="N17" s="77">
        <v>141.80000000000001</v>
      </c>
      <c r="O17" s="100" t="s">
        <v>234</v>
      </c>
    </row>
    <row r="18" spans="1:15" s="2" customFormat="1" ht="13.5" customHeight="1" x14ac:dyDescent="0.25">
      <c r="A18" s="52"/>
      <c r="B18" s="28">
        <f>ROW(B18) - ROW($B$9)</f>
        <v>9</v>
      </c>
      <c r="C18" s="91" t="s">
        <v>45</v>
      </c>
      <c r="D18" s="91" t="s">
        <v>78</v>
      </c>
      <c r="E18" s="93" t="s">
        <v>98</v>
      </c>
      <c r="F18" s="93" t="s">
        <v>136</v>
      </c>
      <c r="G18" s="93" t="s">
        <v>157</v>
      </c>
      <c r="H18" s="29">
        <v>1</v>
      </c>
      <c r="I18" s="94" t="s">
        <v>188</v>
      </c>
      <c r="J18" s="93" t="s">
        <v>199</v>
      </c>
      <c r="K18" s="37">
        <v>20</v>
      </c>
      <c r="L18" s="37">
        <v>3551</v>
      </c>
      <c r="M18" s="76">
        <v>0.14000000000000001</v>
      </c>
      <c r="N18" s="76">
        <v>2.8</v>
      </c>
      <c r="O18" s="99" t="s">
        <v>233</v>
      </c>
    </row>
    <row r="19" spans="1:15" s="2" customFormat="1" ht="13.5" customHeight="1" x14ac:dyDescent="0.25">
      <c r="A19" s="52"/>
      <c r="B19" s="30">
        <f>ROW(B19) - ROW($B$9)</f>
        <v>10</v>
      </c>
      <c r="C19" s="92" t="s">
        <v>46</v>
      </c>
      <c r="D19" s="92" t="s">
        <v>78</v>
      </c>
      <c r="E19" s="92" t="s">
        <v>99</v>
      </c>
      <c r="F19" s="92" t="s">
        <v>137</v>
      </c>
      <c r="G19" s="92" t="s">
        <v>158</v>
      </c>
      <c r="H19" s="31">
        <v>1</v>
      </c>
      <c r="I19" s="95" t="s">
        <v>188</v>
      </c>
      <c r="J19" s="92" t="s">
        <v>200</v>
      </c>
      <c r="K19" s="38">
        <v>20</v>
      </c>
      <c r="L19" s="38">
        <v>32062</v>
      </c>
      <c r="M19" s="77">
        <v>0.14399999999999999</v>
      </c>
      <c r="N19" s="77">
        <v>2.88</v>
      </c>
      <c r="O19" s="100" t="s">
        <v>233</v>
      </c>
    </row>
    <row r="20" spans="1:15" s="2" customFormat="1" ht="13.5" customHeight="1" x14ac:dyDescent="0.25">
      <c r="A20" s="52"/>
      <c r="B20" s="28">
        <f>ROW(B20) - ROW($B$9)</f>
        <v>11</v>
      </c>
      <c r="C20" s="91" t="s">
        <v>47</v>
      </c>
      <c r="D20" s="91" t="s">
        <v>79</v>
      </c>
      <c r="E20" s="93" t="s">
        <v>100</v>
      </c>
      <c r="F20" s="93" t="s">
        <v>137</v>
      </c>
      <c r="G20" s="93" t="s">
        <v>159</v>
      </c>
      <c r="H20" s="29">
        <v>1</v>
      </c>
      <c r="I20" s="94" t="s">
        <v>188</v>
      </c>
      <c r="J20" s="93" t="s">
        <v>201</v>
      </c>
      <c r="K20" s="37">
        <v>20</v>
      </c>
      <c r="L20" s="37">
        <v>279470</v>
      </c>
      <c r="M20" s="76">
        <v>4.4600000000000001E-2</v>
      </c>
      <c r="N20" s="76">
        <v>0.89200000000000002</v>
      </c>
      <c r="O20" s="99" t="s">
        <v>233</v>
      </c>
    </row>
    <row r="21" spans="1:15" s="2" customFormat="1" ht="13.5" customHeight="1" x14ac:dyDescent="0.25">
      <c r="A21" s="52"/>
      <c r="B21" s="30">
        <f>ROW(B21) - ROW($B$9)</f>
        <v>12</v>
      </c>
      <c r="C21" s="92" t="s">
        <v>48</v>
      </c>
      <c r="D21" s="92" t="s">
        <v>80</v>
      </c>
      <c r="E21" s="92" t="s">
        <v>101</v>
      </c>
      <c r="F21" s="92" t="s">
        <v>138</v>
      </c>
      <c r="G21" s="92" t="s">
        <v>160</v>
      </c>
      <c r="H21" s="31">
        <v>2</v>
      </c>
      <c r="I21" s="95" t="s">
        <v>188</v>
      </c>
      <c r="J21" s="92" t="s">
        <v>202</v>
      </c>
      <c r="K21" s="38">
        <v>40</v>
      </c>
      <c r="L21" s="38">
        <v>1391</v>
      </c>
      <c r="M21" s="77">
        <v>0.71499999999999997</v>
      </c>
      <c r="N21" s="77">
        <v>28.6</v>
      </c>
      <c r="O21" s="100" t="s">
        <v>233</v>
      </c>
    </row>
    <row r="22" spans="1:15" s="2" customFormat="1" ht="13.5" customHeight="1" x14ac:dyDescent="0.25">
      <c r="A22" s="52"/>
      <c r="B22" s="28">
        <f>ROW(B22) - ROW($B$9)</f>
        <v>13</v>
      </c>
      <c r="C22" s="91" t="s">
        <v>49</v>
      </c>
      <c r="D22" s="91" t="s">
        <v>80</v>
      </c>
      <c r="E22" s="93" t="s">
        <v>102</v>
      </c>
      <c r="F22" s="93" t="s">
        <v>139</v>
      </c>
      <c r="G22" s="93" t="s">
        <v>161</v>
      </c>
      <c r="H22" s="29">
        <v>1</v>
      </c>
      <c r="I22" s="94" t="s">
        <v>188</v>
      </c>
      <c r="J22" s="93" t="s">
        <v>203</v>
      </c>
      <c r="K22" s="37">
        <v>20</v>
      </c>
      <c r="L22" s="37">
        <v>4366</v>
      </c>
      <c r="M22" s="76">
        <v>0.14299999999999999</v>
      </c>
      <c r="N22" s="76">
        <v>2.86</v>
      </c>
      <c r="O22" s="99" t="s">
        <v>233</v>
      </c>
    </row>
    <row r="23" spans="1:15" s="2" customFormat="1" ht="13.5" customHeight="1" x14ac:dyDescent="0.25">
      <c r="A23" s="52"/>
      <c r="B23" s="30">
        <f>ROW(B23) - ROW($B$9)</f>
        <v>14</v>
      </c>
      <c r="C23" s="92" t="s">
        <v>50</v>
      </c>
      <c r="D23" s="92" t="s">
        <v>80</v>
      </c>
      <c r="E23" s="92" t="s">
        <v>103</v>
      </c>
      <c r="F23" s="92" t="s">
        <v>139</v>
      </c>
      <c r="G23" s="92" t="s">
        <v>162</v>
      </c>
      <c r="H23" s="31">
        <v>3</v>
      </c>
      <c r="I23" s="95" t="s">
        <v>188</v>
      </c>
      <c r="J23" s="92" t="s">
        <v>204</v>
      </c>
      <c r="K23" s="38">
        <v>60</v>
      </c>
      <c r="L23" s="38">
        <v>-6</v>
      </c>
      <c r="M23" s="77">
        <v>1.78E-2</v>
      </c>
      <c r="N23" s="77">
        <v>1.0680000000000001</v>
      </c>
      <c r="O23" s="100" t="s">
        <v>233</v>
      </c>
    </row>
    <row r="24" spans="1:15" s="2" customFormat="1" ht="13.5" customHeight="1" x14ac:dyDescent="0.25">
      <c r="A24" s="52"/>
      <c r="B24" s="28">
        <f>ROW(B24) - ROW($B$9)</f>
        <v>15</v>
      </c>
      <c r="C24" s="91" t="s">
        <v>51</v>
      </c>
      <c r="D24" s="91" t="s">
        <v>81</v>
      </c>
      <c r="E24" s="93" t="s">
        <v>104</v>
      </c>
      <c r="F24" s="93" t="s">
        <v>129</v>
      </c>
      <c r="G24" s="93" t="s">
        <v>163</v>
      </c>
      <c r="H24" s="29">
        <v>2</v>
      </c>
      <c r="I24" s="94" t="s">
        <v>188</v>
      </c>
      <c r="J24" s="93" t="s">
        <v>205</v>
      </c>
      <c r="K24" s="37">
        <v>40</v>
      </c>
      <c r="L24" s="37"/>
      <c r="M24" s="76"/>
      <c r="N24" s="76"/>
      <c r="O24" s="99" t="s">
        <v>233</v>
      </c>
    </row>
    <row r="25" spans="1:15" s="2" customFormat="1" ht="13.5" customHeight="1" x14ac:dyDescent="0.25">
      <c r="A25" s="52"/>
      <c r="B25" s="30">
        <f>ROW(B25) - ROW($B$9)</f>
        <v>16</v>
      </c>
      <c r="C25" s="92" t="s">
        <v>52</v>
      </c>
      <c r="D25" s="92" t="s">
        <v>81</v>
      </c>
      <c r="E25" s="92" t="s">
        <v>105</v>
      </c>
      <c r="F25" s="92" t="s">
        <v>129</v>
      </c>
      <c r="G25" s="92" t="s">
        <v>164</v>
      </c>
      <c r="H25" s="31">
        <v>2</v>
      </c>
      <c r="I25" s="95" t="s">
        <v>188</v>
      </c>
      <c r="J25" s="92" t="s">
        <v>206</v>
      </c>
      <c r="K25" s="38">
        <v>40</v>
      </c>
      <c r="L25" s="38">
        <v>3264</v>
      </c>
      <c r="M25" s="77">
        <v>1.01E-2</v>
      </c>
      <c r="N25" s="77">
        <v>0.40400000000000003</v>
      </c>
      <c r="O25" s="100" t="s">
        <v>233</v>
      </c>
    </row>
    <row r="26" spans="1:15" s="2" customFormat="1" ht="13.5" customHeight="1" x14ac:dyDescent="0.25">
      <c r="A26" s="52"/>
      <c r="B26" s="28">
        <f>ROW(B26) - ROW($B$9)</f>
        <v>17</v>
      </c>
      <c r="C26" s="91" t="s">
        <v>53</v>
      </c>
      <c r="D26" s="91" t="s">
        <v>81</v>
      </c>
      <c r="E26" s="93" t="s">
        <v>106</v>
      </c>
      <c r="F26" s="93" t="s">
        <v>139</v>
      </c>
      <c r="G26" s="93" t="s">
        <v>165</v>
      </c>
      <c r="H26" s="29">
        <v>1</v>
      </c>
      <c r="I26" s="94" t="s">
        <v>188</v>
      </c>
      <c r="J26" s="93" t="s">
        <v>207</v>
      </c>
      <c r="K26" s="37">
        <v>20</v>
      </c>
      <c r="L26" s="37">
        <v>50773</v>
      </c>
      <c r="M26" s="76">
        <v>1.7600000000000001E-2</v>
      </c>
      <c r="N26" s="76">
        <v>0.35199999999999998</v>
      </c>
      <c r="O26" s="99" t="s">
        <v>233</v>
      </c>
    </row>
    <row r="27" spans="1:15" s="2" customFormat="1" ht="13.5" customHeight="1" x14ac:dyDescent="0.25">
      <c r="A27" s="52"/>
      <c r="B27" s="30">
        <f>ROW(B27) - ROW($B$9)</f>
        <v>18</v>
      </c>
      <c r="C27" s="92" t="s">
        <v>54</v>
      </c>
      <c r="D27" s="92" t="s">
        <v>81</v>
      </c>
      <c r="E27" s="92" t="s">
        <v>107</v>
      </c>
      <c r="F27" s="92" t="s">
        <v>140</v>
      </c>
      <c r="G27" s="92" t="s">
        <v>166</v>
      </c>
      <c r="H27" s="31">
        <v>4</v>
      </c>
      <c r="I27" s="95" t="s">
        <v>188</v>
      </c>
      <c r="J27" s="92" t="s">
        <v>208</v>
      </c>
      <c r="K27" s="38">
        <v>80</v>
      </c>
      <c r="L27" s="38">
        <v>43288</v>
      </c>
      <c r="M27" s="77">
        <v>9.5500000000000002E-2</v>
      </c>
      <c r="N27" s="77">
        <v>7.64</v>
      </c>
      <c r="O27" s="100" t="s">
        <v>233</v>
      </c>
    </row>
    <row r="28" spans="1:15" s="2" customFormat="1" ht="13.5" customHeight="1" x14ac:dyDescent="0.25">
      <c r="A28" s="52"/>
      <c r="B28" s="28">
        <f>ROW(B28) - ROW($B$9)</f>
        <v>19</v>
      </c>
      <c r="C28" s="91" t="s">
        <v>55</v>
      </c>
      <c r="D28" s="91" t="s">
        <v>81</v>
      </c>
      <c r="E28" s="93" t="s">
        <v>108</v>
      </c>
      <c r="F28" s="93" t="s">
        <v>129</v>
      </c>
      <c r="G28" s="93" t="s">
        <v>167</v>
      </c>
      <c r="H28" s="29">
        <v>8</v>
      </c>
      <c r="I28" s="94" t="s">
        <v>188</v>
      </c>
      <c r="J28" s="93" t="s">
        <v>209</v>
      </c>
      <c r="K28" s="37">
        <v>160</v>
      </c>
      <c r="L28" s="37">
        <v>10031</v>
      </c>
      <c r="M28" s="76">
        <v>3.7000000000000002E-3</v>
      </c>
      <c r="N28" s="76">
        <v>0.59199999999999997</v>
      </c>
      <c r="O28" s="99" t="s">
        <v>233</v>
      </c>
    </row>
    <row r="29" spans="1:15" s="2" customFormat="1" ht="13.5" customHeight="1" x14ac:dyDescent="0.25">
      <c r="A29" s="52"/>
      <c r="B29" s="30">
        <f>ROW(B29) - ROW($B$9)</f>
        <v>20</v>
      </c>
      <c r="C29" s="92" t="s">
        <v>56</v>
      </c>
      <c r="D29" s="92" t="s">
        <v>81</v>
      </c>
      <c r="E29" s="92" t="s">
        <v>109</v>
      </c>
      <c r="F29" s="92" t="s">
        <v>129</v>
      </c>
      <c r="G29" s="92" t="s">
        <v>168</v>
      </c>
      <c r="H29" s="31">
        <v>2</v>
      </c>
      <c r="I29" s="95" t="s">
        <v>188</v>
      </c>
      <c r="J29" s="92" t="s">
        <v>210</v>
      </c>
      <c r="K29" s="38">
        <v>40</v>
      </c>
      <c r="L29" s="38">
        <v>16958</v>
      </c>
      <c r="M29" s="77">
        <v>6.1999999999999998E-3</v>
      </c>
      <c r="N29" s="77">
        <v>0.248</v>
      </c>
      <c r="O29" s="100" t="s">
        <v>233</v>
      </c>
    </row>
    <row r="30" spans="1:15" s="2" customFormat="1" ht="13.5" customHeight="1" x14ac:dyDescent="0.25">
      <c r="A30" s="52"/>
      <c r="B30" s="28">
        <f>ROW(B30) - ROW($B$9)</f>
        <v>21</v>
      </c>
      <c r="C30" s="91" t="s">
        <v>57</v>
      </c>
      <c r="D30" s="91" t="s">
        <v>81</v>
      </c>
      <c r="E30" s="93" t="s">
        <v>110</v>
      </c>
      <c r="F30" s="93" t="s">
        <v>129</v>
      </c>
      <c r="G30" s="93" t="s">
        <v>169</v>
      </c>
      <c r="H30" s="29">
        <v>2</v>
      </c>
      <c r="I30" s="94" t="s">
        <v>188</v>
      </c>
      <c r="J30" s="93" t="s">
        <v>211</v>
      </c>
      <c r="K30" s="37">
        <v>40</v>
      </c>
      <c r="L30" s="37">
        <v>11239</v>
      </c>
      <c r="M30" s="76">
        <v>8.2000000000000007E-3</v>
      </c>
      <c r="N30" s="76">
        <v>0.32800000000000001</v>
      </c>
      <c r="O30" s="99" t="s">
        <v>233</v>
      </c>
    </row>
    <row r="31" spans="1:15" s="2" customFormat="1" ht="13.5" customHeight="1" x14ac:dyDescent="0.25">
      <c r="A31" s="52"/>
      <c r="B31" s="30">
        <f>ROW(B31) - ROW($B$9)</f>
        <v>22</v>
      </c>
      <c r="C31" s="92" t="s">
        <v>58</v>
      </c>
      <c r="D31" s="92" t="s">
        <v>81</v>
      </c>
      <c r="E31" s="92" t="s">
        <v>111</v>
      </c>
      <c r="F31" s="92" t="s">
        <v>129</v>
      </c>
      <c r="G31" s="92" t="s">
        <v>170</v>
      </c>
      <c r="H31" s="31">
        <v>2</v>
      </c>
      <c r="I31" s="95" t="s">
        <v>188</v>
      </c>
      <c r="J31" s="92" t="s">
        <v>212</v>
      </c>
      <c r="K31" s="38">
        <v>40</v>
      </c>
      <c r="L31" s="38">
        <v>1510</v>
      </c>
      <c r="M31" s="77">
        <v>4.3E-3</v>
      </c>
      <c r="N31" s="77">
        <v>0.17199999999999999</v>
      </c>
      <c r="O31" s="100" t="s">
        <v>233</v>
      </c>
    </row>
    <row r="32" spans="1:15" s="2" customFormat="1" ht="13.5" customHeight="1" x14ac:dyDescent="0.25">
      <c r="A32" s="52"/>
      <c r="B32" s="28">
        <f>ROW(B32) - ROW($B$9)</f>
        <v>23</v>
      </c>
      <c r="C32" s="91" t="s">
        <v>59</v>
      </c>
      <c r="D32" s="91" t="s">
        <v>81</v>
      </c>
      <c r="E32" s="93" t="s">
        <v>112</v>
      </c>
      <c r="F32" s="93" t="s">
        <v>129</v>
      </c>
      <c r="G32" s="93" t="s">
        <v>171</v>
      </c>
      <c r="H32" s="29">
        <v>1</v>
      </c>
      <c r="I32" s="94" t="s">
        <v>188</v>
      </c>
      <c r="J32" s="93" t="s">
        <v>213</v>
      </c>
      <c r="K32" s="37">
        <v>20</v>
      </c>
      <c r="L32" s="37">
        <v>2834</v>
      </c>
      <c r="M32" s="76">
        <v>4.8999999999999998E-3</v>
      </c>
      <c r="N32" s="76">
        <v>9.8000000000000004E-2</v>
      </c>
      <c r="O32" s="99" t="s">
        <v>233</v>
      </c>
    </row>
    <row r="33" spans="1:15" s="2" customFormat="1" ht="13.5" customHeight="1" x14ac:dyDescent="0.25">
      <c r="A33" s="52"/>
      <c r="B33" s="30">
        <f>ROW(B33) - ROW($B$9)</f>
        <v>24</v>
      </c>
      <c r="C33" s="92" t="s">
        <v>60</v>
      </c>
      <c r="D33" s="92" t="s">
        <v>81</v>
      </c>
      <c r="E33" s="92" t="s">
        <v>113</v>
      </c>
      <c r="F33" s="92" t="s">
        <v>129</v>
      </c>
      <c r="G33" s="92" t="s">
        <v>172</v>
      </c>
      <c r="H33" s="31">
        <v>1</v>
      </c>
      <c r="I33" s="95" t="s">
        <v>188</v>
      </c>
      <c r="J33" s="92" t="s">
        <v>214</v>
      </c>
      <c r="K33" s="38">
        <v>20</v>
      </c>
      <c r="L33" s="38">
        <v>4775</v>
      </c>
      <c r="M33" s="77">
        <v>3.0999999999999999E-3</v>
      </c>
      <c r="N33" s="77">
        <v>6.2E-2</v>
      </c>
      <c r="O33" s="100" t="s">
        <v>233</v>
      </c>
    </row>
    <row r="34" spans="1:15" s="2" customFormat="1" ht="13.5" customHeight="1" x14ac:dyDescent="0.25">
      <c r="A34" s="52"/>
      <c r="B34" s="28">
        <f>ROW(B34) - ROW($B$9)</f>
        <v>25</v>
      </c>
      <c r="C34" s="91" t="s">
        <v>61</v>
      </c>
      <c r="D34" s="91" t="s">
        <v>81</v>
      </c>
      <c r="E34" s="93" t="s">
        <v>114</v>
      </c>
      <c r="F34" s="93" t="s">
        <v>129</v>
      </c>
      <c r="G34" s="93" t="s">
        <v>173</v>
      </c>
      <c r="H34" s="29">
        <v>1</v>
      </c>
      <c r="I34" s="94" t="s">
        <v>188</v>
      </c>
      <c r="J34" s="93" t="s">
        <v>215</v>
      </c>
      <c r="K34" s="37">
        <v>20</v>
      </c>
      <c r="L34" s="37">
        <v>130953</v>
      </c>
      <c r="M34" s="76">
        <v>1.9E-3</v>
      </c>
      <c r="N34" s="76">
        <v>3.7999999999999999E-2</v>
      </c>
      <c r="O34" s="99" t="s">
        <v>233</v>
      </c>
    </row>
    <row r="35" spans="1:15" s="2" customFormat="1" ht="13.5" customHeight="1" x14ac:dyDescent="0.25">
      <c r="A35" s="52"/>
      <c r="B35" s="30">
        <f>ROW(B35) - ROW($B$9)</f>
        <v>26</v>
      </c>
      <c r="C35" s="92" t="s">
        <v>62</v>
      </c>
      <c r="D35" s="92" t="s">
        <v>81</v>
      </c>
      <c r="E35" s="92" t="s">
        <v>115</v>
      </c>
      <c r="F35" s="92" t="s">
        <v>129</v>
      </c>
      <c r="G35" s="92" t="s">
        <v>174</v>
      </c>
      <c r="H35" s="31">
        <v>1</v>
      </c>
      <c r="I35" s="95" t="s">
        <v>188</v>
      </c>
      <c r="J35" s="92" t="s">
        <v>216</v>
      </c>
      <c r="K35" s="38">
        <v>20</v>
      </c>
      <c r="L35" s="38">
        <v>77040</v>
      </c>
      <c r="M35" s="77">
        <v>3.0999999999999999E-3</v>
      </c>
      <c r="N35" s="77">
        <v>6.2E-2</v>
      </c>
      <c r="O35" s="100" t="s">
        <v>233</v>
      </c>
    </row>
    <row r="36" spans="1:15" s="2" customFormat="1" ht="13.5" customHeight="1" x14ac:dyDescent="0.25">
      <c r="A36" s="52"/>
      <c r="B36" s="28">
        <f>ROW(B36) - ROW($B$9)</f>
        <v>27</v>
      </c>
      <c r="C36" s="91" t="s">
        <v>63</v>
      </c>
      <c r="D36" s="91" t="s">
        <v>81</v>
      </c>
      <c r="E36" s="93" t="s">
        <v>116</v>
      </c>
      <c r="F36" s="93" t="s">
        <v>129</v>
      </c>
      <c r="G36" s="93" t="s">
        <v>175</v>
      </c>
      <c r="H36" s="29">
        <v>1</v>
      </c>
      <c r="I36" s="94" t="s">
        <v>188</v>
      </c>
      <c r="J36" s="93" t="s">
        <v>217</v>
      </c>
      <c r="K36" s="37">
        <v>20</v>
      </c>
      <c r="L36" s="37">
        <v>53145</v>
      </c>
      <c r="M36" s="76">
        <v>3.0999999999999999E-3</v>
      </c>
      <c r="N36" s="76">
        <v>6.2E-2</v>
      </c>
      <c r="O36" s="99" t="s">
        <v>233</v>
      </c>
    </row>
    <row r="37" spans="1:15" s="2" customFormat="1" ht="13.5" customHeight="1" x14ac:dyDescent="0.25">
      <c r="A37" s="52"/>
      <c r="B37" s="30">
        <f>ROW(B37) - ROW($B$9)</f>
        <v>28</v>
      </c>
      <c r="C37" s="92" t="s">
        <v>64</v>
      </c>
      <c r="D37" s="92" t="s">
        <v>81</v>
      </c>
      <c r="E37" s="92" t="s">
        <v>117</v>
      </c>
      <c r="F37" s="92" t="s">
        <v>129</v>
      </c>
      <c r="G37" s="92" t="s">
        <v>176</v>
      </c>
      <c r="H37" s="31">
        <v>1</v>
      </c>
      <c r="I37" s="95" t="s">
        <v>188</v>
      </c>
      <c r="J37" s="92" t="s">
        <v>218</v>
      </c>
      <c r="K37" s="38">
        <v>20</v>
      </c>
      <c r="L37" s="38">
        <v>47264</v>
      </c>
      <c r="M37" s="77">
        <v>3.0999999999999999E-3</v>
      </c>
      <c r="N37" s="77">
        <v>6.2E-2</v>
      </c>
      <c r="O37" s="100" t="s">
        <v>233</v>
      </c>
    </row>
    <row r="38" spans="1:15" s="2" customFormat="1" ht="13.5" customHeight="1" x14ac:dyDescent="0.25">
      <c r="A38" s="52"/>
      <c r="B38" s="28">
        <f>ROW(B38) - ROW($B$9)</f>
        <v>29</v>
      </c>
      <c r="C38" s="91" t="s">
        <v>65</v>
      </c>
      <c r="D38" s="91" t="s">
        <v>81</v>
      </c>
      <c r="E38" s="93" t="s">
        <v>118</v>
      </c>
      <c r="F38" s="93" t="s">
        <v>140</v>
      </c>
      <c r="G38" s="93" t="s">
        <v>177</v>
      </c>
      <c r="H38" s="29">
        <v>5</v>
      </c>
      <c r="I38" s="94" t="s">
        <v>188</v>
      </c>
      <c r="J38" s="93" t="s">
        <v>219</v>
      </c>
      <c r="K38" s="37">
        <v>100</v>
      </c>
      <c r="L38" s="37">
        <v>131169</v>
      </c>
      <c r="M38" s="76">
        <v>5.04E-2</v>
      </c>
      <c r="N38" s="76">
        <v>5.04</v>
      </c>
      <c r="O38" s="99" t="s">
        <v>233</v>
      </c>
    </row>
    <row r="39" spans="1:15" s="2" customFormat="1" ht="13.5" customHeight="1" x14ac:dyDescent="0.25">
      <c r="A39" s="52"/>
      <c r="B39" s="30">
        <f>ROW(B39) - ROW($B$9)</f>
        <v>30</v>
      </c>
      <c r="C39" s="92" t="s">
        <v>66</v>
      </c>
      <c r="D39" s="92" t="s">
        <v>82</v>
      </c>
      <c r="E39" s="92" t="s">
        <v>119</v>
      </c>
      <c r="F39" s="92" t="s">
        <v>141</v>
      </c>
      <c r="G39" s="92" t="s">
        <v>178</v>
      </c>
      <c r="H39" s="31">
        <v>1</v>
      </c>
      <c r="I39" s="95" t="s">
        <v>188</v>
      </c>
      <c r="J39" s="92" t="s">
        <v>220</v>
      </c>
      <c r="K39" s="38">
        <v>20</v>
      </c>
      <c r="L39" s="38">
        <v>7151</v>
      </c>
      <c r="M39" s="77">
        <v>0.83499999999999996</v>
      </c>
      <c r="N39" s="77">
        <v>16.7</v>
      </c>
      <c r="O39" s="100" t="s">
        <v>233</v>
      </c>
    </row>
    <row r="40" spans="1:15" s="2" customFormat="1" ht="13.5" customHeight="1" x14ac:dyDescent="0.25">
      <c r="A40" s="52"/>
      <c r="B40" s="28">
        <f>ROW(B40) - ROW($B$9)</f>
        <v>31</v>
      </c>
      <c r="C40" s="91" t="s">
        <v>67</v>
      </c>
      <c r="D40" s="91" t="s">
        <v>83</v>
      </c>
      <c r="E40" s="93" t="s">
        <v>120</v>
      </c>
      <c r="F40" s="93" t="s">
        <v>142</v>
      </c>
      <c r="G40" s="93" t="s">
        <v>179</v>
      </c>
      <c r="H40" s="29">
        <v>1</v>
      </c>
      <c r="I40" s="94" t="s">
        <v>188</v>
      </c>
      <c r="J40" s="93" t="s">
        <v>221</v>
      </c>
      <c r="K40" s="37">
        <v>20</v>
      </c>
      <c r="L40" s="37">
        <v>784</v>
      </c>
      <c r="M40" s="76">
        <v>6.05</v>
      </c>
      <c r="N40" s="76">
        <v>121</v>
      </c>
      <c r="O40" s="99" t="s">
        <v>233</v>
      </c>
    </row>
    <row r="41" spans="1:15" s="2" customFormat="1" ht="13.5" customHeight="1" x14ac:dyDescent="0.25">
      <c r="A41" s="52"/>
      <c r="B41" s="30">
        <f>ROW(B41) - ROW($B$9)</f>
        <v>32</v>
      </c>
      <c r="C41" s="92" t="s">
        <v>68</v>
      </c>
      <c r="D41" s="92" t="s">
        <v>84</v>
      </c>
      <c r="E41" s="92" t="s">
        <v>121</v>
      </c>
      <c r="F41" s="92" t="s">
        <v>143</v>
      </c>
      <c r="G41" s="92" t="s">
        <v>180</v>
      </c>
      <c r="H41" s="31">
        <v>1</v>
      </c>
      <c r="I41" s="95" t="s">
        <v>188</v>
      </c>
      <c r="J41" s="92" t="s">
        <v>222</v>
      </c>
      <c r="K41" s="38">
        <v>20</v>
      </c>
      <c r="L41" s="38">
        <v>8697</v>
      </c>
      <c r="M41" s="77">
        <v>0.46300000000000002</v>
      </c>
      <c r="N41" s="77">
        <v>9.26</v>
      </c>
      <c r="O41" s="100" t="s">
        <v>233</v>
      </c>
    </row>
    <row r="42" spans="1:15" s="2" customFormat="1" ht="13.5" customHeight="1" x14ac:dyDescent="0.25">
      <c r="A42" s="52"/>
      <c r="B42" s="28">
        <f>ROW(B42) - ROW($B$9)</f>
        <v>33</v>
      </c>
      <c r="C42" s="91" t="s">
        <v>69</v>
      </c>
      <c r="D42" s="91" t="s">
        <v>85</v>
      </c>
      <c r="E42" s="93" t="s">
        <v>122</v>
      </c>
      <c r="F42" s="93" t="s">
        <v>144</v>
      </c>
      <c r="G42" s="93" t="s">
        <v>181</v>
      </c>
      <c r="H42" s="29">
        <v>1</v>
      </c>
      <c r="I42" s="94" t="s">
        <v>188</v>
      </c>
      <c r="J42" s="93" t="s">
        <v>223</v>
      </c>
      <c r="K42" s="37">
        <v>20</v>
      </c>
      <c r="L42" s="37">
        <v>115173</v>
      </c>
      <c r="M42" s="76">
        <v>0.5</v>
      </c>
      <c r="N42" s="76">
        <v>10</v>
      </c>
      <c r="O42" s="99" t="s">
        <v>233</v>
      </c>
    </row>
    <row r="43" spans="1:15" s="2" customFormat="1" ht="13.5" customHeight="1" x14ac:dyDescent="0.25">
      <c r="A43" s="52"/>
      <c r="B43" s="30">
        <f>ROW(B43) - ROW($B$9)</f>
        <v>34</v>
      </c>
      <c r="C43" s="92" t="s">
        <v>70</v>
      </c>
      <c r="D43" s="92" t="s">
        <v>86</v>
      </c>
      <c r="E43" s="92" t="s">
        <v>123</v>
      </c>
      <c r="F43" s="92" t="s">
        <v>145</v>
      </c>
      <c r="G43" s="92" t="s">
        <v>182</v>
      </c>
      <c r="H43" s="31">
        <v>1</v>
      </c>
      <c r="I43" s="95" t="s">
        <v>188</v>
      </c>
      <c r="J43" s="92" t="s">
        <v>224</v>
      </c>
      <c r="K43" s="38">
        <v>20</v>
      </c>
      <c r="L43" s="38">
        <v>4408</v>
      </c>
      <c r="M43" s="77">
        <v>0.41499999999999998</v>
      </c>
      <c r="N43" s="77">
        <v>8.3000000000000007</v>
      </c>
      <c r="O43" s="100" t="s">
        <v>233</v>
      </c>
    </row>
    <row r="44" spans="1:15" s="2" customFormat="1" ht="13.5" customHeight="1" x14ac:dyDescent="0.25">
      <c r="A44" s="52"/>
      <c r="B44" s="28">
        <f>ROW(B44) - ROW($B$9)</f>
        <v>35</v>
      </c>
      <c r="C44" s="91" t="s">
        <v>71</v>
      </c>
      <c r="D44" s="91" t="s">
        <v>86</v>
      </c>
      <c r="E44" s="93" t="s">
        <v>124</v>
      </c>
      <c r="F44" s="93" t="s">
        <v>146</v>
      </c>
      <c r="G44" s="93" t="s">
        <v>183</v>
      </c>
      <c r="H44" s="29">
        <v>2</v>
      </c>
      <c r="I44" s="94" t="s">
        <v>188</v>
      </c>
      <c r="J44" s="93" t="s">
        <v>225</v>
      </c>
      <c r="K44" s="37">
        <v>40</v>
      </c>
      <c r="L44" s="37">
        <v>4581</v>
      </c>
      <c r="M44" s="76">
        <v>0.33900000000000002</v>
      </c>
      <c r="N44" s="76">
        <v>13.56</v>
      </c>
      <c r="O44" s="99" t="s">
        <v>233</v>
      </c>
    </row>
    <row r="45" spans="1:15" s="2" customFormat="1" ht="13.5" customHeight="1" x14ac:dyDescent="0.25">
      <c r="A45" s="52"/>
      <c r="B45" s="30">
        <f>ROW(B45) - ROW($B$9)</f>
        <v>36</v>
      </c>
      <c r="C45" s="92" t="s">
        <v>72</v>
      </c>
      <c r="D45" s="92" t="s">
        <v>87</v>
      </c>
      <c r="E45" s="92" t="s">
        <v>125</v>
      </c>
      <c r="F45" s="92" t="s">
        <v>147</v>
      </c>
      <c r="G45" s="92" t="s">
        <v>184</v>
      </c>
      <c r="H45" s="31">
        <v>1</v>
      </c>
      <c r="I45" s="95" t="s">
        <v>188</v>
      </c>
      <c r="J45" s="92" t="s">
        <v>226</v>
      </c>
      <c r="K45" s="38">
        <v>20</v>
      </c>
      <c r="L45" s="38">
        <v>4472</v>
      </c>
      <c r="M45" s="77">
        <v>0.41399999999999998</v>
      </c>
      <c r="N45" s="77">
        <v>8.2799999999999994</v>
      </c>
      <c r="O45" s="100" t="s">
        <v>233</v>
      </c>
    </row>
    <row r="46" spans="1:15" s="2" customFormat="1" ht="13.5" customHeight="1" x14ac:dyDescent="0.25">
      <c r="A46" s="52"/>
      <c r="B46" s="28">
        <f>ROW(B46) - ROW($B$9)</f>
        <v>37</v>
      </c>
      <c r="C46" s="91" t="s">
        <v>73</v>
      </c>
      <c r="D46" s="91" t="s">
        <v>88</v>
      </c>
      <c r="E46" s="93" t="s">
        <v>126</v>
      </c>
      <c r="F46" s="93" t="s">
        <v>129</v>
      </c>
      <c r="G46" s="93" t="s">
        <v>185</v>
      </c>
      <c r="H46" s="29">
        <v>5</v>
      </c>
      <c r="I46" s="94" t="s">
        <v>188</v>
      </c>
      <c r="J46" s="93" t="s">
        <v>227</v>
      </c>
      <c r="K46" s="37">
        <v>100</v>
      </c>
      <c r="L46" s="37">
        <v>43937</v>
      </c>
      <c r="M46" s="76">
        <v>1.46E-2</v>
      </c>
      <c r="N46" s="76">
        <v>1.46</v>
      </c>
      <c r="O46" s="99" t="s">
        <v>233</v>
      </c>
    </row>
    <row r="47" spans="1:15" x14ac:dyDescent="0.25">
      <c r="A47" s="52"/>
      <c r="B47" s="48"/>
      <c r="C47" s="47"/>
      <c r="D47" s="33"/>
      <c r="E47" s="32"/>
      <c r="F47" s="44"/>
      <c r="G47" s="36"/>
      <c r="H47" s="43">
        <f>SUM(H10:H46)</f>
        <v>64</v>
      </c>
      <c r="I47" s="70"/>
      <c r="J47" s="39"/>
      <c r="K47" s="43">
        <f>SUM(K10:K46)</f>
        <v>1280</v>
      </c>
      <c r="L47" s="42"/>
      <c r="M47" s="42"/>
      <c r="N47" s="42">
        <f>SUM(N10:N46)</f>
        <v>510.06</v>
      </c>
      <c r="O47" s="63"/>
    </row>
    <row r="48" spans="1:15" ht="13.8" thickBot="1" x14ac:dyDescent="0.3">
      <c r="A48" s="52"/>
      <c r="B48" s="78" t="s">
        <v>20</v>
      </c>
      <c r="C48" s="78"/>
      <c r="D48" s="5"/>
      <c r="E48" s="7"/>
      <c r="F48" s="46" t="s">
        <v>21</v>
      </c>
      <c r="G48" s="4"/>
      <c r="H48" s="4"/>
      <c r="I48" s="71"/>
      <c r="J48" s="36"/>
      <c r="K48" s="36"/>
      <c r="L48" s="36"/>
      <c r="M48" s="36"/>
      <c r="N48" s="36"/>
      <c r="O48" s="62"/>
    </row>
    <row r="49" spans="1:15" ht="25.2" thickBot="1" x14ac:dyDescent="0.3">
      <c r="A49" s="52"/>
      <c r="B49" s="6"/>
      <c r="C49" s="6"/>
      <c r="D49" s="6"/>
      <c r="E49" s="8"/>
      <c r="F49" s="75" t="s">
        <v>26</v>
      </c>
      <c r="G49" s="5"/>
      <c r="H49" s="87" t="s">
        <v>34</v>
      </c>
      <c r="I49" s="75"/>
      <c r="J49" s="41" t="s">
        <v>23</v>
      </c>
      <c r="K49" s="36"/>
      <c r="L49" s="79">
        <f>N47</f>
        <v>510.06</v>
      </c>
      <c r="M49" s="80"/>
      <c r="N49" s="88" t="s">
        <v>35</v>
      </c>
      <c r="O49" s="62"/>
    </row>
    <row r="50" spans="1:15" x14ac:dyDescent="0.25">
      <c r="A50" s="52"/>
      <c r="B50" s="6"/>
      <c r="C50" s="6"/>
      <c r="D50" s="6"/>
      <c r="E50" s="8"/>
      <c r="F50" s="5"/>
      <c r="G50" s="5"/>
      <c r="H50" s="5"/>
      <c r="I50" s="72"/>
      <c r="J50" s="45" t="s">
        <v>25</v>
      </c>
      <c r="K50" s="6"/>
      <c r="L50" s="81">
        <f>L49/H49</f>
        <v>25.503</v>
      </c>
      <c r="M50" s="81"/>
      <c r="N50" s="89" t="s">
        <v>35</v>
      </c>
      <c r="O50" s="62"/>
    </row>
    <row r="51" spans="1:15" ht="13.8" thickBot="1" x14ac:dyDescent="0.3">
      <c r="A51" s="55"/>
      <c r="B51" s="27"/>
      <c r="C51" s="11"/>
      <c r="D51" s="11"/>
      <c r="E51" s="9"/>
      <c r="F51" s="10"/>
      <c r="G51" s="10"/>
      <c r="H51" s="10"/>
      <c r="I51" s="73"/>
      <c r="J51" s="10"/>
      <c r="K51" s="11"/>
      <c r="L51" s="56"/>
      <c r="M51" s="56"/>
      <c r="N51" s="56"/>
      <c r="O51" s="64"/>
    </row>
    <row r="53" spans="1:15" x14ac:dyDescent="0.25">
      <c r="C53" s="1"/>
      <c r="D53" s="1"/>
      <c r="E53" s="1"/>
    </row>
    <row r="54" spans="1:15" x14ac:dyDescent="0.25">
      <c r="C54" s="1"/>
      <c r="D54" s="1"/>
      <c r="E54" s="1"/>
    </row>
    <row r="55" spans="1:15" x14ac:dyDescent="0.25">
      <c r="C55" s="1"/>
      <c r="D55" s="1"/>
      <c r="E55" s="1"/>
    </row>
  </sheetData>
  <mergeCells count="3">
    <mergeCell ref="B48:C48"/>
    <mergeCell ref="L49:M49"/>
    <mergeCell ref="L50:M50"/>
  </mergeCells>
  <phoneticPr fontId="0" type="noConversion"/>
  <conditionalFormatting sqref="L10:L11">
    <cfRule type="cellIs" dxfId="71" priority="73" operator="lessThan">
      <formula>1</formula>
    </cfRule>
  </conditionalFormatting>
  <conditionalFormatting sqref="N10:N11">
    <cfRule type="containsBlanks" dxfId="70" priority="72">
      <formula>LEN(TRIM(N10))=0</formula>
    </cfRule>
  </conditionalFormatting>
  <conditionalFormatting sqref="L12">
    <cfRule type="cellIs" dxfId="69" priority="70" operator="lessThan">
      <formula>1</formula>
    </cfRule>
  </conditionalFormatting>
  <conditionalFormatting sqref="N12">
    <cfRule type="containsBlanks" dxfId="68" priority="69">
      <formula>LEN(TRIM(N12))=0</formula>
    </cfRule>
  </conditionalFormatting>
  <conditionalFormatting sqref="L13">
    <cfRule type="cellIs" dxfId="67" priority="68" operator="lessThan">
      <formula>1</formula>
    </cfRule>
  </conditionalFormatting>
  <conditionalFormatting sqref="N13">
    <cfRule type="containsBlanks" dxfId="66" priority="67">
      <formula>LEN(TRIM(N13))=0</formula>
    </cfRule>
  </conditionalFormatting>
  <conditionalFormatting sqref="L14">
    <cfRule type="cellIs" dxfId="65" priority="66" operator="lessThan">
      <formula>1</formula>
    </cfRule>
  </conditionalFormatting>
  <conditionalFormatting sqref="N14">
    <cfRule type="containsBlanks" dxfId="64" priority="65">
      <formula>LEN(TRIM(N14))=0</formula>
    </cfRule>
  </conditionalFormatting>
  <conditionalFormatting sqref="L15">
    <cfRule type="cellIs" dxfId="63" priority="64" operator="lessThan">
      <formula>1</formula>
    </cfRule>
  </conditionalFormatting>
  <conditionalFormatting sqref="N15">
    <cfRule type="containsBlanks" dxfId="62" priority="63">
      <formula>LEN(TRIM(N15))=0</formula>
    </cfRule>
  </conditionalFormatting>
  <conditionalFormatting sqref="L16">
    <cfRule type="cellIs" dxfId="61" priority="62" operator="lessThan">
      <formula>1</formula>
    </cfRule>
  </conditionalFormatting>
  <conditionalFormatting sqref="N16">
    <cfRule type="containsBlanks" dxfId="60" priority="61">
      <formula>LEN(TRIM(N16))=0</formula>
    </cfRule>
  </conditionalFormatting>
  <conditionalFormatting sqref="L17">
    <cfRule type="cellIs" dxfId="59" priority="60" operator="lessThan">
      <formula>1</formula>
    </cfRule>
  </conditionalFormatting>
  <conditionalFormatting sqref="N17">
    <cfRule type="containsBlanks" dxfId="58" priority="59">
      <formula>LEN(TRIM(N17))=0</formula>
    </cfRule>
  </conditionalFormatting>
  <conditionalFormatting sqref="L18">
    <cfRule type="cellIs" dxfId="57" priority="58" operator="lessThan">
      <formula>1</formula>
    </cfRule>
  </conditionalFormatting>
  <conditionalFormatting sqref="N18">
    <cfRule type="containsBlanks" dxfId="56" priority="57">
      <formula>LEN(TRIM(N18))=0</formula>
    </cfRule>
  </conditionalFormatting>
  <conditionalFormatting sqref="L19">
    <cfRule type="cellIs" dxfId="55" priority="56" operator="lessThan">
      <formula>1</formula>
    </cfRule>
  </conditionalFormatting>
  <conditionalFormatting sqref="N19">
    <cfRule type="containsBlanks" dxfId="54" priority="55">
      <formula>LEN(TRIM(N19))=0</formula>
    </cfRule>
  </conditionalFormatting>
  <conditionalFormatting sqref="L20">
    <cfRule type="cellIs" dxfId="53" priority="54" operator="lessThan">
      <formula>1</formula>
    </cfRule>
  </conditionalFormatting>
  <conditionalFormatting sqref="N20">
    <cfRule type="containsBlanks" dxfId="52" priority="53">
      <formula>LEN(TRIM(N20))=0</formula>
    </cfRule>
  </conditionalFormatting>
  <conditionalFormatting sqref="L21">
    <cfRule type="cellIs" dxfId="51" priority="52" operator="lessThan">
      <formula>1</formula>
    </cfRule>
  </conditionalFormatting>
  <conditionalFormatting sqref="N21">
    <cfRule type="containsBlanks" dxfId="50" priority="51">
      <formula>LEN(TRIM(N21))=0</formula>
    </cfRule>
  </conditionalFormatting>
  <conditionalFormatting sqref="L22">
    <cfRule type="cellIs" dxfId="49" priority="50" operator="lessThan">
      <formula>1</formula>
    </cfRule>
  </conditionalFormatting>
  <conditionalFormatting sqref="N22">
    <cfRule type="containsBlanks" dxfId="48" priority="49">
      <formula>LEN(TRIM(N22))=0</formula>
    </cfRule>
  </conditionalFormatting>
  <conditionalFormatting sqref="L23">
    <cfRule type="cellIs" dxfId="47" priority="48" operator="lessThan">
      <formula>1</formula>
    </cfRule>
  </conditionalFormatting>
  <conditionalFormatting sqref="N23">
    <cfRule type="containsBlanks" dxfId="46" priority="47">
      <formula>LEN(TRIM(N23))=0</formula>
    </cfRule>
  </conditionalFormatting>
  <conditionalFormatting sqref="L24">
    <cfRule type="cellIs" dxfId="45" priority="46" operator="lessThan">
      <formula>1</formula>
    </cfRule>
  </conditionalFormatting>
  <conditionalFormatting sqref="N24">
    <cfRule type="containsBlanks" dxfId="44" priority="45">
      <formula>LEN(TRIM(N24))=0</formula>
    </cfRule>
  </conditionalFormatting>
  <conditionalFormatting sqref="L25">
    <cfRule type="cellIs" dxfId="43" priority="44" operator="lessThan">
      <formula>1</formula>
    </cfRule>
  </conditionalFormatting>
  <conditionalFormatting sqref="N25">
    <cfRule type="containsBlanks" dxfId="42" priority="43">
      <formula>LEN(TRIM(N25))=0</formula>
    </cfRule>
  </conditionalFormatting>
  <conditionalFormatting sqref="L26">
    <cfRule type="cellIs" dxfId="41" priority="42" operator="lessThan">
      <formula>1</formula>
    </cfRule>
  </conditionalFormatting>
  <conditionalFormatting sqref="N26">
    <cfRule type="containsBlanks" dxfId="40" priority="41">
      <formula>LEN(TRIM(N26))=0</formula>
    </cfRule>
  </conditionalFormatting>
  <conditionalFormatting sqref="L27">
    <cfRule type="cellIs" dxfId="39" priority="40" operator="lessThan">
      <formula>1</formula>
    </cfRule>
  </conditionalFormatting>
  <conditionalFormatting sqref="N27">
    <cfRule type="containsBlanks" dxfId="38" priority="39">
      <formula>LEN(TRIM(N27))=0</formula>
    </cfRule>
  </conditionalFormatting>
  <conditionalFormatting sqref="L28">
    <cfRule type="cellIs" dxfId="37" priority="38" operator="lessThan">
      <formula>1</formula>
    </cfRule>
  </conditionalFormatting>
  <conditionalFormatting sqref="N28">
    <cfRule type="containsBlanks" dxfId="36" priority="37">
      <formula>LEN(TRIM(N28))=0</formula>
    </cfRule>
  </conditionalFormatting>
  <conditionalFormatting sqref="L29">
    <cfRule type="cellIs" dxfId="35" priority="36" operator="lessThan">
      <formula>1</formula>
    </cfRule>
  </conditionalFormatting>
  <conditionalFormatting sqref="N29">
    <cfRule type="containsBlanks" dxfId="34" priority="35">
      <formula>LEN(TRIM(N29))=0</formula>
    </cfRule>
  </conditionalFormatting>
  <conditionalFormatting sqref="L30">
    <cfRule type="cellIs" dxfId="33" priority="34" operator="lessThan">
      <formula>1</formula>
    </cfRule>
  </conditionalFormatting>
  <conditionalFormatting sqref="N30">
    <cfRule type="containsBlanks" dxfId="32" priority="33">
      <formula>LEN(TRIM(N30))=0</formula>
    </cfRule>
  </conditionalFormatting>
  <conditionalFormatting sqref="L31">
    <cfRule type="cellIs" dxfId="31" priority="32" operator="lessThan">
      <formula>1</formula>
    </cfRule>
  </conditionalFormatting>
  <conditionalFormatting sqref="N31">
    <cfRule type="containsBlanks" dxfId="30" priority="31">
      <formula>LEN(TRIM(N31))=0</formula>
    </cfRule>
  </conditionalFormatting>
  <conditionalFormatting sqref="L32">
    <cfRule type="cellIs" dxfId="29" priority="30" operator="lessThan">
      <formula>1</formula>
    </cfRule>
  </conditionalFormatting>
  <conditionalFormatting sqref="N32">
    <cfRule type="containsBlanks" dxfId="28" priority="29">
      <formula>LEN(TRIM(N32))=0</formula>
    </cfRule>
  </conditionalFormatting>
  <conditionalFormatting sqref="L33">
    <cfRule type="cellIs" dxfId="27" priority="28" operator="lessThan">
      <formula>1</formula>
    </cfRule>
  </conditionalFormatting>
  <conditionalFormatting sqref="N33">
    <cfRule type="containsBlanks" dxfId="26" priority="27">
      <formula>LEN(TRIM(N33))=0</formula>
    </cfRule>
  </conditionalFormatting>
  <conditionalFormatting sqref="L34">
    <cfRule type="cellIs" dxfId="25" priority="26" operator="lessThan">
      <formula>1</formula>
    </cfRule>
  </conditionalFormatting>
  <conditionalFormatting sqref="N34">
    <cfRule type="containsBlanks" dxfId="24" priority="25">
      <formula>LEN(TRIM(N34))=0</formula>
    </cfRule>
  </conditionalFormatting>
  <conditionalFormatting sqref="L35">
    <cfRule type="cellIs" dxfId="23" priority="24" operator="lessThan">
      <formula>1</formula>
    </cfRule>
  </conditionalFormatting>
  <conditionalFormatting sqref="N35">
    <cfRule type="containsBlanks" dxfId="22" priority="23">
      <formula>LEN(TRIM(N35))=0</formula>
    </cfRule>
  </conditionalFormatting>
  <conditionalFormatting sqref="L36">
    <cfRule type="cellIs" dxfId="21" priority="22" operator="lessThan">
      <formula>1</formula>
    </cfRule>
  </conditionalFormatting>
  <conditionalFormatting sqref="N36">
    <cfRule type="containsBlanks" dxfId="20" priority="21">
      <formula>LEN(TRIM(N36))=0</formula>
    </cfRule>
  </conditionalFormatting>
  <conditionalFormatting sqref="L37">
    <cfRule type="cellIs" dxfId="19" priority="20" operator="lessThan">
      <formula>1</formula>
    </cfRule>
  </conditionalFormatting>
  <conditionalFormatting sqref="N37">
    <cfRule type="containsBlanks" dxfId="18" priority="19">
      <formula>LEN(TRIM(N37))=0</formula>
    </cfRule>
  </conditionalFormatting>
  <conditionalFormatting sqref="L38">
    <cfRule type="cellIs" dxfId="17" priority="18" operator="lessThan">
      <formula>1</formula>
    </cfRule>
  </conditionalFormatting>
  <conditionalFormatting sqref="N38">
    <cfRule type="containsBlanks" dxfId="16" priority="17">
      <formula>LEN(TRIM(N38))=0</formula>
    </cfRule>
  </conditionalFormatting>
  <conditionalFormatting sqref="L39">
    <cfRule type="cellIs" dxfId="15" priority="16" operator="lessThan">
      <formula>1</formula>
    </cfRule>
  </conditionalFormatting>
  <conditionalFormatting sqref="N39">
    <cfRule type="containsBlanks" dxfId="14" priority="15">
      <formula>LEN(TRIM(N39))=0</formula>
    </cfRule>
  </conditionalFormatting>
  <conditionalFormatting sqref="L40">
    <cfRule type="cellIs" dxfId="13" priority="14" operator="lessThan">
      <formula>1</formula>
    </cfRule>
  </conditionalFormatting>
  <conditionalFormatting sqref="N40">
    <cfRule type="containsBlanks" dxfId="12" priority="13">
      <formula>LEN(TRIM(N40))=0</formula>
    </cfRule>
  </conditionalFormatting>
  <conditionalFormatting sqref="L41">
    <cfRule type="cellIs" dxfId="11" priority="12" operator="lessThan">
      <formula>1</formula>
    </cfRule>
  </conditionalFormatting>
  <conditionalFormatting sqref="N41">
    <cfRule type="containsBlanks" dxfId="10" priority="11">
      <formula>LEN(TRIM(N41))=0</formula>
    </cfRule>
  </conditionalFormatting>
  <conditionalFormatting sqref="L42">
    <cfRule type="cellIs" dxfId="9" priority="10" operator="lessThan">
      <formula>1</formula>
    </cfRule>
  </conditionalFormatting>
  <conditionalFormatting sqref="N42">
    <cfRule type="containsBlanks" dxfId="8" priority="9">
      <formula>LEN(TRIM(N42))=0</formula>
    </cfRule>
  </conditionalFormatting>
  <conditionalFormatting sqref="L43">
    <cfRule type="cellIs" dxfId="7" priority="8" operator="lessThan">
      <formula>1</formula>
    </cfRule>
  </conditionalFormatting>
  <conditionalFormatting sqref="N43">
    <cfRule type="containsBlanks" dxfId="6" priority="7">
      <formula>LEN(TRIM(N43))=0</formula>
    </cfRule>
  </conditionalFormatting>
  <conditionalFormatting sqref="L44">
    <cfRule type="cellIs" dxfId="5" priority="6" operator="lessThan">
      <formula>1</formula>
    </cfRule>
  </conditionalFormatting>
  <conditionalFormatting sqref="N44">
    <cfRule type="containsBlanks" dxfId="4" priority="5">
      <formula>LEN(TRIM(N44))=0</formula>
    </cfRule>
  </conditionalFormatting>
  <conditionalFormatting sqref="L45">
    <cfRule type="cellIs" dxfId="3" priority="4" operator="lessThan">
      <formula>1</formula>
    </cfRule>
  </conditionalFormatting>
  <conditionalFormatting sqref="N45">
    <cfRule type="containsBlanks" dxfId="2" priority="3">
      <formula>LEN(TRIM(N45))=0</formula>
    </cfRule>
  </conditionalFormatting>
  <conditionalFormatting sqref="L46">
    <cfRule type="cellIs" dxfId="1" priority="2" operator="lessThan">
      <formula>1</formula>
    </cfRule>
  </conditionalFormatting>
  <conditionalFormatting sqref="N46">
    <cfRule type="containsBlanks" dxfId="0" priority="1">
      <formula>LEN(TRIM(N46))=0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101" t="s">
        <v>235</v>
      </c>
    </row>
    <row r="2" spans="1:2" x14ac:dyDescent="0.25">
      <c r="A2" s="25" t="s">
        <v>1</v>
      </c>
      <c r="B2" s="102" t="s">
        <v>29</v>
      </c>
    </row>
    <row r="3" spans="1:2" x14ac:dyDescent="0.25">
      <c r="A3" s="26" t="s">
        <v>2</v>
      </c>
      <c r="B3" s="103" t="s">
        <v>30</v>
      </c>
    </row>
    <row r="4" spans="1:2" x14ac:dyDescent="0.25">
      <c r="A4" s="25" t="s">
        <v>3</v>
      </c>
      <c r="B4" s="102" t="s">
        <v>29</v>
      </c>
    </row>
    <row r="5" spans="1:2" x14ac:dyDescent="0.25">
      <c r="A5" s="26" t="s">
        <v>4</v>
      </c>
      <c r="B5" s="103" t="s">
        <v>235</v>
      </c>
    </row>
    <row r="6" spans="1:2" x14ac:dyDescent="0.25">
      <c r="A6" s="25" t="s">
        <v>5</v>
      </c>
      <c r="B6" s="102" t="s">
        <v>236</v>
      </c>
    </row>
    <row r="7" spans="1:2" x14ac:dyDescent="0.25">
      <c r="A7" s="26" t="s">
        <v>6</v>
      </c>
      <c r="B7" s="103" t="s">
        <v>237</v>
      </c>
    </row>
    <row r="8" spans="1:2" x14ac:dyDescent="0.25">
      <c r="A8" s="25" t="s">
        <v>7</v>
      </c>
      <c r="B8" s="102" t="s">
        <v>32</v>
      </c>
    </row>
    <row r="9" spans="1:2" x14ac:dyDescent="0.25">
      <c r="A9" s="26" t="s">
        <v>8</v>
      </c>
      <c r="B9" s="103" t="s">
        <v>31</v>
      </c>
    </row>
    <row r="10" spans="1:2" x14ac:dyDescent="0.25">
      <c r="A10" s="25" t="s">
        <v>9</v>
      </c>
      <c r="B10" s="102" t="s">
        <v>238</v>
      </c>
    </row>
    <row r="11" spans="1:2" x14ac:dyDescent="0.25">
      <c r="A11" s="26" t="s">
        <v>10</v>
      </c>
      <c r="B11" s="103" t="s">
        <v>239</v>
      </c>
    </row>
    <row r="12" spans="1:2" x14ac:dyDescent="0.25">
      <c r="A12" s="25" t="s">
        <v>11</v>
      </c>
      <c r="B12" s="102" t="s">
        <v>240</v>
      </c>
    </row>
    <row r="13" spans="1:2" x14ac:dyDescent="0.25">
      <c r="A13" s="26" t="s">
        <v>12</v>
      </c>
      <c r="B13" s="103" t="s">
        <v>241</v>
      </c>
    </row>
    <row r="14" spans="1:2" x14ac:dyDescent="0.25">
      <c r="A14" s="25" t="s">
        <v>13</v>
      </c>
      <c r="B14" s="102" t="s">
        <v>242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2017-11-06T11:00:19Z</dcterms:modified>
</cp:coreProperties>
</file>