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f7272b42226a337/IRNAS-Common/_NEW-IRNAS-COMMON/Arribada-PMP/Electronics/04_OUTPUT_FILES/Arribada PMP_V0.1_BOM/"/>
    </mc:Choice>
  </mc:AlternateContent>
  <xr:revisionPtr revIDLastSave="0" documentId="8_{FBB28B97-F33E-4A14-A5B6-D386893A5A3E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3" i="3" l="1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84" i="3" l="1"/>
  <c r="L86" i="3" s="1"/>
  <c r="L87" i="3" s="1"/>
  <c r="H84" i="3"/>
  <c r="K84" i="3"/>
  <c r="D8" i="3"/>
  <c r="E8" i="3"/>
  <c r="B10" i="3"/>
  <c r="B11" i="3"/>
</calcChain>
</file>

<file path=xl/sharedStrings.xml><?xml version="1.0" encoding="utf-8"?>
<sst xmlns="http://schemas.openxmlformats.org/spreadsheetml/2006/main" count="466" uniqueCount="265">
  <si>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</si>
  <si>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</si>
  <si>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</si>
  <si>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</si>
  <si>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</si>
  <si>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</si>
  <si>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</si>
  <si>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</si>
  <si>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</si>
  <si>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</si>
  <si>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</si>
  <si>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</si>
  <si>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</si>
  <si>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</si>
  <si>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</si>
  <si>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</si>
  <si>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</si>
  <si>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</si>
  <si>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</si>
  <si>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</si>
  <si>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</si>
  <si>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</si>
  <si>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</si>
  <si>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</si>
  <si>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Contact:</t>
  </si>
  <si>
    <t>Price for 1pcs</t>
  </si>
  <si>
    <t>pcs:</t>
  </si>
  <si>
    <t>IRNAS</t>
  </si>
  <si>
    <t>www.irnas.eu</t>
  </si>
  <si>
    <t>Arribada PMP</t>
  </si>
  <si>
    <t>Arribada PMP_V0.1_ACTIVE_BOM.BomDoc</t>
  </si>
  <si>
    <t>Arribada-PMP.PrjPCB</t>
  </si>
  <si>
    <t>None</t>
  </si>
  <si>
    <t>30. 09. 2019</t>
  </si>
  <si>
    <t>10:43</t>
  </si>
  <si>
    <t>1</t>
  </si>
  <si>
    <t>USD</t>
  </si>
  <si>
    <t>Manufacturer Part Number 1</t>
  </si>
  <si>
    <t>C0603C106M8PACTU</t>
  </si>
  <si>
    <t>SR42I010-R</t>
  </si>
  <si>
    <t>CR-2032/VCN</t>
  </si>
  <si>
    <t>CR0603-J/-000ELF</t>
  </si>
  <si>
    <t>HSMS-C190</t>
  </si>
  <si>
    <t>U.FL-R-SMT-1(10)</t>
  </si>
  <si>
    <t>LFXTAL009678</t>
  </si>
  <si>
    <t>BZT52C6V2</t>
  </si>
  <si>
    <t>DMG6602SVT</t>
  </si>
  <si>
    <t>HSME-C191</t>
  </si>
  <si>
    <t>BME280</t>
  </si>
  <si>
    <t>BQ24296RGET</t>
  </si>
  <si>
    <t>MCP1810T-30I/J8A</t>
  </si>
  <si>
    <t>ISL1208IU8Z-T7A</t>
  </si>
  <si>
    <t>MCFT000028</t>
  </si>
  <si>
    <t>LQP02TQ4N2B02D</t>
  </si>
  <si>
    <t>MINISMDC150F/24-2</t>
  </si>
  <si>
    <t>CMWX1ZZABZ-091</t>
  </si>
  <si>
    <t>24AA02E48T-I/OT</t>
  </si>
  <si>
    <t>RN4871-V/RM118</t>
  </si>
  <si>
    <t>MCWR06X1000FTL</t>
  </si>
  <si>
    <t>MC0.063W06031%100R</t>
  </si>
  <si>
    <t>MC0603B473K500CT</t>
  </si>
  <si>
    <t>MC0805X226M6R3CT</t>
  </si>
  <si>
    <t>MCMR06X102JTL</t>
  </si>
  <si>
    <t>MCMR06X103JTL</t>
  </si>
  <si>
    <t>MCMR06X104JTL</t>
  </si>
  <si>
    <t>MCMR06X471JTL</t>
  </si>
  <si>
    <t>MCMR06X2201FTL</t>
  </si>
  <si>
    <t>MCMR06X4701FTL</t>
  </si>
  <si>
    <t>MCMR06X5601FTL</t>
  </si>
  <si>
    <t>MCWR06X1503FTL</t>
  </si>
  <si>
    <t>MCWR06X2200FTL</t>
  </si>
  <si>
    <t>MCWR06X3302FTL</t>
  </si>
  <si>
    <t>MCWR06X3901FTL</t>
  </si>
  <si>
    <t>C0402C229C5GACTU</t>
  </si>
  <si>
    <t>GRM188R61C106KAALD</t>
  </si>
  <si>
    <t>FDSD0420-H-1R5M=P3</t>
  </si>
  <si>
    <t>GRM188R61C475KAAJD</t>
  </si>
  <si>
    <t>GRM188R61H105KAALD</t>
  </si>
  <si>
    <t>GRM188R71C104KA01J</t>
  </si>
  <si>
    <t>MM3Z3V0T1G</t>
  </si>
  <si>
    <t>MMBT3904</t>
  </si>
  <si>
    <t>SAM-M8Q-0</t>
  </si>
  <si>
    <t>1PS76SB10,115</t>
  </si>
  <si>
    <t>MC0603X225K6R3CT</t>
  </si>
  <si>
    <t>B3F-1070</t>
  </si>
  <si>
    <t>MC0805X106K160CT</t>
  </si>
  <si>
    <t>TPS630701RNMT</t>
  </si>
  <si>
    <t>B57321V2103J060</t>
  </si>
  <si>
    <t>CRCW0603226KFKEA</t>
  </si>
  <si>
    <t>RCA060310R0FKEA</t>
  </si>
  <si>
    <t>RS1J-E3/61T</t>
  </si>
  <si>
    <t>SE30AFG-M3/6A</t>
  </si>
  <si>
    <t>53261-1071</t>
  </si>
  <si>
    <t>B2B-XH-A(LF)(SN)</t>
  </si>
  <si>
    <t>Manufacturer 1</t>
  </si>
  <si>
    <t>KEMET</t>
  </si>
  <si>
    <t>Antenova</t>
  </si>
  <si>
    <t>Panasonic BSG</t>
  </si>
  <si>
    <t>Bourns</t>
  </si>
  <si>
    <t>Broadcom</t>
  </si>
  <si>
    <t>Hirose</t>
  </si>
  <si>
    <t>IQD</t>
  </si>
  <si>
    <t>Diodes Zetex</t>
  </si>
  <si>
    <t>Diodes</t>
  </si>
  <si>
    <t>Broadcom Avago</t>
  </si>
  <si>
    <t>Bosch Tools</t>
  </si>
  <si>
    <t>Texas Instruments</t>
  </si>
  <si>
    <t>Microchip</t>
  </si>
  <si>
    <t>Renesas</t>
  </si>
  <si>
    <t>Multicomp</t>
  </si>
  <si>
    <t>Murata</t>
  </si>
  <si>
    <t>Littelfuse</t>
  </si>
  <si>
    <t>ON Semiconductor</t>
  </si>
  <si>
    <t>NXP Semiconductors</t>
  </si>
  <si>
    <t>Wurth Electronics</t>
  </si>
  <si>
    <t>u-blox</t>
  </si>
  <si>
    <t>Nexperia</t>
  </si>
  <si>
    <t>Omron</t>
  </si>
  <si>
    <t>TDK EPCOS</t>
  </si>
  <si>
    <t>Vishay</t>
  </si>
  <si>
    <t>Vishay Dale</t>
  </si>
  <si>
    <t>Vishay Semiconductors</t>
  </si>
  <si>
    <t>Molex</t>
  </si>
  <si>
    <t>JST</t>
  </si>
  <si>
    <t>Description</t>
  </si>
  <si>
    <t>10uf/0603/20%</t>
  </si>
  <si>
    <t>Antenna SMD -4dBi Gain 870MHz/928MHz Automotive 7-Pin SMD T/R</t>
  </si>
  <si>
    <t>BATERRY HOLDER 18650</t>
  </si>
  <si>
    <t>BATT LITH COIN 3V CELL PC PINS</t>
  </si>
  <si>
    <t>BATTERY PROTECTION</t>
  </si>
  <si>
    <t>BOURNS - CR0603-J/-000ELF - RES, THICK FILM, 0R, 5%, 0.1W, 0603</t>
  </si>
  <si>
    <t>BROADCOM LIMITED - HSMS-C190 - LED, RED, 10MCD, 626NM</t>
  </si>
  <si>
    <t>CONN UMC JACK STR 50 OHM SMD</t>
  </si>
  <si>
    <t>CRYSTAL, 32.768KHZ, 12.5PF, SMD</t>
  </si>
  <si>
    <t>DIODES INC. - BZT52C6V2 - DIODE, ZENER, 6.2V, 0.5W, SOD-123</t>
  </si>
  <si>
    <t>DIODES INC. - DMG6602SVT - MOSFET, NP CH, , 30V, 3.4, ATSOT23</t>
  </si>
  <si>
    <t>Dual MOSFET, N and P Channel, 3.4 A, 30 V, 0.038 ohm, 10 V, 1 V</t>
  </si>
  <si>
    <t>Header, 4-Pin</t>
  </si>
  <si>
    <t>Header, 5-Pin</t>
  </si>
  <si>
    <t>Header, 11-Pin</t>
  </si>
  <si>
    <t>Header, 20-Pin, Dual row</t>
  </si>
  <si>
    <t>HSME-C191 -  LED, Green, SMD, 0603, 20 mA, 2.1 V, 572 nm</t>
  </si>
  <si>
    <t xml:space="preserve">Humidity Temperature Sensor 0 ~ 100% RH I²C, SPI ±3% 1s Surface Mount </t>
  </si>
  <si>
    <t>IC LI+ CHARGER PWR MGMT 24VQFN</t>
  </si>
  <si>
    <t>IC REG LINEAR 3V 150MA 8VDFN</t>
  </si>
  <si>
    <t>IC RTC/CALENDAR I2C LP 8MSOP</t>
  </si>
  <si>
    <t>Inductor RF Chip Multi-Layer 4.3nH 0.3nH 100MHz 8Q-Factor Air 300mA 210mOhm DCR 0402 Paper T/R</t>
  </si>
  <si>
    <t>LITTELFUSE - MINISMDC150F/24-2 - POLYSWITCH, SMD, 1812, 1.5A</t>
  </si>
  <si>
    <t>Lora Module Murata</t>
  </si>
  <si>
    <t>MICROCHIP   24AA02E48T-I/OT   EEPROM, EUI-48 Node Identity, 2 Kbit, 2 BLK (128K x 8bit), 400 kHz, I2C, SOT-23, 5 Pins</t>
  </si>
  <si>
    <t>MICROCHIP         RN4871-V/RM118             BLE MOD W/ANTENNA, 2.442MHZ, 0.1DBI                          New</t>
  </si>
  <si>
    <t>MULTICOMP - MC0063W06031100R - RES, THICK FILM, 100R, 1%, 0.063W, 0603</t>
  </si>
  <si>
    <t>MULTICOMP - MC0603B473K500CT - CAP, MLCC, X7R, 47NF, 50V, 0603</t>
  </si>
  <si>
    <t>MULTICOMP - MC0805X226M6R3CT - CAP, MLCC, X5R, 22UF, 0805</t>
  </si>
  <si>
    <t>MULTICOMP - MCMR06X102 JTL - RES, CERAMIC, 1K, 5%, 0.1W, 0603</t>
  </si>
  <si>
    <t>MULTICOMP - MCMR06X103 JTL - RES, CERAMIC, 10K, 5%, 0.1W, 0603</t>
  </si>
  <si>
    <t>MULTICOMP - MCMR06X104 JTL - RES, CERAMIC, 100K, 5%, 0.1W, 0603</t>
  </si>
  <si>
    <t>MULTICOMP - MCMR06X471 JTL - RES, CERAMIC, 470R, 5%, 0.1W, 0603</t>
  </si>
  <si>
    <t>MULTICOMP - MCMR06X2201FTL - RES, CERAMIC, 2K2, 1%, 0.1W, 0603</t>
  </si>
  <si>
    <t>MULTICOMP - MCMR06X4701FTL - RES, CERAMIC, 4K7, 1%, 0.1W, 0603</t>
  </si>
  <si>
    <t>MULTICOMP - MCMR06X5601FTL - RES, CERAMIC, 5K6, 1%, 0.1W, 0603</t>
  </si>
  <si>
    <t>MULTICOMP - MCWR06X1503FTL - RES, THICK FILM, 150KOHM, 1%, 0.1W</t>
  </si>
  <si>
    <t>MULTICOMP - MCWR06X2200FTL - RES, THICK FILM, 220R, 1%, 0.1W, 0603</t>
  </si>
  <si>
    <t>MULTICOMP - MCWR06X3302FTL - RES, THICK FILM, 33K, 1%, 0.1W, 0603</t>
  </si>
  <si>
    <t>MULTICOMP - MCWR06X3901FTL - RES, THICK FILM, 3K9, 1%, 0.1W, 0603</t>
  </si>
  <si>
    <t>Multilayer Ceramic Capacitors MLCC - SMD/SMT 50volts 1.8pF C0G</t>
  </si>
  <si>
    <t>Multilayer Ceramic Capacitors MLCC - SMD/SMT 0603 10uF 16volts X5R 10%</t>
  </si>
  <si>
    <t>MURATA - FDSD0420-H-1R5M=P3 - INDUCTOR, SHIELDED, 1.5UH, 5.1A, 20%</t>
  </si>
  <si>
    <t>MURATA - GRM188R61C475KAAJD - CAP, MLCC, X5R, 4.7UF, 16V, 0603</t>
  </si>
  <si>
    <t>MURATA - GRM188R61H105KAALD - CAP, MLCC, X5R, 1UF, 50V, 0603</t>
  </si>
  <si>
    <t>MURATA - GRM188R71C104KA01J - CAP, MLCC, X7R, 0.1UF, 16V, 0603</t>
  </si>
  <si>
    <t>ON SEMICONDUCTOR - MM3Z3V0T1G - ZENER DIODE, 200MW, 3V, SOD-323</t>
  </si>
  <si>
    <t>ON SEMICONDUCTOR/FAIRCHILD - MMBT3904 - TRANSISTOR, NPN, SOT-23</t>
  </si>
  <si>
    <t>PCB top overlay Serial number frame</t>
  </si>
  <si>
    <t>Power Barrel Connector Jack 1.05mm ID (0.041"), 3.50mm OD (0.138") Through Hole, Right Angle</t>
  </si>
  <si>
    <t>SAM-M8 RF Receiver BeiDou, Galileo, GLONASS, GNSS, GPS -160dBm</t>
  </si>
  <si>
    <t xml:space="preserve">Small Signal Schottky Diode, Single, 30 V, 200 mA, 320 mV, 800 mA, 125 °C </t>
  </si>
  <si>
    <t>SMD Multilayer Ceramic Capacitor, 2.2 µF, 6.3 V, 0603 [1608 Metric], ± 10%, X5R, MC Series</t>
  </si>
  <si>
    <t>SWITCH TACTILE SPST-NO 0.05A 32V</t>
  </si>
  <si>
    <t>Tactile Switch, B3F Series, Top Actuated, Through Hole, Round Button, 100 gf, 50mA at 24VDC</t>
  </si>
  <si>
    <t>TDK - CGA4J1X5R1C106K125AC - CAP, MLCC, X5R, 10UF, 16V, 0805</t>
  </si>
  <si>
    <t>TEST POINT ROUND SMD</t>
  </si>
  <si>
    <t>TEXAS INSTRUMENTS - TPS630701RNMT - DC/DC CONV, BUCK-BOOST, 2.4MHZ, VQFN-15</t>
  </si>
  <si>
    <t>Thermistor, NTC, 10 kohm, B57321V2 Series, 4000 K, SMD, 0603 [1608 Metric]</t>
  </si>
  <si>
    <t>Thick Film Resistors - SMD 1/10watt 226Kohms 1%</t>
  </si>
  <si>
    <t>VISHAY - RCA060310R0FKEA - RES, AUTO, THICK FILM, 10R, 1%, 0603</t>
  </si>
  <si>
    <t>VISHAY - RS1J-E3/61T.. - DIODE, FAST, 1A, 600V, SMD</t>
  </si>
  <si>
    <t>VISHAY - SE30AFG-M3/6A - RECTIFIER, ESD, 400V, 3A, DO-221AC</t>
  </si>
  <si>
    <t>Wire-To-Board Connector, Right Angle, 1.25 mm, 10 Contacts, Header, PicoBlade 53261 Series</t>
  </si>
  <si>
    <t>Wire-To-Board Connector, Vertical, 2.5 mm, 2 Contacts, Header, XH Series, Through Hole, 1 Rows</t>
  </si>
  <si>
    <t>Footprint</t>
  </si>
  <si>
    <t>OLED SSD1306</t>
  </si>
  <si>
    <t>CAP0603</t>
  </si>
  <si>
    <t>LORA_PCB_ANTENNA</t>
  </si>
  <si>
    <t>BATTERY HOLDER 18650</t>
  </si>
  <si>
    <t>RES0603</t>
  </si>
  <si>
    <t>LED0603</t>
  </si>
  <si>
    <t>ufl connector smd</t>
  </si>
  <si>
    <t>SOD123</t>
  </si>
  <si>
    <t>TSOT26</t>
  </si>
  <si>
    <t>HDR1X4</t>
  </si>
  <si>
    <t>HDR1X5</t>
  </si>
  <si>
    <t>HDR1X11</t>
  </si>
  <si>
    <t>HDR2X20</t>
  </si>
  <si>
    <t>QFN4x4</t>
  </si>
  <si>
    <t>VDFN_2x2</t>
  </si>
  <si>
    <t>TSOP65P500X110-8N</t>
  </si>
  <si>
    <t>IND0402</t>
  </si>
  <si>
    <t>Chip2PinSM127P600-8N</t>
  </si>
  <si>
    <t>Lora Module ES0</t>
  </si>
  <si>
    <t>SOT95P280X145-5N</t>
  </si>
  <si>
    <t>RN4871</t>
  </si>
  <si>
    <t>CAP0805</t>
  </si>
  <si>
    <t>CAP0402</t>
  </si>
  <si>
    <t>FDSD0402</t>
  </si>
  <si>
    <t>SOD-323 2L</t>
  </si>
  <si>
    <t>SOT23127P600-8N</t>
  </si>
  <si>
    <t>SERIAL NUMBER</t>
  </si>
  <si>
    <t>732-5922-ND</t>
  </si>
  <si>
    <t>SAM-M8Q</t>
  </si>
  <si>
    <t>SOD-323</t>
  </si>
  <si>
    <t>Tactile button</t>
  </si>
  <si>
    <t>BTN B3F-1070</t>
  </si>
  <si>
    <t>TestPoint:1.2x1.2mm</t>
  </si>
  <si>
    <t>VQFN TPS</t>
  </si>
  <si>
    <t>SMC/DO-214AC</t>
  </si>
  <si>
    <t>SODFL127P600-8N</t>
  </si>
  <si>
    <t>PICOBLADE 10PIN</t>
  </si>
  <si>
    <t>JST_2PIN_TH</t>
  </si>
  <si>
    <t>Category</t>
  </si>
  <si>
    <t>Connectors, Interconnects</t>
  </si>
  <si>
    <t>Integrated Circuits (ICs)</t>
  </si>
  <si>
    <t>Quantity</t>
  </si>
  <si>
    <t>Supplier 1</t>
  </si>
  <si>
    <t>Farnell</t>
  </si>
  <si>
    <t>Mouser</t>
  </si>
  <si>
    <t>Digi-Key</t>
  </si>
  <si>
    <t>C&amp;K Components</t>
  </si>
  <si>
    <t>Supplier Part Number 1</t>
  </si>
  <si>
    <t>OLED SSD 1306 display</t>
  </si>
  <si>
    <t>237-SR42I010-R</t>
  </si>
  <si>
    <t>Battery holder for 18650</t>
  </si>
  <si>
    <t>Battery protection</t>
  </si>
  <si>
    <t>Header 2.54 mm, Header 2.54mm</t>
  </si>
  <si>
    <t>Header 2.54 mm</t>
  </si>
  <si>
    <t>Header 2.54mm</t>
  </si>
  <si>
    <t>[NoParam], RPi header</t>
  </si>
  <si>
    <t>828-1063-6-ND</t>
  </si>
  <si>
    <t>672-1054-1-ND</t>
  </si>
  <si>
    <t>Supplier Order Qty 1</t>
  </si>
  <si>
    <t>Supplier Stock 1</t>
  </si>
  <si>
    <t>Supplier Unit Price 1</t>
  </si>
  <si>
    <t>Supplier Subtotal 1</t>
  </si>
  <si>
    <t>Supplier Currency 1</t>
  </si>
  <si>
    <t>GBP</t>
  </si>
  <si>
    <t>EUR</t>
  </si>
  <si>
    <t>D:\OneDrive\IRNAS-Common\_NEW-IRNAS-COMMON\Arribada-PMP\Electronics\Arribada-PMP.PrjPCB</t>
  </si>
  <si>
    <t>D:\OneDrive\IRNAS-Common\_NEW-IRNAS-COMMON\Arribada-PMP\Electronics\04_OUTPUT_FILES\Arribada PMP_V0.1_ACTIVE_BOM.BomDoc</t>
  </si>
  <si>
    <t>ACTIVE_BOM for BOM Document [Arribada PMP_V0.1_ACTIVE_BOM.BomDoc]</t>
  </si>
  <si>
    <t>145</t>
  </si>
  <si>
    <t>30. 09. 2019 10:43</t>
  </si>
  <si>
    <t>ACTIVE_BOM</t>
  </si>
  <si>
    <t>BOM_PartType</t>
  </si>
  <si>
    <t>BOM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</si>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</sst>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iperpovezava" xfId="1" builtinId="8"/>
    <cellStyle name="Navadno" xfId="0" builtinId="0"/>
  </cellStyles>
  <dxfs count="7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439270</xdr:colOff>
      <xdr:row>2</xdr:row>
      <xdr:rowOff>224117</xdr:rowOff>
    </xdr:from>
    <xdr:to>
      <xdr:col>14</xdr:col>
      <xdr:colOff>441076</xdr:colOff>
      <xdr:row>6</xdr:row>
      <xdr:rowOff>108492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9835" y="878541"/>
          <a:ext cx="1687170" cy="771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rnas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92"/>
  <sheetViews>
    <sheetView showGridLines="0" tabSelected="1" zoomScale="85" zoomScaleNormal="85" workbookViewId="0">
      <selection activeCell="Q8" sqref="Q8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25.6640625" style="3" customWidth="1"/>
    <col min="4" max="4" width="28.6640625" style="3" customWidth="1"/>
    <col min="5" max="5" width="35.44140625" style="3" customWidth="1"/>
    <col min="6" max="6" width="22.88671875" style="1" customWidth="1"/>
    <col min="7" max="7" width="15.44140625" style="1" customWidth="1"/>
    <col min="8" max="8" width="8.5546875" style="1" customWidth="1"/>
    <col min="9" max="9" width="15.88671875" style="83" customWidth="1"/>
    <col min="10" max="10" width="18.109375" style="1" customWidth="1"/>
    <col min="11" max="11" width="7.5546875" style="1" customWidth="1"/>
    <col min="12" max="12" width="8.109375" style="1" customWidth="1"/>
    <col min="13" max="13" width="8.5546875" style="1" customWidth="1"/>
    <col min="14" max="14" width="8" style="1" customWidth="1"/>
    <col min="15" max="15" width="8.33203125" style="3" customWidth="1"/>
    <col min="16" max="16384" width="9.109375" style="1"/>
  </cols>
  <sheetData>
    <row r="1" spans="1:15" ht="13.8" thickBot="1" x14ac:dyDescent="0.3">
      <c r="A1" s="54"/>
      <c r="B1" s="55"/>
      <c r="C1" s="56"/>
      <c r="D1" s="56"/>
      <c r="E1" s="56"/>
      <c r="F1" s="55"/>
      <c r="G1" s="55"/>
      <c r="H1" s="55"/>
      <c r="I1" s="72"/>
      <c r="J1" s="55"/>
      <c r="K1" s="55"/>
      <c r="L1" s="55"/>
      <c r="M1" s="55"/>
      <c r="N1" s="55"/>
      <c r="O1" s="65"/>
    </row>
    <row r="2" spans="1:15" ht="37.5" customHeight="1" thickBot="1" x14ac:dyDescent="0.3">
      <c r="A2" s="57"/>
      <c r="B2" s="23"/>
      <c r="C2" s="23" t="s">
        <v>19</v>
      </c>
      <c r="D2" s="58"/>
      <c r="E2" s="24"/>
      <c r="F2" s="91" t="s">
        <v>29</v>
      </c>
      <c r="G2" s="12"/>
      <c r="H2" s="12"/>
      <c r="I2" s="73"/>
      <c r="J2" s="12"/>
      <c r="K2" s="12"/>
      <c r="L2" s="12"/>
      <c r="M2" s="12"/>
      <c r="N2" s="12"/>
      <c r="O2" s="66"/>
    </row>
    <row r="3" spans="1:15" ht="23.25" customHeight="1" x14ac:dyDescent="0.25">
      <c r="A3" s="57"/>
      <c r="B3" s="13"/>
      <c r="C3" s="13" t="s">
        <v>14</v>
      </c>
      <c r="D3" s="92" t="s">
        <v>30</v>
      </c>
      <c r="E3" s="13"/>
      <c r="F3" s="39"/>
      <c r="G3" s="13" t="s">
        <v>24</v>
      </c>
      <c r="H3" s="39"/>
      <c r="I3" s="74"/>
      <c r="J3" s="13"/>
      <c r="K3" s="15"/>
      <c r="L3" s="39"/>
      <c r="M3" s="45"/>
      <c r="N3" s="39"/>
      <c r="O3" s="67"/>
    </row>
    <row r="4" spans="1:15" ht="17.25" customHeight="1" x14ac:dyDescent="0.25">
      <c r="A4" s="57"/>
      <c r="B4" s="13"/>
      <c r="C4" s="13" t="s">
        <v>15</v>
      </c>
      <c r="D4" s="93" t="s">
        <v>31</v>
      </c>
      <c r="E4" s="16"/>
      <c r="F4" s="39"/>
      <c r="G4" s="64"/>
      <c r="H4" s="15"/>
      <c r="I4" s="75"/>
      <c r="J4" s="15"/>
      <c r="K4" s="39"/>
      <c r="L4" s="39"/>
      <c r="M4" s="39"/>
      <c r="N4" s="39"/>
      <c r="O4" s="67"/>
    </row>
    <row r="5" spans="1:15" ht="17.25" customHeight="1" x14ac:dyDescent="0.4">
      <c r="A5" s="57"/>
      <c r="B5" s="13"/>
      <c r="C5" s="13" t="s">
        <v>16</v>
      </c>
      <c r="D5" s="94" t="s">
        <v>32</v>
      </c>
      <c r="E5" s="18"/>
      <c r="F5" s="39"/>
      <c r="G5" s="45"/>
      <c r="H5" s="15"/>
      <c r="I5" s="75"/>
      <c r="J5" s="15"/>
      <c r="K5" s="63" t="s">
        <v>27</v>
      </c>
      <c r="L5" s="39"/>
      <c r="M5" s="39"/>
      <c r="N5" s="39"/>
      <c r="O5" s="67"/>
    </row>
    <row r="6" spans="1:15" x14ac:dyDescent="0.25">
      <c r="A6" s="57"/>
      <c r="B6" s="19"/>
      <c r="C6" s="19"/>
      <c r="D6" s="19"/>
      <c r="E6" s="17"/>
      <c r="F6" s="14"/>
      <c r="G6" s="45"/>
      <c r="H6" s="15"/>
      <c r="I6" s="75"/>
      <c r="J6" s="15"/>
      <c r="K6" s="13"/>
      <c r="L6" s="39"/>
      <c r="M6" s="39"/>
      <c r="N6" s="39"/>
      <c r="O6" s="67"/>
    </row>
    <row r="7" spans="1:15" ht="15.75" customHeight="1" x14ac:dyDescent="0.25">
      <c r="A7" s="57"/>
      <c r="B7" s="20"/>
      <c r="C7" s="20" t="s">
        <v>18</v>
      </c>
      <c r="D7" s="95" t="s">
        <v>33</v>
      </c>
      <c r="E7" s="95" t="s">
        <v>34</v>
      </c>
      <c r="F7" s="39"/>
      <c r="G7" s="45"/>
      <c r="H7" s="20"/>
      <c r="I7" s="76"/>
      <c r="J7" s="20"/>
      <c r="K7" s="62" t="s">
        <v>28</v>
      </c>
      <c r="L7" s="39"/>
      <c r="M7" s="39"/>
      <c r="N7" s="39"/>
      <c r="O7" s="67"/>
    </row>
    <row r="8" spans="1:15" ht="15.75" customHeight="1" x14ac:dyDescent="0.25">
      <c r="A8" s="57"/>
      <c r="B8" s="18"/>
      <c r="C8" s="18" t="s">
        <v>17</v>
      </c>
      <c r="D8" s="21">
        <f ca="1">TODAY()</f>
        <v>43738</v>
      </c>
      <c r="E8" s="22">
        <f ca="1">NOW()</f>
        <v>43738.446999305554</v>
      </c>
      <c r="F8" s="39"/>
      <c r="G8" s="20"/>
      <c r="H8" s="20"/>
      <c r="I8" s="76"/>
      <c r="J8" s="20"/>
      <c r="K8" s="15"/>
      <c r="L8" s="39"/>
      <c r="M8" s="39"/>
      <c r="N8" s="39"/>
      <c r="O8" s="67"/>
    </row>
    <row r="9" spans="1:15" s="38" customFormat="1" ht="40.5" customHeight="1" x14ac:dyDescent="0.25">
      <c r="A9" s="59"/>
      <c r="B9" s="35" t="s">
        <v>22</v>
      </c>
      <c r="C9" s="36" t="s">
        <v>37</v>
      </c>
      <c r="D9" s="36" t="s">
        <v>94</v>
      </c>
      <c r="E9" s="36" t="s">
        <v>124</v>
      </c>
      <c r="F9" s="36" t="s">
        <v>190</v>
      </c>
      <c r="G9" s="36" t="s">
        <v>229</v>
      </c>
      <c r="H9" s="36" t="s">
        <v>232</v>
      </c>
      <c r="I9" s="36" t="s">
        <v>233</v>
      </c>
      <c r="J9" s="36" t="s">
        <v>238</v>
      </c>
      <c r="K9" s="40" t="s">
        <v>249</v>
      </c>
      <c r="L9" s="44" t="s">
        <v>250</v>
      </c>
      <c r="M9" s="37" t="s">
        <v>251</v>
      </c>
      <c r="N9" s="37" t="s">
        <v>252</v>
      </c>
      <c r="O9" s="37" t="s">
        <v>253</v>
      </c>
    </row>
    <row r="10" spans="1:15" s="2" customFormat="1" ht="13.5" customHeight="1" x14ac:dyDescent="0.25">
      <c r="A10" s="57"/>
      <c r="B10" s="29">
        <f>ROW(B10) - ROW($B$9)</f>
        <v>1</v>
      </c>
      <c r="C10" s="28"/>
      <c r="D10" s="28"/>
      <c r="E10" s="30"/>
      <c r="F10" s="30" t="s">
        <v>191</v>
      </c>
      <c r="G10" s="30"/>
      <c r="H10" s="30">
        <v>1</v>
      </c>
      <c r="I10" s="77"/>
      <c r="J10" s="30" t="s">
        <v>239</v>
      </c>
      <c r="K10" s="41"/>
      <c r="L10" s="41"/>
      <c r="M10" s="85"/>
      <c r="N10" s="85"/>
      <c r="O10" s="68"/>
    </row>
    <row r="11" spans="1:15" s="2" customFormat="1" ht="13.5" customHeight="1" x14ac:dyDescent="0.25">
      <c r="A11" s="57"/>
      <c r="B11" s="31">
        <f>ROW(B11) - ROW($B$9)</f>
        <v>2</v>
      </c>
      <c r="C11" s="32" t="s">
        <v>38</v>
      </c>
      <c r="D11" s="32" t="s">
        <v>95</v>
      </c>
      <c r="E11" s="32" t="s">
        <v>125</v>
      </c>
      <c r="F11" s="32" t="s">
        <v>192</v>
      </c>
      <c r="G11" s="32"/>
      <c r="H11" s="32">
        <v>2</v>
      </c>
      <c r="I11" s="78" t="s">
        <v>234</v>
      </c>
      <c r="J11" s="32">
        <v>2820985</v>
      </c>
      <c r="K11" s="42">
        <v>10</v>
      </c>
      <c r="L11" s="42">
        <v>4806</v>
      </c>
      <c r="M11" s="86">
        <v>0.31900000000000001</v>
      </c>
      <c r="N11" s="86">
        <v>3.19</v>
      </c>
      <c r="O11" s="69" t="s">
        <v>254</v>
      </c>
    </row>
    <row r="12" spans="1:15" s="2" customFormat="1" ht="13.5" customHeight="1" x14ac:dyDescent="0.25">
      <c r="A12" s="57"/>
      <c r="B12" s="29">
        <f>ROW(B12) - ROW($B$9)</f>
        <v>3</v>
      </c>
      <c r="C12" s="28" t="s">
        <v>39</v>
      </c>
      <c r="D12" s="28" t="s">
        <v>96</v>
      </c>
      <c r="E12" s="30" t="s">
        <v>126</v>
      </c>
      <c r="F12" s="30" t="s">
        <v>193</v>
      </c>
      <c r="G12" s="30"/>
      <c r="H12" s="30">
        <v>1</v>
      </c>
      <c r="I12" s="77" t="s">
        <v>235</v>
      </c>
      <c r="J12" s="30" t="s">
        <v>240</v>
      </c>
      <c r="K12" s="41">
        <v>1</v>
      </c>
      <c r="L12" s="41">
        <v>1418</v>
      </c>
      <c r="M12" s="85">
        <v>2.36</v>
      </c>
      <c r="N12" s="85">
        <v>2.36</v>
      </c>
      <c r="O12" s="68" t="s">
        <v>36</v>
      </c>
    </row>
    <row r="13" spans="1:15" s="2" customFormat="1" ht="13.5" customHeight="1" x14ac:dyDescent="0.25">
      <c r="A13" s="57"/>
      <c r="B13" s="31">
        <f>ROW(B13) - ROW($B$9)</f>
        <v>4</v>
      </c>
      <c r="C13" s="32"/>
      <c r="D13" s="32"/>
      <c r="E13" s="32" t="s">
        <v>127</v>
      </c>
      <c r="F13" s="32" t="s">
        <v>194</v>
      </c>
      <c r="G13" s="32"/>
      <c r="H13" s="32">
        <v>6</v>
      </c>
      <c r="I13" s="78"/>
      <c r="J13" s="32" t="s">
        <v>241</v>
      </c>
      <c r="K13" s="42"/>
      <c r="L13" s="42"/>
      <c r="M13" s="86"/>
      <c r="N13" s="86"/>
      <c r="O13" s="69"/>
    </row>
    <row r="14" spans="1:15" s="2" customFormat="1" ht="13.5" customHeight="1" x14ac:dyDescent="0.25">
      <c r="A14" s="57"/>
      <c r="B14" s="29">
        <f>ROW(B14) - ROW($B$9)</f>
        <v>5</v>
      </c>
      <c r="C14" s="28" t="s">
        <v>40</v>
      </c>
      <c r="D14" s="28" t="s">
        <v>97</v>
      </c>
      <c r="E14" s="30" t="s">
        <v>128</v>
      </c>
      <c r="F14" s="30" t="s">
        <v>40</v>
      </c>
      <c r="G14" s="30"/>
      <c r="H14" s="30">
        <v>1</v>
      </c>
      <c r="I14" s="77" t="s">
        <v>234</v>
      </c>
      <c r="J14" s="30">
        <v>1892670</v>
      </c>
      <c r="K14" s="41">
        <v>1</v>
      </c>
      <c r="L14" s="41">
        <v>1798</v>
      </c>
      <c r="M14" s="85">
        <v>0.93700000000000006</v>
      </c>
      <c r="N14" s="85">
        <v>0.93700000000000006</v>
      </c>
      <c r="O14" s="68" t="s">
        <v>254</v>
      </c>
    </row>
    <row r="15" spans="1:15" s="2" customFormat="1" ht="13.5" customHeight="1" x14ac:dyDescent="0.25">
      <c r="A15" s="57"/>
      <c r="B15" s="31">
        <f>ROW(B15) - ROW($B$9)</f>
        <v>6</v>
      </c>
      <c r="C15" s="32"/>
      <c r="D15" s="32"/>
      <c r="E15" s="32" t="s">
        <v>129</v>
      </c>
      <c r="F15" s="32" t="s">
        <v>129</v>
      </c>
      <c r="G15" s="32"/>
      <c r="H15" s="32">
        <v>3</v>
      </c>
      <c r="I15" s="78"/>
      <c r="J15" s="32" t="s">
        <v>242</v>
      </c>
      <c r="K15" s="42"/>
      <c r="L15" s="42"/>
      <c r="M15" s="86"/>
      <c r="N15" s="86"/>
      <c r="O15" s="69"/>
    </row>
    <row r="16" spans="1:15" s="2" customFormat="1" ht="13.5" customHeight="1" x14ac:dyDescent="0.25">
      <c r="A16" s="57"/>
      <c r="B16" s="29">
        <f>ROW(B16) - ROW($B$9)</f>
        <v>7</v>
      </c>
      <c r="C16" s="28" t="s">
        <v>41</v>
      </c>
      <c r="D16" s="28" t="s">
        <v>98</v>
      </c>
      <c r="E16" s="30" t="s">
        <v>130</v>
      </c>
      <c r="F16" s="30" t="s">
        <v>195</v>
      </c>
      <c r="G16" s="30"/>
      <c r="H16" s="30">
        <v>9</v>
      </c>
      <c r="I16" s="77" t="s">
        <v>234</v>
      </c>
      <c r="J16" s="30">
        <v>2008343</v>
      </c>
      <c r="K16" s="41">
        <v>10</v>
      </c>
      <c r="L16" s="41">
        <v>35503</v>
      </c>
      <c r="M16" s="85">
        <v>1.21E-2</v>
      </c>
      <c r="N16" s="85">
        <v>0.121</v>
      </c>
      <c r="O16" s="68" t="s">
        <v>254</v>
      </c>
    </row>
    <row r="17" spans="1:15" s="2" customFormat="1" ht="13.5" customHeight="1" x14ac:dyDescent="0.25">
      <c r="A17" s="57"/>
      <c r="B17" s="31">
        <f>ROW(B17) - ROW($B$9)</f>
        <v>8</v>
      </c>
      <c r="C17" s="32" t="s">
        <v>41</v>
      </c>
      <c r="D17" s="32" t="s">
        <v>98</v>
      </c>
      <c r="E17" s="32" t="s">
        <v>130</v>
      </c>
      <c r="F17" s="32" t="s">
        <v>195</v>
      </c>
      <c r="G17" s="32"/>
      <c r="H17" s="32">
        <v>10</v>
      </c>
      <c r="I17" s="78" t="s">
        <v>234</v>
      </c>
      <c r="J17" s="32">
        <v>2008343</v>
      </c>
      <c r="K17" s="42">
        <v>10</v>
      </c>
      <c r="L17" s="42">
        <v>35503</v>
      </c>
      <c r="M17" s="86">
        <v>1.21E-2</v>
      </c>
      <c r="N17" s="86">
        <v>0.121</v>
      </c>
      <c r="O17" s="69" t="s">
        <v>254</v>
      </c>
    </row>
    <row r="18" spans="1:15" s="2" customFormat="1" ht="13.5" customHeight="1" x14ac:dyDescent="0.25">
      <c r="A18" s="57"/>
      <c r="B18" s="29">
        <f>ROW(B18) - ROW($B$9)</f>
        <v>9</v>
      </c>
      <c r="C18" s="28" t="s">
        <v>42</v>
      </c>
      <c r="D18" s="28" t="s">
        <v>99</v>
      </c>
      <c r="E18" s="30" t="s">
        <v>131</v>
      </c>
      <c r="F18" s="30" t="s">
        <v>196</v>
      </c>
      <c r="G18" s="30"/>
      <c r="H18" s="30">
        <v>1</v>
      </c>
      <c r="I18" s="77" t="s">
        <v>234</v>
      </c>
      <c r="J18" s="30">
        <v>2497356</v>
      </c>
      <c r="K18" s="41"/>
      <c r="L18" s="41"/>
      <c r="M18" s="85"/>
      <c r="N18" s="85"/>
      <c r="O18" s="68"/>
    </row>
    <row r="19" spans="1:15" s="2" customFormat="1" ht="13.5" customHeight="1" x14ac:dyDescent="0.25">
      <c r="A19" s="57"/>
      <c r="B19" s="31">
        <f>ROW(B19) - ROW($B$9)</f>
        <v>10</v>
      </c>
      <c r="C19" s="32" t="s">
        <v>43</v>
      </c>
      <c r="D19" s="32" t="s">
        <v>100</v>
      </c>
      <c r="E19" s="32" t="s">
        <v>132</v>
      </c>
      <c r="F19" s="32" t="s">
        <v>197</v>
      </c>
      <c r="G19" s="32" t="s">
        <v>230</v>
      </c>
      <c r="H19" s="32">
        <v>1</v>
      </c>
      <c r="I19" s="78" t="s">
        <v>234</v>
      </c>
      <c r="J19" s="32">
        <v>1688077</v>
      </c>
      <c r="K19" s="42"/>
      <c r="L19" s="42"/>
      <c r="M19" s="86"/>
      <c r="N19" s="86"/>
      <c r="O19" s="69"/>
    </row>
    <row r="20" spans="1:15" s="2" customFormat="1" ht="13.5" customHeight="1" x14ac:dyDescent="0.25">
      <c r="A20" s="57"/>
      <c r="B20" s="29">
        <f>ROW(B20) - ROW($B$9)</f>
        <v>11</v>
      </c>
      <c r="C20" s="28" t="s">
        <v>44</v>
      </c>
      <c r="D20" s="28" t="s">
        <v>101</v>
      </c>
      <c r="E20" s="30" t="s">
        <v>133</v>
      </c>
      <c r="F20" s="30" t="s">
        <v>44</v>
      </c>
      <c r="G20" s="30"/>
      <c r="H20" s="30">
        <v>1</v>
      </c>
      <c r="I20" s="77" t="s">
        <v>234</v>
      </c>
      <c r="J20" s="30">
        <v>2449398</v>
      </c>
      <c r="K20" s="41">
        <v>5</v>
      </c>
      <c r="L20" s="41">
        <v>4216</v>
      </c>
      <c r="M20" s="85">
        <v>0.39</v>
      </c>
      <c r="N20" s="85">
        <v>1.95</v>
      </c>
      <c r="O20" s="68" t="s">
        <v>254</v>
      </c>
    </row>
    <row r="21" spans="1:15" s="2" customFormat="1" ht="13.5" customHeight="1" x14ac:dyDescent="0.25">
      <c r="A21" s="57"/>
      <c r="B21" s="31">
        <f>ROW(B21) - ROW($B$9)</f>
        <v>12</v>
      </c>
      <c r="C21" s="32" t="s">
        <v>45</v>
      </c>
      <c r="D21" s="32" t="s">
        <v>102</v>
      </c>
      <c r="E21" s="32" t="s">
        <v>134</v>
      </c>
      <c r="F21" s="32" t="s">
        <v>198</v>
      </c>
      <c r="G21" s="32"/>
      <c r="H21" s="32">
        <v>1</v>
      </c>
      <c r="I21" s="78" t="s">
        <v>234</v>
      </c>
      <c r="J21" s="32">
        <v>1902438</v>
      </c>
      <c r="K21" s="42">
        <v>5</v>
      </c>
      <c r="L21" s="42">
        <v>12142</v>
      </c>
      <c r="M21" s="86">
        <v>0.124</v>
      </c>
      <c r="N21" s="86">
        <v>0.62</v>
      </c>
      <c r="O21" s="69" t="s">
        <v>254</v>
      </c>
    </row>
    <row r="22" spans="1:15" s="2" customFormat="1" ht="13.5" customHeight="1" x14ac:dyDescent="0.25">
      <c r="A22" s="57"/>
      <c r="B22" s="29">
        <f>ROW(B22) - ROW($B$9)</f>
        <v>13</v>
      </c>
      <c r="C22" s="28" t="s">
        <v>46</v>
      </c>
      <c r="D22" s="28" t="s">
        <v>103</v>
      </c>
      <c r="E22" s="30" t="s">
        <v>135</v>
      </c>
      <c r="F22" s="30" t="s">
        <v>199</v>
      </c>
      <c r="G22" s="30"/>
      <c r="H22" s="30">
        <v>1</v>
      </c>
      <c r="I22" s="77" t="s">
        <v>234</v>
      </c>
      <c r="J22" s="30">
        <v>2061522</v>
      </c>
      <c r="K22" s="41">
        <v>5</v>
      </c>
      <c r="L22" s="41">
        <v>36143</v>
      </c>
      <c r="M22" s="85">
        <v>0.29499999999999998</v>
      </c>
      <c r="N22" s="85">
        <v>1.48</v>
      </c>
      <c r="O22" s="68" t="s">
        <v>254</v>
      </c>
    </row>
    <row r="23" spans="1:15" s="2" customFormat="1" ht="13.5" customHeight="1" x14ac:dyDescent="0.25">
      <c r="A23" s="57"/>
      <c r="B23" s="31">
        <f>ROW(B23) - ROW($B$9)</f>
        <v>14</v>
      </c>
      <c r="C23" s="32" t="s">
        <v>46</v>
      </c>
      <c r="D23" s="32" t="s">
        <v>103</v>
      </c>
      <c r="E23" s="32" t="s">
        <v>136</v>
      </c>
      <c r="F23" s="32" t="s">
        <v>199</v>
      </c>
      <c r="G23" s="32"/>
      <c r="H23" s="32">
        <v>3</v>
      </c>
      <c r="I23" s="78" t="s">
        <v>234</v>
      </c>
      <c r="J23" s="32">
        <v>2061522</v>
      </c>
      <c r="K23" s="42">
        <v>5</v>
      </c>
      <c r="L23" s="42">
        <v>36143</v>
      </c>
      <c r="M23" s="86">
        <v>0.29499999999999998</v>
      </c>
      <c r="N23" s="86">
        <v>1.48</v>
      </c>
      <c r="O23" s="69" t="s">
        <v>254</v>
      </c>
    </row>
    <row r="24" spans="1:15" s="2" customFormat="1" ht="13.5" customHeight="1" x14ac:dyDescent="0.25">
      <c r="A24" s="57"/>
      <c r="B24" s="29">
        <f>ROW(B24) - ROW($B$9)</f>
        <v>15</v>
      </c>
      <c r="C24" s="28"/>
      <c r="D24" s="28"/>
      <c r="E24" s="30" t="s">
        <v>137</v>
      </c>
      <c r="F24" s="30" t="s">
        <v>200</v>
      </c>
      <c r="G24" s="30"/>
      <c r="H24" s="30">
        <v>2</v>
      </c>
      <c r="I24" s="77"/>
      <c r="J24" s="30" t="s">
        <v>243</v>
      </c>
      <c r="K24" s="41"/>
      <c r="L24" s="41"/>
      <c r="M24" s="85"/>
      <c r="N24" s="85"/>
      <c r="O24" s="68"/>
    </row>
    <row r="25" spans="1:15" s="2" customFormat="1" ht="13.5" customHeight="1" x14ac:dyDescent="0.25">
      <c r="A25" s="57"/>
      <c r="B25" s="31">
        <f>ROW(B25) - ROW($B$9)</f>
        <v>16</v>
      </c>
      <c r="C25" s="32"/>
      <c r="D25" s="32"/>
      <c r="E25" s="32" t="s">
        <v>138</v>
      </c>
      <c r="F25" s="32" t="s">
        <v>201</v>
      </c>
      <c r="G25" s="32"/>
      <c r="H25" s="32">
        <v>1</v>
      </c>
      <c r="I25" s="78"/>
      <c r="J25" s="32" t="s">
        <v>244</v>
      </c>
      <c r="K25" s="42"/>
      <c r="L25" s="42"/>
      <c r="M25" s="86"/>
      <c r="N25" s="86"/>
      <c r="O25" s="69"/>
    </row>
    <row r="26" spans="1:15" s="2" customFormat="1" ht="13.5" customHeight="1" x14ac:dyDescent="0.25">
      <c r="A26" s="57"/>
      <c r="B26" s="29">
        <f>ROW(B26) - ROW($B$9)</f>
        <v>17</v>
      </c>
      <c r="C26" s="28"/>
      <c r="D26" s="28"/>
      <c r="E26" s="30" t="s">
        <v>139</v>
      </c>
      <c r="F26" s="30" t="s">
        <v>202</v>
      </c>
      <c r="G26" s="30"/>
      <c r="H26" s="30">
        <v>1</v>
      </c>
      <c r="I26" s="77"/>
      <c r="J26" s="30" t="s">
        <v>245</v>
      </c>
      <c r="K26" s="41"/>
      <c r="L26" s="41"/>
      <c r="M26" s="85"/>
      <c r="N26" s="85"/>
      <c r="O26" s="68"/>
    </row>
    <row r="27" spans="1:15" s="2" customFormat="1" ht="13.5" customHeight="1" x14ac:dyDescent="0.25">
      <c r="A27" s="57"/>
      <c r="B27" s="31">
        <f>ROW(B27) - ROW($B$9)</f>
        <v>18</v>
      </c>
      <c r="C27" s="32"/>
      <c r="D27" s="32"/>
      <c r="E27" s="32" t="s">
        <v>140</v>
      </c>
      <c r="F27" s="32" t="s">
        <v>203</v>
      </c>
      <c r="G27" s="32"/>
      <c r="H27" s="32">
        <v>2</v>
      </c>
      <c r="I27" s="78"/>
      <c r="J27" s="32" t="s">
        <v>246</v>
      </c>
      <c r="K27" s="42"/>
      <c r="L27" s="42"/>
      <c r="M27" s="86"/>
      <c r="N27" s="86"/>
      <c r="O27" s="69"/>
    </row>
    <row r="28" spans="1:15" s="2" customFormat="1" ht="13.5" customHeight="1" x14ac:dyDescent="0.25">
      <c r="A28" s="57"/>
      <c r="B28" s="29">
        <f>ROW(B28) - ROW($B$9)</f>
        <v>19</v>
      </c>
      <c r="C28" s="28" t="s">
        <v>47</v>
      </c>
      <c r="D28" s="28" t="s">
        <v>104</v>
      </c>
      <c r="E28" s="30" t="s">
        <v>141</v>
      </c>
      <c r="F28" s="30" t="s">
        <v>196</v>
      </c>
      <c r="G28" s="30"/>
      <c r="H28" s="30">
        <v>1</v>
      </c>
      <c r="I28" s="77" t="s">
        <v>234</v>
      </c>
      <c r="J28" s="30">
        <v>1219743</v>
      </c>
      <c r="K28" s="41">
        <v>5</v>
      </c>
      <c r="L28" s="41">
        <v>16346</v>
      </c>
      <c r="M28" s="85">
        <v>0.30599999999999999</v>
      </c>
      <c r="N28" s="85">
        <v>1.53</v>
      </c>
      <c r="O28" s="68" t="s">
        <v>254</v>
      </c>
    </row>
    <row r="29" spans="1:15" s="2" customFormat="1" ht="13.5" customHeight="1" x14ac:dyDescent="0.25">
      <c r="A29" s="57"/>
      <c r="B29" s="31">
        <f>ROW(B29) - ROW($B$9)</f>
        <v>20</v>
      </c>
      <c r="C29" s="32" t="s">
        <v>48</v>
      </c>
      <c r="D29" s="32" t="s">
        <v>105</v>
      </c>
      <c r="E29" s="32" t="s">
        <v>142</v>
      </c>
      <c r="F29" s="32" t="s">
        <v>48</v>
      </c>
      <c r="G29" s="32"/>
      <c r="H29" s="32">
        <v>1</v>
      </c>
      <c r="I29" s="78" t="s">
        <v>236</v>
      </c>
      <c r="J29" s="32" t="s">
        <v>247</v>
      </c>
      <c r="K29" s="42">
        <v>1</v>
      </c>
      <c r="L29" s="42">
        <v>58503</v>
      </c>
      <c r="M29" s="86">
        <v>6.55</v>
      </c>
      <c r="N29" s="86">
        <v>6.55</v>
      </c>
      <c r="O29" s="69" t="s">
        <v>36</v>
      </c>
    </row>
    <row r="30" spans="1:15" s="2" customFormat="1" ht="13.5" customHeight="1" x14ac:dyDescent="0.25">
      <c r="A30" s="57"/>
      <c r="B30" s="29">
        <f>ROW(B30) - ROW($B$9)</f>
        <v>21</v>
      </c>
      <c r="C30" s="28" t="s">
        <v>49</v>
      </c>
      <c r="D30" s="28" t="s">
        <v>106</v>
      </c>
      <c r="E30" s="30" t="s">
        <v>143</v>
      </c>
      <c r="F30" s="30" t="s">
        <v>204</v>
      </c>
      <c r="G30" s="30" t="s">
        <v>231</v>
      </c>
      <c r="H30" s="30">
        <v>1</v>
      </c>
      <c r="I30" s="77" t="s">
        <v>234</v>
      </c>
      <c r="J30" s="30">
        <v>2373541</v>
      </c>
      <c r="K30" s="41"/>
      <c r="L30" s="41"/>
      <c r="M30" s="85"/>
      <c r="N30" s="85"/>
      <c r="O30" s="68"/>
    </row>
    <row r="31" spans="1:15" s="2" customFormat="1" ht="13.5" customHeight="1" x14ac:dyDescent="0.25">
      <c r="A31" s="57"/>
      <c r="B31" s="31">
        <f>ROW(B31) - ROW($B$9)</f>
        <v>22</v>
      </c>
      <c r="C31" s="32" t="s">
        <v>50</v>
      </c>
      <c r="D31" s="32" t="s">
        <v>107</v>
      </c>
      <c r="E31" s="32" t="s">
        <v>144</v>
      </c>
      <c r="F31" s="32" t="s">
        <v>205</v>
      </c>
      <c r="G31" s="32"/>
      <c r="H31" s="32">
        <v>1</v>
      </c>
      <c r="I31" s="78" t="s">
        <v>234</v>
      </c>
      <c r="J31" s="32">
        <v>2678433</v>
      </c>
      <c r="K31" s="42">
        <v>1</v>
      </c>
      <c r="L31" s="42">
        <v>1222</v>
      </c>
      <c r="M31" s="86">
        <v>0.38900000000000001</v>
      </c>
      <c r="N31" s="86">
        <v>0.38900000000000001</v>
      </c>
      <c r="O31" s="69" t="s">
        <v>254</v>
      </c>
    </row>
    <row r="32" spans="1:15" s="2" customFormat="1" ht="13.5" customHeight="1" x14ac:dyDescent="0.25">
      <c r="A32" s="57"/>
      <c r="B32" s="29">
        <f>ROW(B32) - ROW($B$9)</f>
        <v>23</v>
      </c>
      <c r="C32" s="28" t="s">
        <v>51</v>
      </c>
      <c r="D32" s="28" t="s">
        <v>108</v>
      </c>
      <c r="E32" s="30" t="s">
        <v>145</v>
      </c>
      <c r="F32" s="30" t="s">
        <v>206</v>
      </c>
      <c r="G32" s="30"/>
      <c r="H32" s="30">
        <v>1</v>
      </c>
      <c r="I32" s="77" t="s">
        <v>234</v>
      </c>
      <c r="J32" s="30">
        <v>2543322</v>
      </c>
      <c r="K32" s="41"/>
      <c r="L32" s="41"/>
      <c r="M32" s="85"/>
      <c r="N32" s="85"/>
      <c r="O32" s="68"/>
    </row>
    <row r="33" spans="1:15" s="2" customFormat="1" ht="13.5" customHeight="1" x14ac:dyDescent="0.25">
      <c r="A33" s="57"/>
      <c r="B33" s="31">
        <f>ROW(B33) - ROW($B$9)</f>
        <v>24</v>
      </c>
      <c r="C33" s="32" t="s">
        <v>52</v>
      </c>
      <c r="D33" s="32" t="s">
        <v>109</v>
      </c>
      <c r="E33" s="32" t="s">
        <v>146</v>
      </c>
      <c r="F33" s="32" t="s">
        <v>207</v>
      </c>
      <c r="G33" s="32"/>
      <c r="H33" s="32">
        <v>2</v>
      </c>
      <c r="I33" s="78" t="s">
        <v>234</v>
      </c>
      <c r="J33" s="32">
        <v>1711735</v>
      </c>
      <c r="K33" s="42">
        <v>10</v>
      </c>
      <c r="L33" s="42">
        <v>13389</v>
      </c>
      <c r="M33" s="86">
        <v>1.67E-2</v>
      </c>
      <c r="N33" s="86">
        <v>0.16700000000000001</v>
      </c>
      <c r="O33" s="69" t="s">
        <v>254</v>
      </c>
    </row>
    <row r="34" spans="1:15" s="2" customFormat="1" ht="13.5" customHeight="1" x14ac:dyDescent="0.25">
      <c r="A34" s="57"/>
      <c r="B34" s="29">
        <f>ROW(B34) - ROW($B$9)</f>
        <v>25</v>
      </c>
      <c r="C34" s="28" t="s">
        <v>53</v>
      </c>
      <c r="D34" s="28" t="s">
        <v>110</v>
      </c>
      <c r="E34" s="30" t="s">
        <v>146</v>
      </c>
      <c r="F34" s="30" t="s">
        <v>207</v>
      </c>
      <c r="G34" s="30"/>
      <c r="H34" s="30">
        <v>1</v>
      </c>
      <c r="I34" s="77" t="s">
        <v>234</v>
      </c>
      <c r="J34" s="30">
        <v>2871406</v>
      </c>
      <c r="K34" s="41">
        <v>10</v>
      </c>
      <c r="L34" s="41">
        <v>19898</v>
      </c>
      <c r="M34" s="85">
        <v>0.121</v>
      </c>
      <c r="N34" s="85">
        <v>1.21</v>
      </c>
      <c r="O34" s="68" t="s">
        <v>254</v>
      </c>
    </row>
    <row r="35" spans="1:15" s="2" customFormat="1" ht="13.5" customHeight="1" x14ac:dyDescent="0.25">
      <c r="A35" s="57"/>
      <c r="B35" s="31">
        <f>ROW(B35) - ROW($B$9)</f>
        <v>26</v>
      </c>
      <c r="C35" s="32" t="s">
        <v>54</v>
      </c>
      <c r="D35" s="32" t="s">
        <v>111</v>
      </c>
      <c r="E35" s="32" t="s">
        <v>147</v>
      </c>
      <c r="F35" s="32" t="s">
        <v>208</v>
      </c>
      <c r="G35" s="32"/>
      <c r="H35" s="32">
        <v>1</v>
      </c>
      <c r="I35" s="78" t="s">
        <v>234</v>
      </c>
      <c r="J35" s="32">
        <v>1345929</v>
      </c>
      <c r="K35" s="42"/>
      <c r="L35" s="42"/>
      <c r="M35" s="86"/>
      <c r="N35" s="86"/>
      <c r="O35" s="69"/>
    </row>
    <row r="36" spans="1:15" s="2" customFormat="1" ht="13.5" customHeight="1" x14ac:dyDescent="0.25">
      <c r="A36" s="57"/>
      <c r="B36" s="29">
        <f>ROW(B36) - ROW($B$9)</f>
        <v>27</v>
      </c>
      <c r="C36" s="28" t="s">
        <v>55</v>
      </c>
      <c r="D36" s="28" t="s">
        <v>110</v>
      </c>
      <c r="E36" s="30" t="s">
        <v>148</v>
      </c>
      <c r="F36" s="30" t="s">
        <v>209</v>
      </c>
      <c r="G36" s="30"/>
      <c r="H36" s="30">
        <v>1</v>
      </c>
      <c r="I36" s="77" t="s">
        <v>234</v>
      </c>
      <c r="J36" s="30">
        <v>2802546</v>
      </c>
      <c r="K36" s="41">
        <v>1</v>
      </c>
      <c r="L36" s="41">
        <v>105</v>
      </c>
      <c r="M36" s="85">
        <v>15.15</v>
      </c>
      <c r="N36" s="85">
        <v>15.15</v>
      </c>
      <c r="O36" s="68" t="s">
        <v>254</v>
      </c>
    </row>
    <row r="37" spans="1:15" s="2" customFormat="1" ht="13.5" customHeight="1" x14ac:dyDescent="0.25">
      <c r="A37" s="57"/>
      <c r="B37" s="31">
        <f>ROW(B37) - ROW($B$9)</f>
        <v>28</v>
      </c>
      <c r="C37" s="32" t="s">
        <v>56</v>
      </c>
      <c r="D37" s="32" t="s">
        <v>107</v>
      </c>
      <c r="E37" s="32" t="s">
        <v>149</v>
      </c>
      <c r="F37" s="32" t="s">
        <v>210</v>
      </c>
      <c r="G37" s="32"/>
      <c r="H37" s="32">
        <v>1</v>
      </c>
      <c r="I37" s="78" t="s">
        <v>234</v>
      </c>
      <c r="J37" s="32">
        <v>1688855</v>
      </c>
      <c r="K37" s="42">
        <v>1</v>
      </c>
      <c r="L37" s="42">
        <v>16808</v>
      </c>
      <c r="M37" s="86">
        <v>0.18</v>
      </c>
      <c r="N37" s="86">
        <v>0.18</v>
      </c>
      <c r="O37" s="69" t="s">
        <v>254</v>
      </c>
    </row>
    <row r="38" spans="1:15" s="2" customFormat="1" ht="13.5" customHeight="1" x14ac:dyDescent="0.25">
      <c r="A38" s="57"/>
      <c r="B38" s="29">
        <f>ROW(B38) - ROW($B$9)</f>
        <v>29</v>
      </c>
      <c r="C38" s="28" t="s">
        <v>57</v>
      </c>
      <c r="D38" s="28" t="s">
        <v>107</v>
      </c>
      <c r="E38" s="30" t="s">
        <v>150</v>
      </c>
      <c r="F38" s="30" t="s">
        <v>211</v>
      </c>
      <c r="G38" s="30"/>
      <c r="H38" s="30">
        <v>1</v>
      </c>
      <c r="I38" s="77" t="s">
        <v>234</v>
      </c>
      <c r="J38" s="30">
        <v>2664514</v>
      </c>
      <c r="K38" s="41">
        <v>1</v>
      </c>
      <c r="L38" s="41">
        <v>2422</v>
      </c>
      <c r="M38" s="85">
        <v>5.71</v>
      </c>
      <c r="N38" s="85">
        <v>5.71</v>
      </c>
      <c r="O38" s="68" t="s">
        <v>254</v>
      </c>
    </row>
    <row r="39" spans="1:15" s="2" customFormat="1" ht="13.5" customHeight="1" x14ac:dyDescent="0.25">
      <c r="A39" s="57"/>
      <c r="B39" s="31">
        <f>ROW(B39) - ROW($B$9)</f>
        <v>30</v>
      </c>
      <c r="C39" s="32" t="s">
        <v>58</v>
      </c>
      <c r="D39" s="32" t="s">
        <v>109</v>
      </c>
      <c r="E39" s="32" t="s">
        <v>151</v>
      </c>
      <c r="F39" s="32" t="s">
        <v>195</v>
      </c>
      <c r="G39" s="32"/>
      <c r="H39" s="32">
        <v>2</v>
      </c>
      <c r="I39" s="78" t="s">
        <v>234</v>
      </c>
      <c r="J39" s="32">
        <v>2447227</v>
      </c>
      <c r="K39" s="42">
        <v>10</v>
      </c>
      <c r="L39" s="42">
        <v>462054</v>
      </c>
      <c r="M39" s="86">
        <v>6.1000000000000004E-3</v>
      </c>
      <c r="N39" s="86">
        <v>6.0999999999999999E-2</v>
      </c>
      <c r="O39" s="69" t="s">
        <v>255</v>
      </c>
    </row>
    <row r="40" spans="1:15" s="2" customFormat="1" ht="13.5" customHeight="1" x14ac:dyDescent="0.25">
      <c r="A40" s="57"/>
      <c r="B40" s="29">
        <f>ROW(B40) - ROW($B$9)</f>
        <v>31</v>
      </c>
      <c r="C40" s="28" t="s">
        <v>59</v>
      </c>
      <c r="D40" s="28" t="s">
        <v>109</v>
      </c>
      <c r="E40" s="30" t="s">
        <v>151</v>
      </c>
      <c r="F40" s="30" t="s">
        <v>195</v>
      </c>
      <c r="G40" s="30"/>
      <c r="H40" s="30">
        <v>9</v>
      </c>
      <c r="I40" s="77" t="s">
        <v>234</v>
      </c>
      <c r="J40" s="30">
        <v>9330364</v>
      </c>
      <c r="K40" s="41"/>
      <c r="L40" s="41"/>
      <c r="M40" s="85"/>
      <c r="N40" s="85"/>
      <c r="O40" s="68"/>
    </row>
    <row r="41" spans="1:15" s="2" customFormat="1" ht="13.5" customHeight="1" x14ac:dyDescent="0.25">
      <c r="A41" s="57"/>
      <c r="B41" s="31">
        <f>ROW(B41) - ROW($B$9)</f>
        <v>32</v>
      </c>
      <c r="C41" s="32" t="s">
        <v>60</v>
      </c>
      <c r="D41" s="32" t="s">
        <v>109</v>
      </c>
      <c r="E41" s="32" t="s">
        <v>152</v>
      </c>
      <c r="F41" s="32" t="s">
        <v>192</v>
      </c>
      <c r="G41" s="32"/>
      <c r="H41" s="32">
        <v>1</v>
      </c>
      <c r="I41" s="78" t="s">
        <v>234</v>
      </c>
      <c r="J41" s="32">
        <v>1759116</v>
      </c>
      <c r="K41" s="42">
        <v>10</v>
      </c>
      <c r="L41" s="42">
        <v>36181</v>
      </c>
      <c r="M41" s="86">
        <v>2.1700000000000001E-2</v>
      </c>
      <c r="N41" s="86">
        <v>0.217</v>
      </c>
      <c r="O41" s="69" t="s">
        <v>254</v>
      </c>
    </row>
    <row r="42" spans="1:15" s="2" customFormat="1" ht="13.5" customHeight="1" x14ac:dyDescent="0.25">
      <c r="A42" s="57"/>
      <c r="B42" s="29">
        <f>ROW(B42) - ROW($B$9)</f>
        <v>33</v>
      </c>
      <c r="C42" s="28" t="s">
        <v>61</v>
      </c>
      <c r="D42" s="28" t="s">
        <v>109</v>
      </c>
      <c r="E42" s="30" t="s">
        <v>153</v>
      </c>
      <c r="F42" s="30" t="s">
        <v>212</v>
      </c>
      <c r="G42" s="30"/>
      <c r="H42" s="30">
        <v>4</v>
      </c>
      <c r="I42" s="77" t="s">
        <v>234</v>
      </c>
      <c r="J42" s="30">
        <v>1759415</v>
      </c>
      <c r="K42" s="41"/>
      <c r="L42" s="41"/>
      <c r="M42" s="85"/>
      <c r="N42" s="85"/>
      <c r="O42" s="68"/>
    </row>
    <row r="43" spans="1:15" s="2" customFormat="1" ht="13.5" customHeight="1" x14ac:dyDescent="0.25">
      <c r="A43" s="57"/>
      <c r="B43" s="31">
        <f>ROW(B43) - ROW($B$9)</f>
        <v>34</v>
      </c>
      <c r="C43" s="32" t="s">
        <v>62</v>
      </c>
      <c r="D43" s="32" t="s">
        <v>109</v>
      </c>
      <c r="E43" s="32" t="s">
        <v>154</v>
      </c>
      <c r="F43" s="32" t="s">
        <v>195</v>
      </c>
      <c r="G43" s="32"/>
      <c r="H43" s="32">
        <v>2</v>
      </c>
      <c r="I43" s="78" t="s">
        <v>234</v>
      </c>
      <c r="J43" s="32">
        <v>2073354</v>
      </c>
      <c r="K43" s="42">
        <v>10</v>
      </c>
      <c r="L43" s="42">
        <v>150</v>
      </c>
      <c r="M43" s="86">
        <v>7.4999999999999997E-3</v>
      </c>
      <c r="N43" s="86">
        <v>7.4999999999999997E-2</v>
      </c>
      <c r="O43" s="69" t="s">
        <v>254</v>
      </c>
    </row>
    <row r="44" spans="1:15" s="2" customFormat="1" ht="13.5" customHeight="1" x14ac:dyDescent="0.25">
      <c r="A44" s="57"/>
      <c r="B44" s="29">
        <f>ROW(B44) - ROW($B$9)</f>
        <v>35</v>
      </c>
      <c r="C44" s="28" t="s">
        <v>63</v>
      </c>
      <c r="D44" s="28" t="s">
        <v>109</v>
      </c>
      <c r="E44" s="30" t="s">
        <v>155</v>
      </c>
      <c r="F44" s="30" t="s">
        <v>195</v>
      </c>
      <c r="G44" s="30"/>
      <c r="H44" s="30">
        <v>3</v>
      </c>
      <c r="I44" s="77" t="s">
        <v>234</v>
      </c>
      <c r="J44" s="30">
        <v>2073356</v>
      </c>
      <c r="K44" s="41">
        <v>10</v>
      </c>
      <c r="L44" s="41">
        <v>8524</v>
      </c>
      <c r="M44" s="85">
        <v>7.7000000000000002E-3</v>
      </c>
      <c r="N44" s="85">
        <v>7.6999999999999999E-2</v>
      </c>
      <c r="O44" s="68" t="s">
        <v>254</v>
      </c>
    </row>
    <row r="45" spans="1:15" s="2" customFormat="1" ht="13.5" customHeight="1" x14ac:dyDescent="0.25">
      <c r="A45" s="57"/>
      <c r="B45" s="31">
        <f>ROW(B45) - ROW($B$9)</f>
        <v>36</v>
      </c>
      <c r="C45" s="32" t="s">
        <v>63</v>
      </c>
      <c r="D45" s="32" t="s">
        <v>109</v>
      </c>
      <c r="E45" s="32" t="s">
        <v>155</v>
      </c>
      <c r="F45" s="32" t="s">
        <v>195</v>
      </c>
      <c r="G45" s="32"/>
      <c r="H45" s="32">
        <v>3</v>
      </c>
      <c r="I45" s="78" t="s">
        <v>234</v>
      </c>
      <c r="J45" s="32">
        <v>2073356</v>
      </c>
      <c r="K45" s="42">
        <v>10</v>
      </c>
      <c r="L45" s="42">
        <v>8524</v>
      </c>
      <c r="M45" s="86">
        <v>7.7000000000000002E-3</v>
      </c>
      <c r="N45" s="86">
        <v>7.6999999999999999E-2</v>
      </c>
      <c r="O45" s="69" t="s">
        <v>254</v>
      </c>
    </row>
    <row r="46" spans="1:15" s="2" customFormat="1" ht="13.5" customHeight="1" x14ac:dyDescent="0.25">
      <c r="A46" s="57"/>
      <c r="B46" s="29">
        <f>ROW(B46) - ROW($B$9)</f>
        <v>37</v>
      </c>
      <c r="C46" s="28" t="s">
        <v>64</v>
      </c>
      <c r="D46" s="28" t="s">
        <v>109</v>
      </c>
      <c r="E46" s="30" t="s">
        <v>156</v>
      </c>
      <c r="F46" s="30" t="s">
        <v>195</v>
      </c>
      <c r="G46" s="30"/>
      <c r="H46" s="30">
        <v>4</v>
      </c>
      <c r="I46" s="77" t="s">
        <v>234</v>
      </c>
      <c r="J46" s="30">
        <v>2073357</v>
      </c>
      <c r="K46" s="41">
        <v>10</v>
      </c>
      <c r="L46" s="41">
        <v>19720</v>
      </c>
      <c r="M46" s="85">
        <v>7.4999999999999997E-3</v>
      </c>
      <c r="N46" s="85">
        <v>7.4999999999999997E-2</v>
      </c>
      <c r="O46" s="68" t="s">
        <v>254</v>
      </c>
    </row>
    <row r="47" spans="1:15" s="2" customFormat="1" ht="13.5" customHeight="1" x14ac:dyDescent="0.25">
      <c r="A47" s="57"/>
      <c r="B47" s="31">
        <f>ROW(B47) - ROW($B$9)</f>
        <v>38</v>
      </c>
      <c r="C47" s="32" t="s">
        <v>64</v>
      </c>
      <c r="D47" s="32" t="s">
        <v>109</v>
      </c>
      <c r="E47" s="32" t="s">
        <v>156</v>
      </c>
      <c r="F47" s="32" t="s">
        <v>195</v>
      </c>
      <c r="G47" s="32"/>
      <c r="H47" s="32">
        <v>6</v>
      </c>
      <c r="I47" s="78" t="s">
        <v>234</v>
      </c>
      <c r="J47" s="32">
        <v>2073357</v>
      </c>
      <c r="K47" s="42">
        <v>10</v>
      </c>
      <c r="L47" s="42">
        <v>19720</v>
      </c>
      <c r="M47" s="86">
        <v>7.4999999999999997E-3</v>
      </c>
      <c r="N47" s="86">
        <v>7.4999999999999997E-2</v>
      </c>
      <c r="O47" s="69" t="s">
        <v>254</v>
      </c>
    </row>
    <row r="48" spans="1:15" s="2" customFormat="1" ht="13.5" customHeight="1" x14ac:dyDescent="0.25">
      <c r="A48" s="57"/>
      <c r="B48" s="29">
        <f>ROW(B48) - ROW($B$9)</f>
        <v>39</v>
      </c>
      <c r="C48" s="28" t="s">
        <v>65</v>
      </c>
      <c r="D48" s="28" t="s">
        <v>109</v>
      </c>
      <c r="E48" s="30" t="s">
        <v>157</v>
      </c>
      <c r="F48" s="30" t="s">
        <v>195</v>
      </c>
      <c r="G48" s="30"/>
      <c r="H48" s="30">
        <v>2</v>
      </c>
      <c r="I48" s="77" t="s">
        <v>234</v>
      </c>
      <c r="J48" s="30">
        <v>2073513</v>
      </c>
      <c r="K48" s="41">
        <v>10</v>
      </c>
      <c r="L48" s="41">
        <v>7623</v>
      </c>
      <c r="M48" s="85">
        <v>5.0000000000000001E-3</v>
      </c>
      <c r="N48" s="85">
        <v>0.05</v>
      </c>
      <c r="O48" s="68" t="s">
        <v>254</v>
      </c>
    </row>
    <row r="49" spans="1:15" s="2" customFormat="1" ht="13.5" customHeight="1" x14ac:dyDescent="0.25">
      <c r="A49" s="57"/>
      <c r="B49" s="31">
        <f>ROW(B49) - ROW($B$9)</f>
        <v>40</v>
      </c>
      <c r="C49" s="32" t="s">
        <v>66</v>
      </c>
      <c r="D49" s="32" t="s">
        <v>109</v>
      </c>
      <c r="E49" s="32" t="s">
        <v>158</v>
      </c>
      <c r="F49" s="32" t="s">
        <v>195</v>
      </c>
      <c r="G49" s="32"/>
      <c r="H49" s="32">
        <v>1</v>
      </c>
      <c r="I49" s="78" t="s">
        <v>234</v>
      </c>
      <c r="J49" s="32">
        <v>2073429</v>
      </c>
      <c r="K49" s="42">
        <v>10</v>
      </c>
      <c r="L49" s="42">
        <v>25875</v>
      </c>
      <c r="M49" s="86">
        <v>9.5999999999999992E-3</v>
      </c>
      <c r="N49" s="86">
        <v>9.6000000000000002E-2</v>
      </c>
      <c r="O49" s="69" t="s">
        <v>254</v>
      </c>
    </row>
    <row r="50" spans="1:15" s="2" customFormat="1" ht="13.5" customHeight="1" x14ac:dyDescent="0.25">
      <c r="A50" s="57"/>
      <c r="B50" s="29">
        <f>ROW(B50) - ROW($B$9)</f>
        <v>41</v>
      </c>
      <c r="C50" s="28" t="s">
        <v>67</v>
      </c>
      <c r="D50" s="28" t="s">
        <v>109</v>
      </c>
      <c r="E50" s="30" t="s">
        <v>159</v>
      </c>
      <c r="F50" s="30" t="s">
        <v>195</v>
      </c>
      <c r="G50" s="30"/>
      <c r="H50" s="30">
        <v>2</v>
      </c>
      <c r="I50" s="77" t="s">
        <v>234</v>
      </c>
      <c r="J50" s="30">
        <v>2073509</v>
      </c>
      <c r="K50" s="41">
        <v>10</v>
      </c>
      <c r="L50" s="41">
        <v>27235</v>
      </c>
      <c r="M50" s="85">
        <v>9.7000000000000003E-3</v>
      </c>
      <c r="N50" s="85">
        <v>9.7000000000000003E-2</v>
      </c>
      <c r="O50" s="68" t="s">
        <v>254</v>
      </c>
    </row>
    <row r="51" spans="1:15" s="2" customFormat="1" ht="13.5" customHeight="1" x14ac:dyDescent="0.25">
      <c r="A51" s="57"/>
      <c r="B51" s="31">
        <f>ROW(B51) - ROW($B$9)</f>
        <v>42</v>
      </c>
      <c r="C51" s="32" t="s">
        <v>68</v>
      </c>
      <c r="D51" s="32" t="s">
        <v>109</v>
      </c>
      <c r="E51" s="32" t="s">
        <v>160</v>
      </c>
      <c r="F51" s="32" t="s">
        <v>195</v>
      </c>
      <c r="G51" s="32"/>
      <c r="H51" s="32">
        <v>1</v>
      </c>
      <c r="I51" s="78" t="s">
        <v>234</v>
      </c>
      <c r="J51" s="32">
        <v>2073537</v>
      </c>
      <c r="K51" s="42">
        <v>10</v>
      </c>
      <c r="L51" s="42">
        <v>960</v>
      </c>
      <c r="M51" s="86">
        <v>9.9000000000000008E-3</v>
      </c>
      <c r="N51" s="86">
        <v>9.9000000000000005E-2</v>
      </c>
      <c r="O51" s="69" t="s">
        <v>254</v>
      </c>
    </row>
    <row r="52" spans="1:15" s="2" customFormat="1" ht="13.5" customHeight="1" x14ac:dyDescent="0.25">
      <c r="A52" s="57"/>
      <c r="B52" s="29">
        <f>ROW(B52) - ROW($B$9)</f>
        <v>43</v>
      </c>
      <c r="C52" s="28" t="s">
        <v>69</v>
      </c>
      <c r="D52" s="28" t="s">
        <v>109</v>
      </c>
      <c r="E52" s="30" t="s">
        <v>161</v>
      </c>
      <c r="F52" s="30" t="s">
        <v>195</v>
      </c>
      <c r="G52" s="30"/>
      <c r="H52" s="30">
        <v>1</v>
      </c>
      <c r="I52" s="77" t="s">
        <v>234</v>
      </c>
      <c r="J52" s="30">
        <v>2447254</v>
      </c>
      <c r="K52" s="41">
        <v>10</v>
      </c>
      <c r="L52" s="41">
        <v>63490</v>
      </c>
      <c r="M52" s="85">
        <v>5.4000000000000003E-3</v>
      </c>
      <c r="N52" s="85">
        <v>5.3999999999999999E-2</v>
      </c>
      <c r="O52" s="68" t="s">
        <v>254</v>
      </c>
    </row>
    <row r="53" spans="1:15" s="2" customFormat="1" ht="13.5" customHeight="1" x14ac:dyDescent="0.25">
      <c r="A53" s="57"/>
      <c r="B53" s="31">
        <f>ROW(B53) - ROW($B$9)</f>
        <v>44</v>
      </c>
      <c r="C53" s="32" t="s">
        <v>70</v>
      </c>
      <c r="D53" s="32" t="s">
        <v>109</v>
      </c>
      <c r="E53" s="32" t="s">
        <v>162</v>
      </c>
      <c r="F53" s="32" t="s">
        <v>195</v>
      </c>
      <c r="G53" s="32"/>
      <c r="H53" s="32">
        <v>1</v>
      </c>
      <c r="I53" s="78" t="s">
        <v>234</v>
      </c>
      <c r="J53" s="32">
        <v>2447298</v>
      </c>
      <c r="K53" s="42">
        <v>10</v>
      </c>
      <c r="L53" s="42">
        <v>268348</v>
      </c>
      <c r="M53" s="86">
        <v>6.1999999999999998E-3</v>
      </c>
      <c r="N53" s="86">
        <v>6.2E-2</v>
      </c>
      <c r="O53" s="69" t="s">
        <v>255</v>
      </c>
    </row>
    <row r="54" spans="1:15" s="2" customFormat="1" ht="13.5" customHeight="1" x14ac:dyDescent="0.25">
      <c r="A54" s="57"/>
      <c r="B54" s="29">
        <f>ROW(B54) - ROW($B$9)</f>
        <v>45</v>
      </c>
      <c r="C54" s="28" t="s">
        <v>71</v>
      </c>
      <c r="D54" s="28" t="s">
        <v>109</v>
      </c>
      <c r="E54" s="30" t="s">
        <v>163</v>
      </c>
      <c r="F54" s="30" t="s">
        <v>195</v>
      </c>
      <c r="G54" s="30"/>
      <c r="H54" s="30">
        <v>1</v>
      </c>
      <c r="I54" s="77" t="s">
        <v>234</v>
      </c>
      <c r="J54" s="30">
        <v>2447342</v>
      </c>
      <c r="K54" s="41">
        <v>10</v>
      </c>
      <c r="L54" s="41">
        <v>85218</v>
      </c>
      <c r="M54" s="85">
        <v>5.4000000000000003E-3</v>
      </c>
      <c r="N54" s="85">
        <v>5.3999999999999999E-2</v>
      </c>
      <c r="O54" s="68" t="s">
        <v>254</v>
      </c>
    </row>
    <row r="55" spans="1:15" s="2" customFormat="1" ht="13.5" customHeight="1" x14ac:dyDescent="0.25">
      <c r="A55" s="57"/>
      <c r="B55" s="31">
        <f>ROW(B55) - ROW($B$9)</f>
        <v>46</v>
      </c>
      <c r="C55" s="32" t="s">
        <v>72</v>
      </c>
      <c r="D55" s="32" t="s">
        <v>109</v>
      </c>
      <c r="E55" s="32" t="s">
        <v>164</v>
      </c>
      <c r="F55" s="32" t="s">
        <v>195</v>
      </c>
      <c r="G55" s="32"/>
      <c r="H55" s="32">
        <v>1</v>
      </c>
      <c r="I55" s="78" t="s">
        <v>234</v>
      </c>
      <c r="J55" s="32">
        <v>2447363</v>
      </c>
      <c r="K55" s="42">
        <v>10</v>
      </c>
      <c r="L55" s="42">
        <v>27101</v>
      </c>
      <c r="M55" s="86">
        <v>5.4000000000000003E-3</v>
      </c>
      <c r="N55" s="86">
        <v>5.3999999999999999E-2</v>
      </c>
      <c r="O55" s="69" t="s">
        <v>254</v>
      </c>
    </row>
    <row r="56" spans="1:15" s="2" customFormat="1" ht="13.5" customHeight="1" x14ac:dyDescent="0.25">
      <c r="A56" s="57"/>
      <c r="B56" s="29">
        <f>ROW(B56) - ROW($B$9)</f>
        <v>47</v>
      </c>
      <c r="C56" s="28" t="s">
        <v>73</v>
      </c>
      <c r="D56" s="28" t="s">
        <v>95</v>
      </c>
      <c r="E56" s="30" t="s">
        <v>165</v>
      </c>
      <c r="F56" s="30" t="s">
        <v>213</v>
      </c>
      <c r="G56" s="30"/>
      <c r="H56" s="30">
        <v>1</v>
      </c>
      <c r="I56" s="77" t="s">
        <v>234</v>
      </c>
      <c r="J56" s="30">
        <v>1800795</v>
      </c>
      <c r="K56" s="41">
        <v>10</v>
      </c>
      <c r="L56" s="41">
        <v>31735</v>
      </c>
      <c r="M56" s="85">
        <v>5.3199999999999997E-2</v>
      </c>
      <c r="N56" s="85">
        <v>0.53200000000000003</v>
      </c>
      <c r="O56" s="68" t="s">
        <v>254</v>
      </c>
    </row>
    <row r="57" spans="1:15" s="2" customFormat="1" ht="13.5" customHeight="1" x14ac:dyDescent="0.25">
      <c r="A57" s="57"/>
      <c r="B57" s="31">
        <f>ROW(B57) - ROW($B$9)</f>
        <v>48</v>
      </c>
      <c r="C57" s="32" t="s">
        <v>74</v>
      </c>
      <c r="D57" s="32" t="s">
        <v>110</v>
      </c>
      <c r="E57" s="32" t="s">
        <v>166</v>
      </c>
      <c r="F57" s="32" t="s">
        <v>192</v>
      </c>
      <c r="G57" s="32"/>
      <c r="H57" s="32">
        <v>2</v>
      </c>
      <c r="I57" s="78" t="s">
        <v>234</v>
      </c>
      <c r="J57" s="32">
        <v>2611923</v>
      </c>
      <c r="K57" s="42">
        <v>10</v>
      </c>
      <c r="L57" s="42">
        <v>94340</v>
      </c>
      <c r="M57" s="86">
        <v>0.26100000000000001</v>
      </c>
      <c r="N57" s="86">
        <v>2.61</v>
      </c>
      <c r="O57" s="69" t="s">
        <v>254</v>
      </c>
    </row>
    <row r="58" spans="1:15" s="2" customFormat="1" ht="13.5" customHeight="1" x14ac:dyDescent="0.25">
      <c r="A58" s="57"/>
      <c r="B58" s="29">
        <f>ROW(B58) - ROW($B$9)</f>
        <v>49</v>
      </c>
      <c r="C58" s="28" t="s">
        <v>75</v>
      </c>
      <c r="D58" s="28" t="s">
        <v>110</v>
      </c>
      <c r="E58" s="30" t="s">
        <v>167</v>
      </c>
      <c r="F58" s="30" t="s">
        <v>214</v>
      </c>
      <c r="G58" s="30"/>
      <c r="H58" s="30">
        <v>2</v>
      </c>
      <c r="I58" s="77" t="s">
        <v>234</v>
      </c>
      <c r="J58" s="30">
        <v>2530091</v>
      </c>
      <c r="K58" s="41">
        <v>5</v>
      </c>
      <c r="L58" s="41">
        <v>15</v>
      </c>
      <c r="M58" s="85">
        <v>0.83299999999999996</v>
      </c>
      <c r="N58" s="85">
        <v>4.17</v>
      </c>
      <c r="O58" s="68" t="s">
        <v>254</v>
      </c>
    </row>
    <row r="59" spans="1:15" s="2" customFormat="1" ht="13.5" customHeight="1" x14ac:dyDescent="0.25">
      <c r="A59" s="57"/>
      <c r="B59" s="31">
        <f>ROW(B59) - ROW($B$9)</f>
        <v>50</v>
      </c>
      <c r="C59" s="32" t="s">
        <v>76</v>
      </c>
      <c r="D59" s="32" t="s">
        <v>110</v>
      </c>
      <c r="E59" s="32" t="s">
        <v>168</v>
      </c>
      <c r="F59" s="32" t="s">
        <v>192</v>
      </c>
      <c r="G59" s="32"/>
      <c r="H59" s="32">
        <v>1</v>
      </c>
      <c r="I59" s="78" t="s">
        <v>234</v>
      </c>
      <c r="J59" s="32">
        <v>2611924</v>
      </c>
      <c r="K59" s="42">
        <v>10</v>
      </c>
      <c r="L59" s="42">
        <v>81661</v>
      </c>
      <c r="M59" s="86">
        <v>0.23899999999999999</v>
      </c>
      <c r="N59" s="86">
        <v>2.39</v>
      </c>
      <c r="O59" s="69" t="s">
        <v>254</v>
      </c>
    </row>
    <row r="60" spans="1:15" s="2" customFormat="1" ht="13.5" customHeight="1" x14ac:dyDescent="0.25">
      <c r="A60" s="57"/>
      <c r="B60" s="29">
        <f>ROW(B60) - ROW($B$9)</f>
        <v>51</v>
      </c>
      <c r="C60" s="28" t="s">
        <v>76</v>
      </c>
      <c r="D60" s="28" t="s">
        <v>110</v>
      </c>
      <c r="E60" s="30" t="s">
        <v>168</v>
      </c>
      <c r="F60" s="30" t="s">
        <v>192</v>
      </c>
      <c r="G60" s="30"/>
      <c r="H60" s="30">
        <v>1</v>
      </c>
      <c r="I60" s="77" t="s">
        <v>234</v>
      </c>
      <c r="J60" s="30">
        <v>2611924</v>
      </c>
      <c r="K60" s="41">
        <v>10</v>
      </c>
      <c r="L60" s="41">
        <v>81661</v>
      </c>
      <c r="M60" s="85">
        <v>0.23899999999999999</v>
      </c>
      <c r="N60" s="85">
        <v>2.39</v>
      </c>
      <c r="O60" s="68" t="s">
        <v>254</v>
      </c>
    </row>
    <row r="61" spans="1:15" s="2" customFormat="1" ht="13.5" customHeight="1" x14ac:dyDescent="0.25">
      <c r="A61" s="57"/>
      <c r="B61" s="31">
        <f>ROW(B61) - ROW($B$9)</f>
        <v>52</v>
      </c>
      <c r="C61" s="32" t="s">
        <v>77</v>
      </c>
      <c r="D61" s="32" t="s">
        <v>110</v>
      </c>
      <c r="E61" s="32" t="s">
        <v>169</v>
      </c>
      <c r="F61" s="32" t="s">
        <v>192</v>
      </c>
      <c r="G61" s="32"/>
      <c r="H61" s="32">
        <v>2</v>
      </c>
      <c r="I61" s="78" t="s">
        <v>234</v>
      </c>
      <c r="J61" s="32">
        <v>1845736</v>
      </c>
      <c r="K61" s="42"/>
      <c r="L61" s="42"/>
      <c r="M61" s="86"/>
      <c r="N61" s="86"/>
      <c r="O61" s="69"/>
    </row>
    <row r="62" spans="1:15" s="2" customFormat="1" ht="13.5" customHeight="1" x14ac:dyDescent="0.25">
      <c r="A62" s="57"/>
      <c r="B62" s="29">
        <f>ROW(B62) - ROW($B$9)</f>
        <v>53</v>
      </c>
      <c r="C62" s="28" t="s">
        <v>77</v>
      </c>
      <c r="D62" s="28" t="s">
        <v>110</v>
      </c>
      <c r="E62" s="30" t="s">
        <v>169</v>
      </c>
      <c r="F62" s="30" t="s">
        <v>192</v>
      </c>
      <c r="G62" s="30"/>
      <c r="H62" s="30">
        <v>1</v>
      </c>
      <c r="I62" s="77" t="s">
        <v>234</v>
      </c>
      <c r="J62" s="30">
        <v>1845736</v>
      </c>
      <c r="K62" s="41"/>
      <c r="L62" s="41"/>
      <c r="M62" s="85"/>
      <c r="N62" s="85"/>
      <c r="O62" s="68"/>
    </row>
    <row r="63" spans="1:15" s="2" customFormat="1" ht="13.5" customHeight="1" x14ac:dyDescent="0.25">
      <c r="A63" s="57"/>
      <c r="B63" s="31">
        <f>ROW(B63) - ROW($B$9)</f>
        <v>54</v>
      </c>
      <c r="C63" s="32" t="s">
        <v>78</v>
      </c>
      <c r="D63" s="32" t="s">
        <v>110</v>
      </c>
      <c r="E63" s="32" t="s">
        <v>170</v>
      </c>
      <c r="F63" s="32" t="s">
        <v>192</v>
      </c>
      <c r="G63" s="32"/>
      <c r="H63" s="32">
        <v>4</v>
      </c>
      <c r="I63" s="78" t="s">
        <v>234</v>
      </c>
      <c r="J63" s="32">
        <v>2688519</v>
      </c>
      <c r="K63" s="42"/>
      <c r="L63" s="42"/>
      <c r="M63" s="86"/>
      <c r="N63" s="86"/>
      <c r="O63" s="69"/>
    </row>
    <row r="64" spans="1:15" s="2" customFormat="1" ht="13.5" customHeight="1" x14ac:dyDescent="0.25">
      <c r="A64" s="57"/>
      <c r="B64" s="29">
        <f>ROW(B64) - ROW($B$9)</f>
        <v>55</v>
      </c>
      <c r="C64" s="28" t="s">
        <v>78</v>
      </c>
      <c r="D64" s="28" t="s">
        <v>110</v>
      </c>
      <c r="E64" s="30" t="s">
        <v>170</v>
      </c>
      <c r="F64" s="30" t="s">
        <v>192</v>
      </c>
      <c r="G64" s="30"/>
      <c r="H64" s="30">
        <v>2</v>
      </c>
      <c r="I64" s="77" t="s">
        <v>234</v>
      </c>
      <c r="J64" s="30">
        <v>2688519</v>
      </c>
      <c r="K64" s="41"/>
      <c r="L64" s="41"/>
      <c r="M64" s="85"/>
      <c r="N64" s="85"/>
      <c r="O64" s="68"/>
    </row>
    <row r="65" spans="1:15" s="2" customFormat="1" ht="13.5" customHeight="1" x14ac:dyDescent="0.25">
      <c r="A65" s="57"/>
      <c r="B65" s="31">
        <f>ROW(B65) - ROW($B$9)</f>
        <v>56</v>
      </c>
      <c r="C65" s="32" t="s">
        <v>79</v>
      </c>
      <c r="D65" s="32" t="s">
        <v>112</v>
      </c>
      <c r="E65" s="32" t="s">
        <v>171</v>
      </c>
      <c r="F65" s="32" t="s">
        <v>215</v>
      </c>
      <c r="G65" s="32"/>
      <c r="H65" s="32">
        <v>1</v>
      </c>
      <c r="I65" s="78" t="s">
        <v>234</v>
      </c>
      <c r="J65" s="32">
        <v>2463510</v>
      </c>
      <c r="K65" s="42">
        <v>5</v>
      </c>
      <c r="L65" s="42">
        <v>21905</v>
      </c>
      <c r="M65" s="86">
        <v>0.123</v>
      </c>
      <c r="N65" s="86">
        <v>0.61499999999999999</v>
      </c>
      <c r="O65" s="69" t="s">
        <v>254</v>
      </c>
    </row>
    <row r="66" spans="1:15" s="2" customFormat="1" ht="13.5" customHeight="1" x14ac:dyDescent="0.25">
      <c r="A66" s="57"/>
      <c r="B66" s="29">
        <f>ROW(B66) - ROW($B$9)</f>
        <v>57</v>
      </c>
      <c r="C66" s="28" t="s">
        <v>80</v>
      </c>
      <c r="D66" s="28" t="s">
        <v>113</v>
      </c>
      <c r="E66" s="30" t="s">
        <v>172</v>
      </c>
      <c r="F66" s="30" t="s">
        <v>216</v>
      </c>
      <c r="G66" s="30"/>
      <c r="H66" s="30">
        <v>1</v>
      </c>
      <c r="I66" s="77" t="s">
        <v>234</v>
      </c>
      <c r="J66" s="30">
        <v>9846727</v>
      </c>
      <c r="K66" s="41">
        <v>5</v>
      </c>
      <c r="L66" s="41">
        <v>72000</v>
      </c>
      <c r="M66" s="85">
        <v>0.13600000000000001</v>
      </c>
      <c r="N66" s="85">
        <v>0.68</v>
      </c>
      <c r="O66" s="68" t="s">
        <v>254</v>
      </c>
    </row>
    <row r="67" spans="1:15" s="2" customFormat="1" ht="13.5" customHeight="1" x14ac:dyDescent="0.25">
      <c r="A67" s="57"/>
      <c r="B67" s="31">
        <f>ROW(B67) - ROW($B$9)</f>
        <v>58</v>
      </c>
      <c r="C67" s="32"/>
      <c r="D67" s="32"/>
      <c r="E67" s="32" t="s">
        <v>173</v>
      </c>
      <c r="F67" s="32" t="s">
        <v>217</v>
      </c>
      <c r="G67" s="32"/>
      <c r="H67" s="32">
        <v>1</v>
      </c>
      <c r="I67" s="78"/>
      <c r="J67" s="32"/>
      <c r="K67" s="42"/>
      <c r="L67" s="42"/>
      <c r="M67" s="86"/>
      <c r="N67" s="86"/>
      <c r="O67" s="69"/>
    </row>
    <row r="68" spans="1:15" s="2" customFormat="1" ht="13.5" customHeight="1" x14ac:dyDescent="0.25">
      <c r="A68" s="57"/>
      <c r="B68" s="29">
        <f>ROW(B68) - ROW($B$9)</f>
        <v>59</v>
      </c>
      <c r="C68" s="28">
        <v>694102303002</v>
      </c>
      <c r="D68" s="28" t="s">
        <v>114</v>
      </c>
      <c r="E68" s="30" t="s">
        <v>174</v>
      </c>
      <c r="F68" s="30" t="s">
        <v>218</v>
      </c>
      <c r="G68" s="30"/>
      <c r="H68" s="30">
        <v>1</v>
      </c>
      <c r="I68" s="77" t="s">
        <v>234</v>
      </c>
      <c r="J68" s="30">
        <v>2472141</v>
      </c>
      <c r="K68" s="41">
        <v>10</v>
      </c>
      <c r="L68" s="41">
        <v>183</v>
      </c>
      <c r="M68" s="85">
        <v>0.63</v>
      </c>
      <c r="N68" s="85">
        <v>6.3</v>
      </c>
      <c r="O68" s="68" t="s">
        <v>254</v>
      </c>
    </row>
    <row r="69" spans="1:15" s="2" customFormat="1" ht="13.5" customHeight="1" x14ac:dyDescent="0.25">
      <c r="A69" s="57"/>
      <c r="B69" s="31">
        <f>ROW(B69) - ROW($B$9)</f>
        <v>60</v>
      </c>
      <c r="C69" s="32" t="s">
        <v>81</v>
      </c>
      <c r="D69" s="32" t="s">
        <v>115</v>
      </c>
      <c r="E69" s="32" t="s">
        <v>175</v>
      </c>
      <c r="F69" s="32" t="s">
        <v>219</v>
      </c>
      <c r="G69" s="32"/>
      <c r="H69" s="32">
        <v>1</v>
      </c>
      <c r="I69" s="78" t="s">
        <v>236</v>
      </c>
      <c r="J69" s="32" t="s">
        <v>248</v>
      </c>
      <c r="K69" s="42">
        <v>1</v>
      </c>
      <c r="L69" s="42">
        <v>4378</v>
      </c>
      <c r="M69" s="86">
        <v>25</v>
      </c>
      <c r="N69" s="86">
        <v>25</v>
      </c>
      <c r="O69" s="69" t="s">
        <v>36</v>
      </c>
    </row>
    <row r="70" spans="1:15" s="2" customFormat="1" ht="13.5" customHeight="1" x14ac:dyDescent="0.25">
      <c r="A70" s="57"/>
      <c r="B70" s="29">
        <f>ROW(B70) - ROW($B$9)</f>
        <v>61</v>
      </c>
      <c r="C70" s="28" t="s">
        <v>82</v>
      </c>
      <c r="D70" s="28" t="s">
        <v>116</v>
      </c>
      <c r="E70" s="30" t="s">
        <v>176</v>
      </c>
      <c r="F70" s="30" t="s">
        <v>220</v>
      </c>
      <c r="G70" s="30"/>
      <c r="H70" s="30">
        <v>2</v>
      </c>
      <c r="I70" s="77" t="s">
        <v>234</v>
      </c>
      <c r="J70" s="30">
        <v>1081179</v>
      </c>
      <c r="K70" s="41">
        <v>5</v>
      </c>
      <c r="L70" s="41">
        <v>124792</v>
      </c>
      <c r="M70" s="85">
        <v>0.17100000000000001</v>
      </c>
      <c r="N70" s="85">
        <v>0.85499999999999998</v>
      </c>
      <c r="O70" s="68" t="s">
        <v>254</v>
      </c>
    </row>
    <row r="71" spans="1:15" s="2" customFormat="1" ht="13.5" customHeight="1" x14ac:dyDescent="0.25">
      <c r="A71" s="57"/>
      <c r="B71" s="31">
        <f>ROW(B71) - ROW($B$9)</f>
        <v>62</v>
      </c>
      <c r="C71" s="32" t="s">
        <v>83</v>
      </c>
      <c r="D71" s="32" t="s">
        <v>109</v>
      </c>
      <c r="E71" s="32" t="s">
        <v>177</v>
      </c>
      <c r="F71" s="32" t="s">
        <v>192</v>
      </c>
      <c r="G71" s="32"/>
      <c r="H71" s="32">
        <v>1</v>
      </c>
      <c r="I71" s="78" t="s">
        <v>234</v>
      </c>
      <c r="J71" s="32">
        <v>1759392</v>
      </c>
      <c r="K71" s="42">
        <v>10</v>
      </c>
      <c r="L71" s="42">
        <v>15721</v>
      </c>
      <c r="M71" s="86">
        <v>5.5300000000000002E-2</v>
      </c>
      <c r="N71" s="86">
        <v>0.55300000000000005</v>
      </c>
      <c r="O71" s="69" t="s">
        <v>254</v>
      </c>
    </row>
    <row r="72" spans="1:15" s="2" customFormat="1" ht="13.5" customHeight="1" x14ac:dyDescent="0.25">
      <c r="A72" s="57"/>
      <c r="B72" s="29">
        <f>ROW(B72) - ROW($B$9)</f>
        <v>63</v>
      </c>
      <c r="C72" s="28"/>
      <c r="D72" s="28"/>
      <c r="E72" s="30" t="s">
        <v>178</v>
      </c>
      <c r="F72" s="30" t="s">
        <v>221</v>
      </c>
      <c r="G72" s="30"/>
      <c r="H72" s="30">
        <v>1</v>
      </c>
      <c r="I72" s="77" t="s">
        <v>237</v>
      </c>
      <c r="J72" s="30">
        <v>2845727</v>
      </c>
      <c r="K72" s="41"/>
      <c r="L72" s="41"/>
      <c r="M72" s="85"/>
      <c r="N72" s="85"/>
      <c r="O72" s="68"/>
    </row>
    <row r="73" spans="1:15" s="2" customFormat="1" ht="13.5" customHeight="1" x14ac:dyDescent="0.25">
      <c r="A73" s="57"/>
      <c r="B73" s="31">
        <f>ROW(B73) - ROW($B$9)</f>
        <v>64</v>
      </c>
      <c r="C73" s="32" t="s">
        <v>84</v>
      </c>
      <c r="D73" s="32" t="s">
        <v>117</v>
      </c>
      <c r="E73" s="32" t="s">
        <v>179</v>
      </c>
      <c r="F73" s="32" t="s">
        <v>222</v>
      </c>
      <c r="G73" s="32"/>
      <c r="H73" s="32">
        <v>2</v>
      </c>
      <c r="I73" s="78" t="s">
        <v>234</v>
      </c>
      <c r="J73" s="32">
        <v>959698</v>
      </c>
      <c r="K73" s="42">
        <v>5</v>
      </c>
      <c r="L73" s="42">
        <v>3258</v>
      </c>
      <c r="M73" s="86">
        <v>0.251</v>
      </c>
      <c r="N73" s="86">
        <v>1.26</v>
      </c>
      <c r="O73" s="69" t="s">
        <v>254</v>
      </c>
    </row>
    <row r="74" spans="1:15" s="2" customFormat="1" ht="13.5" customHeight="1" x14ac:dyDescent="0.25">
      <c r="A74" s="57"/>
      <c r="B74" s="29">
        <f>ROW(B74) - ROW($B$9)</f>
        <v>65</v>
      </c>
      <c r="C74" s="28" t="s">
        <v>85</v>
      </c>
      <c r="D74" s="28" t="s">
        <v>109</v>
      </c>
      <c r="E74" s="30" t="s">
        <v>180</v>
      </c>
      <c r="F74" s="30" t="s">
        <v>212</v>
      </c>
      <c r="G74" s="30"/>
      <c r="H74" s="30">
        <v>4</v>
      </c>
      <c r="I74" s="77" t="s">
        <v>234</v>
      </c>
      <c r="J74" s="30">
        <v>2320856</v>
      </c>
      <c r="K74" s="41"/>
      <c r="L74" s="41"/>
      <c r="M74" s="85"/>
      <c r="N74" s="85"/>
      <c r="O74" s="68"/>
    </row>
    <row r="75" spans="1:15" s="2" customFormat="1" ht="13.5" customHeight="1" x14ac:dyDescent="0.25">
      <c r="A75" s="57"/>
      <c r="B75" s="31">
        <f>ROW(B75) - ROW($B$9)</f>
        <v>66</v>
      </c>
      <c r="C75" s="32"/>
      <c r="D75" s="32"/>
      <c r="E75" s="32" t="s">
        <v>181</v>
      </c>
      <c r="F75" s="32" t="s">
        <v>223</v>
      </c>
      <c r="G75" s="32"/>
      <c r="H75" s="32">
        <v>2</v>
      </c>
      <c r="I75" s="78"/>
      <c r="J75" s="32"/>
      <c r="K75" s="42"/>
      <c r="L75" s="42"/>
      <c r="M75" s="86"/>
      <c r="N75" s="86"/>
      <c r="O75" s="69"/>
    </row>
    <row r="76" spans="1:15" s="2" customFormat="1" ht="13.5" customHeight="1" x14ac:dyDescent="0.25">
      <c r="A76" s="57"/>
      <c r="B76" s="29">
        <f>ROW(B76) - ROW($B$9)</f>
        <v>67</v>
      </c>
      <c r="C76" s="28" t="s">
        <v>86</v>
      </c>
      <c r="D76" s="28" t="s">
        <v>106</v>
      </c>
      <c r="E76" s="30" t="s">
        <v>182</v>
      </c>
      <c r="F76" s="30" t="s">
        <v>224</v>
      </c>
      <c r="G76" s="30"/>
      <c r="H76" s="30">
        <v>1</v>
      </c>
      <c r="I76" s="77" t="s">
        <v>234</v>
      </c>
      <c r="J76" s="30">
        <v>2643432</v>
      </c>
      <c r="K76" s="41"/>
      <c r="L76" s="41"/>
      <c r="M76" s="85"/>
      <c r="N76" s="85"/>
      <c r="O76" s="68"/>
    </row>
    <row r="77" spans="1:15" s="2" customFormat="1" ht="13.5" customHeight="1" x14ac:dyDescent="0.25">
      <c r="A77" s="57"/>
      <c r="B77" s="31">
        <f>ROW(B77) - ROW($B$9)</f>
        <v>68</v>
      </c>
      <c r="C77" s="32" t="s">
        <v>87</v>
      </c>
      <c r="D77" s="32" t="s">
        <v>118</v>
      </c>
      <c r="E77" s="32" t="s">
        <v>183</v>
      </c>
      <c r="F77" s="32" t="s">
        <v>195</v>
      </c>
      <c r="G77" s="32"/>
      <c r="H77" s="32">
        <v>1</v>
      </c>
      <c r="I77" s="78" t="s">
        <v>234</v>
      </c>
      <c r="J77" s="32">
        <v>1299914</v>
      </c>
      <c r="K77" s="42">
        <v>10</v>
      </c>
      <c r="L77" s="42">
        <v>24794</v>
      </c>
      <c r="M77" s="86">
        <v>0.187</v>
      </c>
      <c r="N77" s="86">
        <v>1.87</v>
      </c>
      <c r="O77" s="69" t="s">
        <v>254</v>
      </c>
    </row>
    <row r="78" spans="1:15" s="2" customFormat="1" ht="13.5" customHeight="1" x14ac:dyDescent="0.25">
      <c r="A78" s="57"/>
      <c r="B78" s="29">
        <f>ROW(B78) - ROW($B$9)</f>
        <v>69</v>
      </c>
      <c r="C78" s="28" t="s">
        <v>88</v>
      </c>
      <c r="D78" s="28" t="s">
        <v>119</v>
      </c>
      <c r="E78" s="30" t="s">
        <v>184</v>
      </c>
      <c r="F78" s="30" t="s">
        <v>195</v>
      </c>
      <c r="G78" s="30"/>
      <c r="H78" s="30">
        <v>1</v>
      </c>
      <c r="I78" s="77" t="s">
        <v>234</v>
      </c>
      <c r="J78" s="30">
        <v>2138531</v>
      </c>
      <c r="K78" s="41"/>
      <c r="L78" s="41"/>
      <c r="M78" s="85"/>
      <c r="N78" s="85"/>
      <c r="O78" s="68"/>
    </row>
    <row r="79" spans="1:15" s="2" customFormat="1" ht="13.5" customHeight="1" x14ac:dyDescent="0.25">
      <c r="A79" s="57"/>
      <c r="B79" s="31">
        <f>ROW(B79) - ROW($B$9)</f>
        <v>70</v>
      </c>
      <c r="C79" s="32" t="s">
        <v>89</v>
      </c>
      <c r="D79" s="32" t="s">
        <v>120</v>
      </c>
      <c r="E79" s="32" t="s">
        <v>185</v>
      </c>
      <c r="F79" s="32" t="s">
        <v>195</v>
      </c>
      <c r="G79" s="32"/>
      <c r="H79" s="32">
        <v>1</v>
      </c>
      <c r="I79" s="78" t="s">
        <v>234</v>
      </c>
      <c r="J79" s="32">
        <v>2616585</v>
      </c>
      <c r="K79" s="42">
        <v>10</v>
      </c>
      <c r="L79" s="42">
        <v>6813</v>
      </c>
      <c r="M79" s="86">
        <v>1.23E-2</v>
      </c>
      <c r="N79" s="86">
        <v>0.123</v>
      </c>
      <c r="O79" s="69" t="s">
        <v>254</v>
      </c>
    </row>
    <row r="80" spans="1:15" s="2" customFormat="1" ht="13.5" customHeight="1" x14ac:dyDescent="0.25">
      <c r="A80" s="57"/>
      <c r="B80" s="29">
        <f>ROW(B80) - ROW($B$9)</f>
        <v>71</v>
      </c>
      <c r="C80" s="28" t="s">
        <v>90</v>
      </c>
      <c r="D80" s="28" t="s">
        <v>121</v>
      </c>
      <c r="E80" s="30" t="s">
        <v>186</v>
      </c>
      <c r="F80" s="30" t="s">
        <v>225</v>
      </c>
      <c r="G80" s="30"/>
      <c r="H80" s="30">
        <v>1</v>
      </c>
      <c r="I80" s="77" t="s">
        <v>234</v>
      </c>
      <c r="J80" s="30">
        <v>9550143</v>
      </c>
      <c r="K80" s="41">
        <v>5</v>
      </c>
      <c r="L80" s="41">
        <v>4450</v>
      </c>
      <c r="M80" s="85">
        <v>0.247</v>
      </c>
      <c r="N80" s="85">
        <v>1.24</v>
      </c>
      <c r="O80" s="68" t="s">
        <v>254</v>
      </c>
    </row>
    <row r="81" spans="1:15" s="2" customFormat="1" ht="13.5" customHeight="1" x14ac:dyDescent="0.25">
      <c r="A81" s="57"/>
      <c r="B81" s="31">
        <f>ROW(B81) - ROW($B$9)</f>
        <v>72</v>
      </c>
      <c r="C81" s="32" t="s">
        <v>91</v>
      </c>
      <c r="D81" s="32" t="s">
        <v>121</v>
      </c>
      <c r="E81" s="32" t="s">
        <v>187</v>
      </c>
      <c r="F81" s="32" t="s">
        <v>226</v>
      </c>
      <c r="G81" s="32"/>
      <c r="H81" s="32">
        <v>2</v>
      </c>
      <c r="I81" s="78" t="s">
        <v>234</v>
      </c>
      <c r="J81" s="32">
        <v>2313878</v>
      </c>
      <c r="K81" s="42">
        <v>5</v>
      </c>
      <c r="L81" s="42">
        <v>22049</v>
      </c>
      <c r="M81" s="86">
        <v>0.314</v>
      </c>
      <c r="N81" s="86">
        <v>1.57</v>
      </c>
      <c r="O81" s="69" t="s">
        <v>254</v>
      </c>
    </row>
    <row r="82" spans="1:15" s="2" customFormat="1" ht="13.5" customHeight="1" x14ac:dyDescent="0.25">
      <c r="A82" s="57"/>
      <c r="B82" s="29">
        <f>ROW(B82) - ROW($B$9)</f>
        <v>73</v>
      </c>
      <c r="C82" s="28" t="s">
        <v>92</v>
      </c>
      <c r="D82" s="28" t="s">
        <v>122</v>
      </c>
      <c r="E82" s="30" t="s">
        <v>188</v>
      </c>
      <c r="F82" s="30" t="s">
        <v>227</v>
      </c>
      <c r="G82" s="30"/>
      <c r="H82" s="30">
        <v>1</v>
      </c>
      <c r="I82" s="77" t="s">
        <v>234</v>
      </c>
      <c r="J82" s="30">
        <v>1125377</v>
      </c>
      <c r="K82" s="41">
        <v>1</v>
      </c>
      <c r="L82" s="41">
        <v>4313</v>
      </c>
      <c r="M82" s="85">
        <v>0.85799999999999998</v>
      </c>
      <c r="N82" s="85">
        <v>0.85799999999999998</v>
      </c>
      <c r="O82" s="68" t="s">
        <v>254</v>
      </c>
    </row>
    <row r="83" spans="1:15" s="2" customFormat="1" ht="13.5" customHeight="1" x14ac:dyDescent="0.25">
      <c r="A83" s="57"/>
      <c r="B83" s="31">
        <f>ROW(B83) - ROW($B$9)</f>
        <v>74</v>
      </c>
      <c r="C83" s="32" t="s">
        <v>93</v>
      </c>
      <c r="D83" s="32" t="s">
        <v>123</v>
      </c>
      <c r="E83" s="32" t="s">
        <v>189</v>
      </c>
      <c r="F83" s="32" t="s">
        <v>228</v>
      </c>
      <c r="G83" s="32"/>
      <c r="H83" s="32">
        <v>1</v>
      </c>
      <c r="I83" s="78" t="s">
        <v>234</v>
      </c>
      <c r="J83" s="32">
        <v>1516276</v>
      </c>
      <c r="K83" s="42">
        <v>100</v>
      </c>
      <c r="L83" s="42">
        <v>185326</v>
      </c>
      <c r="M83" s="86">
        <v>6.0600000000000001E-2</v>
      </c>
      <c r="N83" s="86">
        <v>6.06</v>
      </c>
      <c r="O83" s="69" t="s">
        <v>254</v>
      </c>
    </row>
    <row r="84" spans="1:15" x14ac:dyDescent="0.25">
      <c r="A84" s="57"/>
      <c r="B84" s="53"/>
      <c r="C84" s="52"/>
      <c r="D84" s="34"/>
      <c r="E84" s="33"/>
      <c r="F84" s="49"/>
      <c r="G84" s="39"/>
      <c r="H84" s="48">
        <f>SUM(H10:H83)</f>
        <v>145</v>
      </c>
      <c r="I84" s="79"/>
      <c r="J84" s="43"/>
      <c r="K84" s="48">
        <f>SUM(K10:K83)</f>
        <v>449</v>
      </c>
      <c r="L84" s="47"/>
      <c r="M84" s="47"/>
      <c r="N84" s="47">
        <f>SUM(N10:N83)</f>
        <v>103.44400000000002</v>
      </c>
      <c r="O84" s="70"/>
    </row>
    <row r="85" spans="1:15" ht="13.8" thickBot="1" x14ac:dyDescent="0.3">
      <c r="A85" s="57"/>
      <c r="B85" s="87" t="s">
        <v>20</v>
      </c>
      <c r="C85" s="87"/>
      <c r="D85" s="5"/>
      <c r="E85" s="7"/>
      <c r="F85" s="51" t="s">
        <v>21</v>
      </c>
      <c r="G85" s="4"/>
      <c r="H85" s="4"/>
      <c r="I85" s="80"/>
      <c r="J85" s="39"/>
      <c r="K85" s="39"/>
      <c r="L85" s="39"/>
      <c r="M85" s="39"/>
      <c r="N85" s="39"/>
      <c r="O85" s="67"/>
    </row>
    <row r="86" spans="1:15" ht="25.2" thickBot="1" x14ac:dyDescent="0.3">
      <c r="A86" s="57"/>
      <c r="B86" s="6"/>
      <c r="C86" s="6"/>
      <c r="D86" s="6"/>
      <c r="E86" s="8"/>
      <c r="F86" s="84" t="s">
        <v>26</v>
      </c>
      <c r="G86" s="5"/>
      <c r="H86" s="96" t="s">
        <v>35</v>
      </c>
      <c r="I86" s="84"/>
      <c r="J86" s="46" t="s">
        <v>23</v>
      </c>
      <c r="K86" s="39"/>
      <c r="L86" s="88">
        <f>N84</f>
        <v>103.44400000000002</v>
      </c>
      <c r="M86" s="89"/>
      <c r="N86" s="97" t="s">
        <v>36</v>
      </c>
      <c r="O86" s="67"/>
    </row>
    <row r="87" spans="1:15" x14ac:dyDescent="0.25">
      <c r="A87" s="57"/>
      <c r="B87" s="6"/>
      <c r="C87" s="6"/>
      <c r="D87" s="6"/>
      <c r="E87" s="8"/>
      <c r="F87" s="5"/>
      <c r="G87" s="5"/>
      <c r="H87" s="5"/>
      <c r="I87" s="81"/>
      <c r="J87" s="50" t="s">
        <v>25</v>
      </c>
      <c r="K87" s="6"/>
      <c r="L87" s="90">
        <f>L86/H86</f>
        <v>103.44400000000002</v>
      </c>
      <c r="M87" s="90"/>
      <c r="N87" s="98" t="s">
        <v>36</v>
      </c>
      <c r="O87" s="67"/>
    </row>
    <row r="88" spans="1:15" ht="13.8" thickBot="1" x14ac:dyDescent="0.3">
      <c r="A88" s="60"/>
      <c r="B88" s="27"/>
      <c r="C88" s="11"/>
      <c r="D88" s="11"/>
      <c r="E88" s="9"/>
      <c r="F88" s="10"/>
      <c r="G88" s="10"/>
      <c r="H88" s="10"/>
      <c r="I88" s="82"/>
      <c r="J88" s="10"/>
      <c r="K88" s="11"/>
      <c r="L88" s="61"/>
      <c r="M88" s="61"/>
      <c r="N88" s="61"/>
      <c r="O88" s="71"/>
    </row>
    <row r="90" spans="1:15" x14ac:dyDescent="0.25">
      <c r="C90" s="1"/>
      <c r="D90" s="1"/>
      <c r="E90" s="1"/>
    </row>
    <row r="91" spans="1:15" x14ac:dyDescent="0.25">
      <c r="C91" s="1"/>
      <c r="D91" s="1"/>
      <c r="E91" s="1"/>
    </row>
    <row r="92" spans="1:15" x14ac:dyDescent="0.25">
      <c r="C92" s="1"/>
      <c r="D92" s="1"/>
      <c r="E92" s="1"/>
    </row>
  </sheetData>
  <mergeCells count="3">
    <mergeCell ref="B85:C85"/>
    <mergeCell ref="L86:M86"/>
    <mergeCell ref="L87:M87"/>
  </mergeCells>
  <phoneticPr fontId="0" type="noConversion"/>
  <conditionalFormatting sqref="L10:L11">
    <cfRule type="cellIs" dxfId="73" priority="75" operator="lessThan">
      <formula>1</formula>
    </cfRule>
  </conditionalFormatting>
  <conditionalFormatting sqref="N10:N11">
    <cfRule type="containsBlanks" dxfId="72" priority="74">
      <formula>LEN(TRIM(N10))=0</formula>
    </cfRule>
  </conditionalFormatting>
  <conditionalFormatting sqref="L12:L13">
    <cfRule type="cellIs" dxfId="71" priority="72" operator="lessThan">
      <formula>1</formula>
    </cfRule>
  </conditionalFormatting>
  <conditionalFormatting sqref="N12:N13">
    <cfRule type="containsBlanks" dxfId="70" priority="71">
      <formula>LEN(TRIM(N12))=0</formula>
    </cfRule>
  </conditionalFormatting>
  <conditionalFormatting sqref="L14:L15">
    <cfRule type="cellIs" dxfId="69" priority="70" operator="lessThan">
      <formula>1</formula>
    </cfRule>
  </conditionalFormatting>
  <conditionalFormatting sqref="N14:N15">
    <cfRule type="containsBlanks" dxfId="68" priority="69">
      <formula>LEN(TRIM(N14))=0</formula>
    </cfRule>
  </conditionalFormatting>
  <conditionalFormatting sqref="L16:L17">
    <cfRule type="cellIs" dxfId="67" priority="68" operator="lessThan">
      <formula>1</formula>
    </cfRule>
  </conditionalFormatting>
  <conditionalFormatting sqref="N16:N17">
    <cfRule type="containsBlanks" dxfId="66" priority="67">
      <formula>LEN(TRIM(N16))=0</formula>
    </cfRule>
  </conditionalFormatting>
  <conditionalFormatting sqref="L18:L19">
    <cfRule type="cellIs" dxfId="65" priority="66" operator="lessThan">
      <formula>1</formula>
    </cfRule>
  </conditionalFormatting>
  <conditionalFormatting sqref="N18:N19">
    <cfRule type="containsBlanks" dxfId="64" priority="65">
      <formula>LEN(TRIM(N18))=0</formula>
    </cfRule>
  </conditionalFormatting>
  <conditionalFormatting sqref="L20:L21">
    <cfRule type="cellIs" dxfId="63" priority="64" operator="lessThan">
      <formula>1</formula>
    </cfRule>
  </conditionalFormatting>
  <conditionalFormatting sqref="N20:N21">
    <cfRule type="containsBlanks" dxfId="62" priority="63">
      <formula>LEN(TRIM(N20))=0</formula>
    </cfRule>
  </conditionalFormatting>
  <conditionalFormatting sqref="L22:L23">
    <cfRule type="cellIs" dxfId="61" priority="62" operator="lessThan">
      <formula>1</formula>
    </cfRule>
  </conditionalFormatting>
  <conditionalFormatting sqref="N22:N23">
    <cfRule type="containsBlanks" dxfId="60" priority="61">
      <formula>LEN(TRIM(N22))=0</formula>
    </cfRule>
  </conditionalFormatting>
  <conditionalFormatting sqref="L24:L25">
    <cfRule type="cellIs" dxfId="59" priority="60" operator="lessThan">
      <formula>1</formula>
    </cfRule>
  </conditionalFormatting>
  <conditionalFormatting sqref="N24:N25">
    <cfRule type="containsBlanks" dxfId="58" priority="59">
      <formula>LEN(TRIM(N24))=0</formula>
    </cfRule>
  </conditionalFormatting>
  <conditionalFormatting sqref="L26:L27">
    <cfRule type="cellIs" dxfId="57" priority="58" operator="lessThan">
      <formula>1</formula>
    </cfRule>
  </conditionalFormatting>
  <conditionalFormatting sqref="N26:N27">
    <cfRule type="containsBlanks" dxfId="56" priority="57">
      <formula>LEN(TRIM(N26))=0</formula>
    </cfRule>
  </conditionalFormatting>
  <conditionalFormatting sqref="L28:L29">
    <cfRule type="cellIs" dxfId="55" priority="56" operator="lessThan">
      <formula>1</formula>
    </cfRule>
  </conditionalFormatting>
  <conditionalFormatting sqref="N28:N29">
    <cfRule type="containsBlanks" dxfId="54" priority="55">
      <formula>LEN(TRIM(N28))=0</formula>
    </cfRule>
  </conditionalFormatting>
  <conditionalFormatting sqref="L30:L31">
    <cfRule type="cellIs" dxfId="53" priority="54" operator="lessThan">
      <formula>1</formula>
    </cfRule>
  </conditionalFormatting>
  <conditionalFormatting sqref="N30:N31">
    <cfRule type="containsBlanks" dxfId="52" priority="53">
      <formula>LEN(TRIM(N30))=0</formula>
    </cfRule>
  </conditionalFormatting>
  <conditionalFormatting sqref="L32:L33">
    <cfRule type="cellIs" dxfId="51" priority="52" operator="lessThan">
      <formula>1</formula>
    </cfRule>
  </conditionalFormatting>
  <conditionalFormatting sqref="N32:N33">
    <cfRule type="containsBlanks" dxfId="50" priority="51">
      <formula>LEN(TRIM(N32))=0</formula>
    </cfRule>
  </conditionalFormatting>
  <conditionalFormatting sqref="L34:L35">
    <cfRule type="cellIs" dxfId="49" priority="50" operator="lessThan">
      <formula>1</formula>
    </cfRule>
  </conditionalFormatting>
  <conditionalFormatting sqref="N34:N35">
    <cfRule type="containsBlanks" dxfId="48" priority="49">
      <formula>LEN(TRIM(N34))=0</formula>
    </cfRule>
  </conditionalFormatting>
  <conditionalFormatting sqref="L36:L37">
    <cfRule type="cellIs" dxfId="47" priority="48" operator="lessThan">
      <formula>1</formula>
    </cfRule>
  </conditionalFormatting>
  <conditionalFormatting sqref="N36:N37">
    <cfRule type="containsBlanks" dxfId="46" priority="47">
      <formula>LEN(TRIM(N36))=0</formula>
    </cfRule>
  </conditionalFormatting>
  <conditionalFormatting sqref="L38:L39">
    <cfRule type="cellIs" dxfId="45" priority="46" operator="lessThan">
      <formula>1</formula>
    </cfRule>
  </conditionalFormatting>
  <conditionalFormatting sqref="N38:N39">
    <cfRule type="containsBlanks" dxfId="44" priority="45">
      <formula>LEN(TRIM(N38))=0</formula>
    </cfRule>
  </conditionalFormatting>
  <conditionalFormatting sqref="L40:L41">
    <cfRule type="cellIs" dxfId="43" priority="44" operator="lessThan">
      <formula>1</formula>
    </cfRule>
  </conditionalFormatting>
  <conditionalFormatting sqref="N40:N41">
    <cfRule type="containsBlanks" dxfId="42" priority="43">
      <formula>LEN(TRIM(N40))=0</formula>
    </cfRule>
  </conditionalFormatting>
  <conditionalFormatting sqref="L42:L43">
    <cfRule type="cellIs" dxfId="41" priority="42" operator="lessThan">
      <formula>1</formula>
    </cfRule>
  </conditionalFormatting>
  <conditionalFormatting sqref="N42:N43">
    <cfRule type="containsBlanks" dxfId="40" priority="41">
      <formula>LEN(TRIM(N42))=0</formula>
    </cfRule>
  </conditionalFormatting>
  <conditionalFormatting sqref="L44:L45">
    <cfRule type="cellIs" dxfId="39" priority="40" operator="lessThan">
      <formula>1</formula>
    </cfRule>
  </conditionalFormatting>
  <conditionalFormatting sqref="N44:N45">
    <cfRule type="containsBlanks" dxfId="38" priority="39">
      <formula>LEN(TRIM(N44))=0</formula>
    </cfRule>
  </conditionalFormatting>
  <conditionalFormatting sqref="L46:L47">
    <cfRule type="cellIs" dxfId="37" priority="38" operator="lessThan">
      <formula>1</formula>
    </cfRule>
  </conditionalFormatting>
  <conditionalFormatting sqref="N46:N47">
    <cfRule type="containsBlanks" dxfId="36" priority="37">
      <formula>LEN(TRIM(N46))=0</formula>
    </cfRule>
  </conditionalFormatting>
  <conditionalFormatting sqref="L48:L49">
    <cfRule type="cellIs" dxfId="35" priority="36" operator="lessThan">
      <formula>1</formula>
    </cfRule>
  </conditionalFormatting>
  <conditionalFormatting sqref="N48:N49">
    <cfRule type="containsBlanks" dxfId="34" priority="35">
      <formula>LEN(TRIM(N48))=0</formula>
    </cfRule>
  </conditionalFormatting>
  <conditionalFormatting sqref="L50:L51">
    <cfRule type="cellIs" dxfId="33" priority="34" operator="lessThan">
      <formula>1</formula>
    </cfRule>
  </conditionalFormatting>
  <conditionalFormatting sqref="N50:N51">
    <cfRule type="containsBlanks" dxfId="32" priority="33">
      <formula>LEN(TRIM(N50))=0</formula>
    </cfRule>
  </conditionalFormatting>
  <conditionalFormatting sqref="L52:L53">
    <cfRule type="cellIs" dxfId="31" priority="32" operator="lessThan">
      <formula>1</formula>
    </cfRule>
  </conditionalFormatting>
  <conditionalFormatting sqref="N52:N53">
    <cfRule type="containsBlanks" dxfId="30" priority="31">
      <formula>LEN(TRIM(N52))=0</formula>
    </cfRule>
  </conditionalFormatting>
  <conditionalFormatting sqref="L54:L55">
    <cfRule type="cellIs" dxfId="29" priority="30" operator="lessThan">
      <formula>1</formula>
    </cfRule>
  </conditionalFormatting>
  <conditionalFormatting sqref="N54:N55">
    <cfRule type="containsBlanks" dxfId="28" priority="29">
      <formula>LEN(TRIM(N54))=0</formula>
    </cfRule>
  </conditionalFormatting>
  <conditionalFormatting sqref="L56:L57">
    <cfRule type="cellIs" dxfId="27" priority="28" operator="lessThan">
      <formula>1</formula>
    </cfRule>
  </conditionalFormatting>
  <conditionalFormatting sqref="N56:N57">
    <cfRule type="containsBlanks" dxfId="26" priority="27">
      <formula>LEN(TRIM(N56))=0</formula>
    </cfRule>
  </conditionalFormatting>
  <conditionalFormatting sqref="L58:L59">
    <cfRule type="cellIs" dxfId="25" priority="26" operator="lessThan">
      <formula>1</formula>
    </cfRule>
  </conditionalFormatting>
  <conditionalFormatting sqref="N58:N59">
    <cfRule type="containsBlanks" dxfId="24" priority="25">
      <formula>LEN(TRIM(N58))=0</formula>
    </cfRule>
  </conditionalFormatting>
  <conditionalFormatting sqref="L60:L61">
    <cfRule type="cellIs" dxfId="23" priority="24" operator="lessThan">
      <formula>1</formula>
    </cfRule>
  </conditionalFormatting>
  <conditionalFormatting sqref="N60:N61">
    <cfRule type="containsBlanks" dxfId="22" priority="23">
      <formula>LEN(TRIM(N60))=0</formula>
    </cfRule>
  </conditionalFormatting>
  <conditionalFormatting sqref="L62:L63">
    <cfRule type="cellIs" dxfId="21" priority="22" operator="lessThan">
      <formula>1</formula>
    </cfRule>
  </conditionalFormatting>
  <conditionalFormatting sqref="N62:N63">
    <cfRule type="containsBlanks" dxfId="20" priority="21">
      <formula>LEN(TRIM(N62))=0</formula>
    </cfRule>
  </conditionalFormatting>
  <conditionalFormatting sqref="L64:L65">
    <cfRule type="cellIs" dxfId="19" priority="20" operator="lessThan">
      <formula>1</formula>
    </cfRule>
  </conditionalFormatting>
  <conditionalFormatting sqref="N64:N65">
    <cfRule type="containsBlanks" dxfId="18" priority="19">
      <formula>LEN(TRIM(N64))=0</formula>
    </cfRule>
  </conditionalFormatting>
  <conditionalFormatting sqref="L66:L67">
    <cfRule type="cellIs" dxfId="17" priority="18" operator="lessThan">
      <formula>1</formula>
    </cfRule>
  </conditionalFormatting>
  <conditionalFormatting sqref="N66:N67">
    <cfRule type="containsBlanks" dxfId="16" priority="17">
      <formula>LEN(TRIM(N66))=0</formula>
    </cfRule>
  </conditionalFormatting>
  <conditionalFormatting sqref="L68:L69">
    <cfRule type="cellIs" dxfId="15" priority="16" operator="lessThan">
      <formula>1</formula>
    </cfRule>
  </conditionalFormatting>
  <conditionalFormatting sqref="N68:N69">
    <cfRule type="containsBlanks" dxfId="14" priority="15">
      <formula>LEN(TRIM(N68))=0</formula>
    </cfRule>
  </conditionalFormatting>
  <conditionalFormatting sqref="L70:L71">
    <cfRule type="cellIs" dxfId="13" priority="14" operator="lessThan">
      <formula>1</formula>
    </cfRule>
  </conditionalFormatting>
  <conditionalFormatting sqref="N70:N71">
    <cfRule type="containsBlanks" dxfId="12" priority="13">
      <formula>LEN(TRIM(N70))=0</formula>
    </cfRule>
  </conditionalFormatting>
  <conditionalFormatting sqref="L72:L73">
    <cfRule type="cellIs" dxfId="11" priority="12" operator="lessThan">
      <formula>1</formula>
    </cfRule>
  </conditionalFormatting>
  <conditionalFormatting sqref="N72:N73">
    <cfRule type="containsBlanks" dxfId="10" priority="11">
      <formula>LEN(TRIM(N72))=0</formula>
    </cfRule>
  </conditionalFormatting>
  <conditionalFormatting sqref="L74:L75">
    <cfRule type="cellIs" dxfId="9" priority="10" operator="lessThan">
      <formula>1</formula>
    </cfRule>
  </conditionalFormatting>
  <conditionalFormatting sqref="N74:N75">
    <cfRule type="containsBlanks" dxfId="8" priority="9">
      <formula>LEN(TRIM(N74))=0</formula>
    </cfRule>
  </conditionalFormatting>
  <conditionalFormatting sqref="L76:L77">
    <cfRule type="cellIs" dxfId="7" priority="8" operator="lessThan">
      <formula>1</formula>
    </cfRule>
  </conditionalFormatting>
  <conditionalFormatting sqref="N76:N77">
    <cfRule type="containsBlanks" dxfId="6" priority="7">
      <formula>LEN(TRIM(N76))=0</formula>
    </cfRule>
  </conditionalFormatting>
  <conditionalFormatting sqref="L78:L79">
    <cfRule type="cellIs" dxfId="5" priority="6" operator="lessThan">
      <formula>1</formula>
    </cfRule>
  </conditionalFormatting>
  <conditionalFormatting sqref="N78:N79">
    <cfRule type="containsBlanks" dxfId="4" priority="5">
      <formula>LEN(TRIM(N78))=0</formula>
    </cfRule>
  </conditionalFormatting>
  <conditionalFormatting sqref="L80:L81">
    <cfRule type="cellIs" dxfId="3" priority="4" operator="lessThan">
      <formula>1</formula>
    </cfRule>
  </conditionalFormatting>
  <conditionalFormatting sqref="N80:N81">
    <cfRule type="containsBlanks" dxfId="2" priority="3">
      <formula>LEN(TRIM(N80))=0</formula>
    </cfRule>
  </conditionalFormatting>
  <conditionalFormatting sqref="L82:L83">
    <cfRule type="cellIs" dxfId="1" priority="2" operator="lessThan">
      <formula>1</formula>
    </cfRule>
  </conditionalFormatting>
  <conditionalFormatting sqref="N82:N83">
    <cfRule type="containsBlanks" dxfId="0" priority="1">
      <formula>LEN(TRIM(N82))=0</formula>
    </cfRule>
  </conditionalFormatting>
  <hyperlinks>
    <hyperlink ref="K7" r:id="rId1" xr:uid="{00000000-0004-0000-0000-000000000000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26" t="s">
        <v>0</v>
      </c>
      <c r="B1" s="99" t="s">
        <v>256</v>
      </c>
    </row>
    <row r="2" spans="1:2" x14ac:dyDescent="0.25">
      <c r="A2" s="25" t="s">
        <v>1</v>
      </c>
      <c r="B2" s="100" t="s">
        <v>31</v>
      </c>
    </row>
    <row r="3" spans="1:2" x14ac:dyDescent="0.25">
      <c r="A3" s="26" t="s">
        <v>2</v>
      </c>
      <c r="B3" s="101" t="s">
        <v>32</v>
      </c>
    </row>
    <row r="4" spans="1:2" x14ac:dyDescent="0.25">
      <c r="A4" s="25" t="s">
        <v>3</v>
      </c>
      <c r="B4" s="100" t="s">
        <v>30</v>
      </c>
    </row>
    <row r="5" spans="1:2" x14ac:dyDescent="0.25">
      <c r="A5" s="26" t="s">
        <v>4</v>
      </c>
      <c r="B5" s="101" t="s">
        <v>257</v>
      </c>
    </row>
    <row r="6" spans="1:2" x14ac:dyDescent="0.25">
      <c r="A6" s="25" t="s">
        <v>5</v>
      </c>
      <c r="B6" s="100" t="s">
        <v>258</v>
      </c>
    </row>
    <row r="7" spans="1:2" x14ac:dyDescent="0.25">
      <c r="A7" s="26" t="s">
        <v>6</v>
      </c>
      <c r="B7" s="101" t="s">
        <v>259</v>
      </c>
    </row>
    <row r="8" spans="1:2" x14ac:dyDescent="0.25">
      <c r="A8" s="25" t="s">
        <v>7</v>
      </c>
      <c r="B8" s="100" t="s">
        <v>34</v>
      </c>
    </row>
    <row r="9" spans="1:2" x14ac:dyDescent="0.25">
      <c r="A9" s="26" t="s">
        <v>8</v>
      </c>
      <c r="B9" s="101" t="s">
        <v>33</v>
      </c>
    </row>
    <row r="10" spans="1:2" x14ac:dyDescent="0.25">
      <c r="A10" s="25" t="s">
        <v>9</v>
      </c>
      <c r="B10" s="100" t="s">
        <v>260</v>
      </c>
    </row>
    <row r="11" spans="1:2" x14ac:dyDescent="0.25">
      <c r="A11" s="26" t="s">
        <v>10</v>
      </c>
      <c r="B11" s="101" t="s">
        <v>261</v>
      </c>
    </row>
    <row r="12" spans="1:2" x14ac:dyDescent="0.25">
      <c r="A12" s="25" t="s">
        <v>11</v>
      </c>
      <c r="B12" s="100" t="s">
        <v>262</v>
      </c>
    </row>
    <row r="13" spans="1:2" x14ac:dyDescent="0.25">
      <c r="A13" s="26" t="s">
        <v>12</v>
      </c>
      <c r="B13" s="101" t="s">
        <v>263</v>
      </c>
    </row>
    <row r="14" spans="1:2" x14ac:dyDescent="0.25">
      <c r="A14" s="25" t="s">
        <v>13</v>
      </c>
      <c r="B14" s="100" t="s">
        <v>264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Tadej</cp:lastModifiedBy>
  <cp:lastPrinted>2012-02-04T13:58:31Z</cp:lastPrinted>
  <dcterms:created xsi:type="dcterms:W3CDTF">2002-11-05T15:28:02Z</dcterms:created>
  <dcterms:modified xsi:type="dcterms:W3CDTF">2019-09-30T08:43:41Z</dcterms:modified>
</cp:coreProperties>
</file>