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SmartParks\Smartparks - Pangolin\Electronics\04_OUTPUT_FILES\Pangolin_V0.1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3" i="3" l="1"/>
  <c r="L55" i="3" s="1"/>
  <c r="L56" i="3" s="1"/>
  <c r="H53" i="3"/>
  <c r="K53" i="3"/>
  <c r="D8" i="3"/>
  <c r="E8" i="3"/>
  <c r="B10" i="3"/>
  <c r="B11" i="3"/>
</calcChain>
</file>

<file path=xl/sharedStrings.xml><?xml version="1.0" encoding="utf-8"?>
<sst xmlns="http://schemas.openxmlformats.org/spreadsheetml/2006/main" count="322" uniqueCount="227">
  <si>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</si>
  <si>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</si>
  <si>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</si>
  <si>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</si>
  <si>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</si>
  <si>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</si>
  <si>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</si>
  <si>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</si>
  <si>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</si>
  <si>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</si>
  <si>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</si>
  <si>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</si>
  <si>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</si>
  <si>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</si>
  <si>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</si>
  <si>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</si>
  <si>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</si>
  <si>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</si>
  <si>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</si>
  <si>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</si>
  <si>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</si>
  <si>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</si>
  <si>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</si>
  <si>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</si>
  <si>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</si>
  <si>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</si>
  <si>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</si>
  <si>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</si>
  <si>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</si>
  <si>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Pangolin</t>
  </si>
  <si>
    <t>PangolinTracker.PrjPCB</t>
  </si>
  <si>
    <t>None</t>
  </si>
  <si>
    <t>28. 01. 2020</t>
  </si>
  <si>
    <t>11:47</t>
  </si>
  <si>
    <t>20</t>
  </si>
  <si>
    <t>&lt;none&gt;</t>
  </si>
  <si>
    <t>Manufacturer Part Number</t>
  </si>
  <si>
    <t>LFXTAL009678</t>
  </si>
  <si>
    <t>GRT155R71H471KE01D</t>
  </si>
  <si>
    <t>MC0402N3R9C500CT</t>
  </si>
  <si>
    <t>GRM155R61A105ME15D</t>
  </si>
  <si>
    <t>GRM155R60J225ME15D</t>
  </si>
  <si>
    <t>C0402C472K5RAC-TU</t>
  </si>
  <si>
    <t>GRM155R71C103KA01D</t>
  </si>
  <si>
    <t>MC0402N330J160CT</t>
  </si>
  <si>
    <t>MC0402X104J160CT</t>
  </si>
  <si>
    <t>C0603C106M8PACTU</t>
  </si>
  <si>
    <t>CL10A106KP8NNNC, GRM188R60G226MEA0D</t>
  </si>
  <si>
    <t>GRM188R61C475KAAJD</t>
  </si>
  <si>
    <t>GRM21BR60G107ME15L</t>
  </si>
  <si>
    <t>MAX-M8Q-0</t>
  </si>
  <si>
    <t>SRN2009T-2R2M</t>
  </si>
  <si>
    <t>LQG15HS33NJ02D</t>
  </si>
  <si>
    <t>LQG15HN4N3S02D</t>
  </si>
  <si>
    <t>HSMS-C190</t>
  </si>
  <si>
    <t>MPU-9250</t>
  </si>
  <si>
    <t>CMWX1ZZABZ-091</t>
  </si>
  <si>
    <t>SR42I010-R</t>
  </si>
  <si>
    <t>MC0063W060311M</t>
  </si>
  <si>
    <t>MCMR04X1000FTL</t>
  </si>
  <si>
    <t>MCWR04X1002FTL</t>
  </si>
  <si>
    <t>MCWR04X1003FTL</t>
  </si>
  <si>
    <t>MCMR04X000PTL</t>
  </si>
  <si>
    <t>CRCW060351R0FKEA</t>
  </si>
  <si>
    <t>1N4148W-7-F.</t>
  </si>
  <si>
    <t>LM2596DSADJG</t>
  </si>
  <si>
    <t>BD70522GUL</t>
  </si>
  <si>
    <t>Manufacturer</t>
  </si>
  <si>
    <t>IQD</t>
  </si>
  <si>
    <t>Murata</t>
  </si>
  <si>
    <t>KEMET</t>
  </si>
  <si>
    <t>Multicomp</t>
  </si>
  <si>
    <t>Samsung</t>
  </si>
  <si>
    <t>MURATA</t>
  </si>
  <si>
    <t>u-blox</t>
  </si>
  <si>
    <t>Bourns</t>
  </si>
  <si>
    <t>BROADCOM LIMITED</t>
  </si>
  <si>
    <t>TDK InvenSense</t>
  </si>
  <si>
    <t>Antenova</t>
  </si>
  <si>
    <t>MULTICOMP</t>
  </si>
  <si>
    <t>Vishay</t>
  </si>
  <si>
    <t>DIODES INC.</t>
  </si>
  <si>
    <t>ON SEMICONDUCTOR</t>
  </si>
  <si>
    <t>ROHM</t>
  </si>
  <si>
    <t>Description</t>
  </si>
  <si>
    <t>Crystal, 32.768 kHz, SMD, 2mm x 1.2mm, 9 pF, 10 ppm, 9HT11 Series</t>
  </si>
  <si>
    <t>3.9 pF, 50 V, 0402 [1005 Metric], ± 0.25pF, NP0</t>
  </si>
  <si>
    <t>CAP CER 1UF 10V 20% X5R 0402</t>
  </si>
  <si>
    <t>CAP CER 2.2UF 6.3V 20% X5R 0402</t>
  </si>
  <si>
    <t>CAP CER 4700PF 50V X7R 0402</t>
  </si>
  <si>
    <t>CAP CER 10000PF 16V X7R 0402</t>
  </si>
  <si>
    <t>MULTICOMP         MC0402N330J160CT             SMD Multilayer Ceramic Capacitor, 0402 [1005 Metric], 33 pF, 16 V,  5%, C0G / NP0, MC Series                          New</t>
  </si>
  <si>
    <t>MULTICOMP         MC0402X104J160CT             SMD Multilayer Ceramic Capacitor, 0402 [1005 Metric], 0.1 F, 16 V,  5%, X5R, MC Series                          New</t>
  </si>
  <si>
    <t>10uf/0603/20%</t>
  </si>
  <si>
    <t>Cap Ceramic 10uF 10V X5R 10% SMD 0603 85C Paper T/R, SMD Multilayer Ceramic Capacitor, 22 µF, 4 V, 0603 [1608 Metric], ± 20%, X5R, GRM Series</t>
  </si>
  <si>
    <t>MURATA - GRM188R61C475KAAJD - CAP, MLCC, X5R, 4.7UF, 16V, 0603</t>
  </si>
  <si>
    <t>Multilayer Ceramic Capacitors MLCC - SMD/SMT 0805 100uF 4volts *Derate Voltage/Temp</t>
  </si>
  <si>
    <t>RF Detector IC GSM, EDGE, CDMA 50MHz ~ 8GHz -40dBm ~ 5dBm ±0,5dB</t>
  </si>
  <si>
    <t>Signal Conditioning DIRECTIONAL COUPLER 700-2700MHz</t>
  </si>
  <si>
    <t>FIXED IND 33NH 200MA 580 MOHM</t>
  </si>
  <si>
    <t>Inductor RF Chip Multi-Layer 4.3nH 0.3nH 100MHz 8Q-Factor Air 300mA 210mOhm DCR 0402 Paper T/R</t>
  </si>
  <si>
    <t>BROADCOM LIMITED - HSMS-C190 - LED, RED, 10MCD, 626NM</t>
  </si>
  <si>
    <t>MEMS Accelerometer, Digital, X, Y, Z, ± 2g, ± 4g, ± 8g, ± 16g, 1.62 V, 3.6 V</t>
  </si>
  <si>
    <t>RF Module, FSK, OOK, LoRa, 4.8Kbps, 915MHz, -135.5dBm, 2.2V to 3.6V, I2C, SPI, UART, USB</t>
  </si>
  <si>
    <t>Antennas Passive GPS/GLONASS Patch Antenna</t>
  </si>
  <si>
    <t>RF IC Digitally Tunable Capacitor General Purpose 100MHz ~ 3GHz SPI Interface 12-QFN (2x2)</t>
  </si>
  <si>
    <t>MCMR04X1004FTL RES, 1M, 1%, 0.0625W, 0402, THICK FILM</t>
  </si>
  <si>
    <t>MULTICOMP         MCMR04X1000FTL            SMD Chip Resistor, Ceramic, MCMR Series, 100 ohm, 50 V, 0402 [1005 Metric], 62.5 mW,  1%</t>
  </si>
  <si>
    <t>MULTICOMP         MCWR04X1002FTL             SMD Chip Resistor, Thick Film, 10 kohm, 50 V, 0402 [1005 Metric], 62.5 mW,  1%, MCWR Series</t>
  </si>
  <si>
    <t>MULTICOMP   MCWR04X1003FTL   RES, THICK FILM, 100KOHM, 1%, 0.0625W</t>
  </si>
  <si>
    <t>RESISTOR, 0402, 0R, ANTI SULFURATION</t>
  </si>
  <si>
    <t>RESISTOR, 0402, 768k, ANTI SULFURATION</t>
  </si>
  <si>
    <t>SMD Chip Resistor, 0402 [1005 Metric], 50 ohm, FC Series, 30 V, Thin Film, 50 mW</t>
  </si>
  <si>
    <t>SMD Chip Resistor, 0402 [1005 Metric], 220 ohm, CRCW e3 Series, 50 V, Thick Film, 63 mW</t>
  </si>
  <si>
    <t>SMD Chip Resistor, 0402 [1005 Metric], 390 ohm, MCWR Series, 50 V, Thick Film, 62.5 mW</t>
  </si>
  <si>
    <t>Battery: lithium; 3.6V; 1/2AA; 3pin,positive pole: 1pin; 1200mAh</t>
  </si>
  <si>
    <t>ZOE-M8 RF Receiver BeiDou, Galileo, GLONASS, GNSS, GPS -160dBm</t>
  </si>
  <si>
    <t>TVS Diode, ESD9R Series, Unidirectional, 3.3 V, 7.8 V</t>
  </si>
  <si>
    <t>Board Mount Hall Effect/Magnetic Sensors LP HALL 32FBDBZR</t>
  </si>
  <si>
    <t>Dual MOSFET, Dual N Channel, 540 mA, 20 V, 0.4 ohm, 4.5 V, 1 V</t>
  </si>
  <si>
    <t>Antenna SMD -4dBi Gain 870MHz/928MHz Automotive 7-Pin SMD T/R</t>
  </si>
  <si>
    <t>TEST POINT ROUND SMD</t>
  </si>
  <si>
    <t>RF Amplifier, GPS / GNSS, 20.5 dB Gain / 0.8 dB Noise, 1575.42 MHz, 1.6 V to 3.3 V Supply</t>
  </si>
  <si>
    <t>LDO Voltage Regulator, Fixed, 2.5 V to 5.5 V in, 2.5 V/150 mA out, 380 mV drop</t>
  </si>
  <si>
    <t>Dual MOSFET, N and P Channel, 100 mA, 20 V, 2.5 ohm, 4.5 V, 1 V</t>
  </si>
  <si>
    <t>Switching Voltage Regulators Tiny 300nA nanoPower Buck converters in uDFN and WLP pacakges</t>
  </si>
  <si>
    <t>Footprint</t>
  </si>
  <si>
    <t>9HT11</t>
  </si>
  <si>
    <t>CAP0402</t>
  </si>
  <si>
    <t>CAP0603</t>
  </si>
  <si>
    <t>CAP0805</t>
  </si>
  <si>
    <t>DSBGA-6</t>
  </si>
  <si>
    <t>HHM22106C1</t>
  </si>
  <si>
    <t>IND2.3X1.7</t>
  </si>
  <si>
    <t>IND0402</t>
  </si>
  <si>
    <t>LED0603</t>
  </si>
  <si>
    <t>LGA-12</t>
  </si>
  <si>
    <t>Lora Module ES0</t>
  </si>
  <si>
    <t>MPA-184</t>
  </si>
  <si>
    <t>QFN-12</t>
  </si>
  <si>
    <t>RES0402</t>
  </si>
  <si>
    <t>SAFT LS 14250PFR</t>
  </si>
  <si>
    <t>S-LGA51</t>
  </si>
  <si>
    <t>SOD-923</t>
  </si>
  <si>
    <t>SOT23-3AL</t>
  </si>
  <si>
    <t>SOT-563</t>
  </si>
  <si>
    <t>SR42I010-L</t>
  </si>
  <si>
    <t>TestPoint:1.2x1.2mm</t>
  </si>
  <si>
    <t>uDFN-6</t>
  </si>
  <si>
    <t>VDFN_2x2</t>
  </si>
  <si>
    <t>VMT6</t>
  </si>
  <si>
    <t>WLP-6</t>
  </si>
  <si>
    <t>Designator</t>
  </si>
  <si>
    <t>X1</t>
  </si>
  <si>
    <t>C2</t>
  </si>
  <si>
    <t>C7</t>
  </si>
  <si>
    <t>C3, C10, C16, C18, C24, C32</t>
  </si>
  <si>
    <t>C22</t>
  </si>
  <si>
    <t>C8</t>
  </si>
  <si>
    <t>C11, C20</t>
  </si>
  <si>
    <t>C1</t>
  </si>
  <si>
    <t>C4, C9, C14, C17, C19, C25, C26, C34</t>
  </si>
  <si>
    <t>C5, C6, C15, C31, C35</t>
  </si>
  <si>
    <t>C23, C27, C28, C29, C33</t>
  </si>
  <si>
    <t>C21</t>
  </si>
  <si>
    <t>C12, C13, C30</t>
  </si>
  <si>
    <t>U6</t>
  </si>
  <si>
    <t>U5</t>
  </si>
  <si>
    <t>L4</t>
  </si>
  <si>
    <t>L1</t>
  </si>
  <si>
    <t>L3</t>
  </si>
  <si>
    <t>D2</t>
  </si>
  <si>
    <t>U11</t>
  </si>
  <si>
    <t>U4</t>
  </si>
  <si>
    <t>A1</t>
  </si>
  <si>
    <t>U3</t>
  </si>
  <si>
    <t>R30</t>
  </si>
  <si>
    <t>R2, R9, R14, R26, R29</t>
  </si>
  <si>
    <t>R10, R11, R22, R23</t>
  </si>
  <si>
    <t>R3, R4, R5, R6, R7, R8, R13, R16, R25, R27</t>
  </si>
  <si>
    <t>R1, R28</t>
  </si>
  <si>
    <t>R31</t>
  </si>
  <si>
    <t>R24</t>
  </si>
  <si>
    <t>R12</t>
  </si>
  <si>
    <t>R15</t>
  </si>
  <si>
    <t>BAT1</t>
  </si>
  <si>
    <t>U1</t>
  </si>
  <si>
    <t>D1</t>
  </si>
  <si>
    <t>U10</t>
  </si>
  <si>
    <t>T1</t>
  </si>
  <si>
    <t>A2</t>
  </si>
  <si>
    <t>TP1, TP2, TP3, TP4</t>
  </si>
  <si>
    <t>U2</t>
  </si>
  <si>
    <t>U7</t>
  </si>
  <si>
    <t>T2, T3</t>
  </si>
  <si>
    <t>U8</t>
  </si>
  <si>
    <t>Quantity</t>
  </si>
  <si>
    <t>Supplier 1</t>
  </si>
  <si>
    <t>Farnell</t>
  </si>
  <si>
    <t>Mouser</t>
  </si>
  <si>
    <t>Digi-Key</t>
  </si>
  <si>
    <t>TME</t>
  </si>
  <si>
    <t>Supplier Part Number 1</t>
  </si>
  <si>
    <t>1740588, 2426953</t>
  </si>
  <si>
    <t>2456110, 1907502</t>
  </si>
  <si>
    <t>926-LMH2110TMX/NOPB</t>
  </si>
  <si>
    <t>810-HHM22106C1</t>
  </si>
  <si>
    <t>81-CMWX1ZZABZ-091</t>
  </si>
  <si>
    <t>931-1408-ND</t>
  </si>
  <si>
    <t>1046-1066-1-ND</t>
  </si>
  <si>
    <t>SAFT-LS14250PFR</t>
  </si>
  <si>
    <t>672-1063-1-ND</t>
  </si>
  <si>
    <t>595-DRV5032FBDBZR</t>
  </si>
  <si>
    <t>237-SR42I010-L</t>
  </si>
  <si>
    <t>700-MAX38640AENT+</t>
  </si>
  <si>
    <t>Supplier Order Qty 1</t>
  </si>
  <si>
    <t>Supplier Stock 1</t>
  </si>
  <si>
    <t>Supplier Unit Price 1</t>
  </si>
  <si>
    <t>Supplier Subtotal 1</t>
  </si>
  <si>
    <t>Supplier Currency 1</t>
  </si>
  <si>
    <t>D:\Synology Drive\IRNAS-Projects\SmartParks\Smartparks - Pangolin\Electronics\PangolinTracker.PrjPCB</t>
  </si>
  <si>
    <t>BOM for Project [PangolinTracker.PrjPCB] (No PCB Document Selected)</t>
  </si>
  <si>
    <t>87</t>
  </si>
  <si>
    <t>28. 01. 2020 11:47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</si>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</sst>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4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1"/>
  <sheetViews>
    <sheetView showGridLines="0" tabSelected="1" zoomScale="55" zoomScaleNormal="55" workbookViewId="0">
      <selection activeCell="D10" sqref="D1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43858</v>
      </c>
      <c r="E8" s="22">
        <f ca="1">NOW()</f>
        <v>43858.491506365739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36</v>
      </c>
      <c r="D9" s="36" t="s">
        <v>67</v>
      </c>
      <c r="E9" s="36" t="s">
        <v>84</v>
      </c>
      <c r="F9" s="36" t="s">
        <v>126</v>
      </c>
      <c r="G9" s="36" t="s">
        <v>152</v>
      </c>
      <c r="H9" s="36" t="s">
        <v>196</v>
      </c>
      <c r="I9" s="36" t="s">
        <v>197</v>
      </c>
      <c r="J9" s="36" t="s">
        <v>202</v>
      </c>
      <c r="K9" s="40" t="s">
        <v>215</v>
      </c>
      <c r="L9" s="44" t="s">
        <v>216</v>
      </c>
      <c r="M9" s="37" t="s">
        <v>217</v>
      </c>
      <c r="N9" s="37" t="s">
        <v>218</v>
      </c>
      <c r="O9" s="37" t="s">
        <v>219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37</v>
      </c>
      <c r="D10" s="28" t="s">
        <v>68</v>
      </c>
      <c r="E10" s="30" t="s">
        <v>85</v>
      </c>
      <c r="F10" s="30" t="s">
        <v>127</v>
      </c>
      <c r="G10" s="30" t="s">
        <v>153</v>
      </c>
      <c r="H10" s="30">
        <v>1</v>
      </c>
      <c r="I10" s="77" t="s">
        <v>198</v>
      </c>
      <c r="J10" s="30">
        <v>2819312</v>
      </c>
      <c r="K10" s="41"/>
      <c r="L10" s="41"/>
      <c r="M10" s="85"/>
      <c r="N10" s="85"/>
      <c r="O10" s="68"/>
    </row>
    <row r="11" spans="1:15" s="2" customFormat="1" ht="13.5" customHeight="1" x14ac:dyDescent="0.2">
      <c r="A11" s="57"/>
      <c r="B11" s="31">
        <f>ROW(B11) - ROW($B$9)</f>
        <v>2</v>
      </c>
      <c r="C11" s="32" t="s">
        <v>38</v>
      </c>
      <c r="D11" s="32" t="s">
        <v>69</v>
      </c>
      <c r="E11" s="32"/>
      <c r="F11" s="32" t="s">
        <v>128</v>
      </c>
      <c r="G11" s="32" t="s">
        <v>154</v>
      </c>
      <c r="H11" s="32">
        <v>1</v>
      </c>
      <c r="I11" s="78" t="s">
        <v>198</v>
      </c>
      <c r="J11" s="32">
        <v>2672128</v>
      </c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>ROW(B12) - ROW($B$9)</f>
        <v>3</v>
      </c>
      <c r="C12" s="28" t="s">
        <v>39</v>
      </c>
      <c r="D12" s="28" t="s">
        <v>70</v>
      </c>
      <c r="E12" s="30" t="s">
        <v>86</v>
      </c>
      <c r="F12" s="30" t="s">
        <v>128</v>
      </c>
      <c r="G12" s="30" t="s">
        <v>155</v>
      </c>
      <c r="H12" s="30">
        <v>1</v>
      </c>
      <c r="I12" s="77" t="s">
        <v>198</v>
      </c>
      <c r="J12" s="30">
        <v>2627407</v>
      </c>
      <c r="K12" s="41"/>
      <c r="L12" s="41"/>
      <c r="M12" s="85"/>
      <c r="N12" s="85"/>
      <c r="O12" s="68"/>
    </row>
    <row r="13" spans="1:15" s="2" customFormat="1" ht="13.5" customHeight="1" x14ac:dyDescent="0.2">
      <c r="A13" s="57"/>
      <c r="B13" s="31">
        <f>ROW(B13) - ROW($B$9)</f>
        <v>4</v>
      </c>
      <c r="C13" s="32" t="s">
        <v>40</v>
      </c>
      <c r="D13" s="32" t="s">
        <v>69</v>
      </c>
      <c r="E13" s="32" t="s">
        <v>87</v>
      </c>
      <c r="F13" s="32" t="s">
        <v>128</v>
      </c>
      <c r="G13" s="32" t="s">
        <v>156</v>
      </c>
      <c r="H13" s="32">
        <v>6</v>
      </c>
      <c r="I13" s="78" t="s">
        <v>198</v>
      </c>
      <c r="J13" s="32" t="s">
        <v>203</v>
      </c>
      <c r="K13" s="42"/>
      <c r="L13" s="42"/>
      <c r="M13" s="86"/>
      <c r="N13" s="86"/>
      <c r="O13" s="69"/>
    </row>
    <row r="14" spans="1:15" s="2" customFormat="1" ht="13.5" customHeight="1" x14ac:dyDescent="0.2">
      <c r="A14" s="57"/>
      <c r="B14" s="29">
        <f>ROW(B14) - ROW($B$9)</f>
        <v>5</v>
      </c>
      <c r="C14" s="28" t="s">
        <v>41</v>
      </c>
      <c r="D14" s="28" t="s">
        <v>69</v>
      </c>
      <c r="E14" s="30" t="s">
        <v>88</v>
      </c>
      <c r="F14" s="30" t="s">
        <v>128</v>
      </c>
      <c r="G14" s="30" t="s">
        <v>157</v>
      </c>
      <c r="H14" s="30">
        <v>1</v>
      </c>
      <c r="I14" s="77" t="s">
        <v>198</v>
      </c>
      <c r="J14" s="30">
        <v>2362088</v>
      </c>
      <c r="K14" s="41"/>
      <c r="L14" s="41"/>
      <c r="M14" s="85"/>
      <c r="N14" s="85"/>
      <c r="O14" s="68"/>
    </row>
    <row r="15" spans="1:15" s="2" customFormat="1" ht="13.5" customHeight="1" x14ac:dyDescent="0.2">
      <c r="A15" s="57"/>
      <c r="B15" s="31">
        <f>ROW(B15) - ROW($B$9)</f>
        <v>6</v>
      </c>
      <c r="C15" s="32" t="s">
        <v>42</v>
      </c>
      <c r="D15" s="32" t="s">
        <v>70</v>
      </c>
      <c r="E15" s="32" t="s">
        <v>89</v>
      </c>
      <c r="F15" s="32" t="s">
        <v>128</v>
      </c>
      <c r="G15" s="32" t="s">
        <v>158</v>
      </c>
      <c r="H15" s="32">
        <v>1</v>
      </c>
      <c r="I15" s="78" t="s">
        <v>198</v>
      </c>
      <c r="J15" s="32">
        <v>1414594</v>
      </c>
      <c r="K15" s="42"/>
      <c r="L15" s="42"/>
      <c r="M15" s="86"/>
      <c r="N15" s="86"/>
      <c r="O15" s="69"/>
    </row>
    <row r="16" spans="1:15" s="2" customFormat="1" ht="13.5" customHeight="1" x14ac:dyDescent="0.2">
      <c r="A16" s="57"/>
      <c r="B16" s="29">
        <f>ROW(B16) - ROW($B$9)</f>
        <v>7</v>
      </c>
      <c r="C16" s="28" t="s">
        <v>43</v>
      </c>
      <c r="D16" s="28" t="s">
        <v>69</v>
      </c>
      <c r="E16" s="30" t="s">
        <v>90</v>
      </c>
      <c r="F16" s="30" t="s">
        <v>128</v>
      </c>
      <c r="G16" s="30" t="s">
        <v>159</v>
      </c>
      <c r="H16" s="30">
        <v>2</v>
      </c>
      <c r="I16" s="77" t="s">
        <v>198</v>
      </c>
      <c r="J16" s="30">
        <v>2407354</v>
      </c>
      <c r="K16" s="41"/>
      <c r="L16" s="41"/>
      <c r="M16" s="85"/>
      <c r="N16" s="85"/>
      <c r="O16" s="68"/>
    </row>
    <row r="17" spans="1:15" s="2" customFormat="1" ht="13.5" customHeight="1" x14ac:dyDescent="0.2">
      <c r="A17" s="57"/>
      <c r="B17" s="31">
        <f>ROW(B17) - ROW($B$9)</f>
        <v>8</v>
      </c>
      <c r="C17" s="32" t="s">
        <v>44</v>
      </c>
      <c r="D17" s="32" t="s">
        <v>71</v>
      </c>
      <c r="E17" s="32" t="s">
        <v>91</v>
      </c>
      <c r="F17" s="32" t="s">
        <v>128</v>
      </c>
      <c r="G17" s="32" t="s">
        <v>160</v>
      </c>
      <c r="H17" s="32">
        <v>1</v>
      </c>
      <c r="I17" s="78" t="s">
        <v>198</v>
      </c>
      <c r="J17" s="32">
        <v>1759384</v>
      </c>
      <c r="K17" s="42"/>
      <c r="L17" s="42"/>
      <c r="M17" s="86"/>
      <c r="N17" s="86"/>
      <c r="O17" s="69"/>
    </row>
    <row r="18" spans="1:15" s="2" customFormat="1" ht="13.5" customHeight="1" x14ac:dyDescent="0.2">
      <c r="A18" s="57"/>
      <c r="B18" s="29">
        <f>ROW(B18) - ROW($B$9)</f>
        <v>9</v>
      </c>
      <c r="C18" s="28" t="s">
        <v>45</v>
      </c>
      <c r="D18" s="28" t="s">
        <v>71</v>
      </c>
      <c r="E18" s="30" t="s">
        <v>92</v>
      </c>
      <c r="F18" s="30" t="s">
        <v>128</v>
      </c>
      <c r="G18" s="30" t="s">
        <v>161</v>
      </c>
      <c r="H18" s="30">
        <v>8</v>
      </c>
      <c r="I18" s="77" t="s">
        <v>198</v>
      </c>
      <c r="J18" s="30">
        <v>2627419</v>
      </c>
      <c r="K18" s="41"/>
      <c r="L18" s="41"/>
      <c r="M18" s="85"/>
      <c r="N18" s="85"/>
      <c r="O18" s="68"/>
    </row>
    <row r="19" spans="1:15" s="2" customFormat="1" ht="13.5" customHeight="1" x14ac:dyDescent="0.2">
      <c r="A19" s="57"/>
      <c r="B19" s="31">
        <f>ROW(B19) - ROW($B$9)</f>
        <v>10</v>
      </c>
      <c r="C19" s="32" t="s">
        <v>46</v>
      </c>
      <c r="D19" s="32" t="s">
        <v>70</v>
      </c>
      <c r="E19" s="32" t="s">
        <v>93</v>
      </c>
      <c r="F19" s="32" t="s">
        <v>129</v>
      </c>
      <c r="G19" s="32" t="s">
        <v>162</v>
      </c>
      <c r="H19" s="32">
        <v>5</v>
      </c>
      <c r="I19" s="78" t="s">
        <v>198</v>
      </c>
      <c r="J19" s="32">
        <v>2456110</v>
      </c>
      <c r="K19" s="42"/>
      <c r="L19" s="42"/>
      <c r="M19" s="86"/>
      <c r="N19" s="86"/>
      <c r="O19" s="69"/>
    </row>
    <row r="20" spans="1:15" s="2" customFormat="1" ht="13.5" customHeight="1" x14ac:dyDescent="0.2">
      <c r="A20" s="57"/>
      <c r="B20" s="29">
        <f>ROW(B20) - ROW($B$9)</f>
        <v>11</v>
      </c>
      <c r="C20" s="28" t="s">
        <v>47</v>
      </c>
      <c r="D20" s="28" t="s">
        <v>72</v>
      </c>
      <c r="E20" s="30" t="s">
        <v>94</v>
      </c>
      <c r="F20" s="30" t="s">
        <v>129</v>
      </c>
      <c r="G20" s="30" t="s">
        <v>163</v>
      </c>
      <c r="H20" s="30">
        <v>5</v>
      </c>
      <c r="I20" s="77" t="s">
        <v>198</v>
      </c>
      <c r="J20" s="30" t="s">
        <v>204</v>
      </c>
      <c r="K20" s="41"/>
      <c r="L20" s="41"/>
      <c r="M20" s="85"/>
      <c r="N20" s="85"/>
      <c r="O20" s="68"/>
    </row>
    <row r="21" spans="1:15" s="2" customFormat="1" ht="13.5" customHeight="1" x14ac:dyDescent="0.2">
      <c r="A21" s="57"/>
      <c r="B21" s="31">
        <f>ROW(B21) - ROW($B$9)</f>
        <v>12</v>
      </c>
      <c r="C21" s="32" t="s">
        <v>48</v>
      </c>
      <c r="D21" s="32" t="s">
        <v>73</v>
      </c>
      <c r="E21" s="32" t="s">
        <v>95</v>
      </c>
      <c r="F21" s="32" t="s">
        <v>129</v>
      </c>
      <c r="G21" s="32" t="s">
        <v>164</v>
      </c>
      <c r="H21" s="32">
        <v>1</v>
      </c>
      <c r="I21" s="78" t="s">
        <v>198</v>
      </c>
      <c r="J21" s="32">
        <v>2611924</v>
      </c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 t="s">
        <v>49</v>
      </c>
      <c r="D22" s="28" t="s">
        <v>69</v>
      </c>
      <c r="E22" s="30" t="s">
        <v>96</v>
      </c>
      <c r="F22" s="30" t="s">
        <v>130</v>
      </c>
      <c r="G22" s="30" t="s">
        <v>165</v>
      </c>
      <c r="H22" s="30">
        <v>3</v>
      </c>
      <c r="I22" s="77" t="s">
        <v>198</v>
      </c>
      <c r="J22" s="30">
        <v>2611937</v>
      </c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 t="s">
        <v>50</v>
      </c>
      <c r="D23" s="32" t="s">
        <v>74</v>
      </c>
      <c r="E23" s="32" t="s">
        <v>97</v>
      </c>
      <c r="F23" s="32" t="s">
        <v>131</v>
      </c>
      <c r="G23" s="32" t="s">
        <v>166</v>
      </c>
      <c r="H23" s="32">
        <v>1</v>
      </c>
      <c r="I23" s="78" t="s">
        <v>199</v>
      </c>
      <c r="J23" s="32" t="s">
        <v>205</v>
      </c>
      <c r="K23" s="42"/>
      <c r="L23" s="42"/>
      <c r="M23" s="86"/>
      <c r="N23" s="86"/>
      <c r="O23" s="69"/>
    </row>
    <row r="24" spans="1:15" s="2" customFormat="1" ht="13.5" customHeight="1" x14ac:dyDescent="0.2">
      <c r="A24" s="57"/>
      <c r="B24" s="29">
        <f>ROW(B24) - ROW($B$9)</f>
        <v>15</v>
      </c>
      <c r="C24" s="28" t="s">
        <v>50</v>
      </c>
      <c r="D24" s="28" t="s">
        <v>74</v>
      </c>
      <c r="E24" s="30" t="s">
        <v>98</v>
      </c>
      <c r="F24" s="30" t="s">
        <v>132</v>
      </c>
      <c r="G24" s="30" t="s">
        <v>167</v>
      </c>
      <c r="H24" s="30">
        <v>1</v>
      </c>
      <c r="I24" s="77" t="s">
        <v>199</v>
      </c>
      <c r="J24" s="30" t="s">
        <v>206</v>
      </c>
      <c r="K24" s="41"/>
      <c r="L24" s="41"/>
      <c r="M24" s="85"/>
      <c r="N24" s="85"/>
      <c r="O24" s="68"/>
    </row>
    <row r="25" spans="1:15" s="2" customFormat="1" ht="13.5" customHeight="1" x14ac:dyDescent="0.2">
      <c r="A25" s="57"/>
      <c r="B25" s="31">
        <f>ROW(B25) - ROW($B$9)</f>
        <v>16</v>
      </c>
      <c r="C25" s="32" t="s">
        <v>51</v>
      </c>
      <c r="D25" s="32" t="s">
        <v>75</v>
      </c>
      <c r="E25" s="32"/>
      <c r="F25" s="32" t="s">
        <v>133</v>
      </c>
      <c r="G25" s="32" t="s">
        <v>168</v>
      </c>
      <c r="H25" s="32">
        <v>1</v>
      </c>
      <c r="I25" s="78" t="s">
        <v>198</v>
      </c>
      <c r="J25" s="32">
        <v>2808272</v>
      </c>
      <c r="K25" s="42"/>
      <c r="L25" s="42"/>
      <c r="M25" s="86"/>
      <c r="N25" s="86"/>
      <c r="O25" s="69"/>
    </row>
    <row r="26" spans="1:15" s="2" customFormat="1" ht="13.5" customHeight="1" x14ac:dyDescent="0.2">
      <c r="A26" s="57"/>
      <c r="B26" s="29">
        <f>ROW(B26) - ROW($B$9)</f>
        <v>17</v>
      </c>
      <c r="C26" s="28" t="s">
        <v>52</v>
      </c>
      <c r="D26" s="28" t="s">
        <v>69</v>
      </c>
      <c r="E26" s="30" t="s">
        <v>99</v>
      </c>
      <c r="F26" s="30" t="s">
        <v>134</v>
      </c>
      <c r="G26" s="30" t="s">
        <v>169</v>
      </c>
      <c r="H26" s="30">
        <v>1</v>
      </c>
      <c r="I26" s="77" t="s">
        <v>198</v>
      </c>
      <c r="J26" s="30">
        <v>1711736</v>
      </c>
      <c r="K26" s="41"/>
      <c r="L26" s="41"/>
      <c r="M26" s="85"/>
      <c r="N26" s="85"/>
      <c r="O26" s="68"/>
    </row>
    <row r="27" spans="1:15" s="2" customFormat="1" ht="13.5" customHeight="1" x14ac:dyDescent="0.2">
      <c r="A27" s="57"/>
      <c r="B27" s="31">
        <f>ROW(B27) - ROW($B$9)</f>
        <v>18</v>
      </c>
      <c r="C27" s="32" t="s">
        <v>53</v>
      </c>
      <c r="D27" s="32" t="s">
        <v>69</v>
      </c>
      <c r="E27" s="32" t="s">
        <v>100</v>
      </c>
      <c r="F27" s="32" t="s">
        <v>134</v>
      </c>
      <c r="G27" s="32" t="s">
        <v>170</v>
      </c>
      <c r="H27" s="32">
        <v>1</v>
      </c>
      <c r="I27" s="78" t="s">
        <v>198</v>
      </c>
      <c r="J27" s="32">
        <v>1711735</v>
      </c>
      <c r="K27" s="42"/>
      <c r="L27" s="42"/>
      <c r="M27" s="86"/>
      <c r="N27" s="86"/>
      <c r="O27" s="69"/>
    </row>
    <row r="28" spans="1:15" s="2" customFormat="1" ht="13.5" customHeight="1" x14ac:dyDescent="0.2">
      <c r="A28" s="57"/>
      <c r="B28" s="29">
        <f>ROW(B28) - ROW($B$9)</f>
        <v>19</v>
      </c>
      <c r="C28" s="28" t="s">
        <v>54</v>
      </c>
      <c r="D28" s="28" t="s">
        <v>76</v>
      </c>
      <c r="E28" s="30" t="s">
        <v>101</v>
      </c>
      <c r="F28" s="30" t="s">
        <v>135</v>
      </c>
      <c r="G28" s="30" t="s">
        <v>171</v>
      </c>
      <c r="H28" s="30">
        <v>1</v>
      </c>
      <c r="I28" s="77" t="s">
        <v>198</v>
      </c>
      <c r="J28" s="30">
        <v>2497356</v>
      </c>
      <c r="K28" s="41"/>
      <c r="L28" s="41"/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 t="s">
        <v>55</v>
      </c>
      <c r="D29" s="32" t="s">
        <v>77</v>
      </c>
      <c r="E29" s="32" t="s">
        <v>102</v>
      </c>
      <c r="F29" s="32" t="s">
        <v>136</v>
      </c>
      <c r="G29" s="32" t="s">
        <v>172</v>
      </c>
      <c r="H29" s="32">
        <v>1</v>
      </c>
      <c r="I29" s="78" t="s">
        <v>198</v>
      </c>
      <c r="J29" s="32">
        <v>2849615</v>
      </c>
      <c r="K29" s="42"/>
      <c r="L29" s="42"/>
      <c r="M29" s="86"/>
      <c r="N29" s="86"/>
      <c r="O29" s="69"/>
    </row>
    <row r="30" spans="1:15" s="2" customFormat="1" ht="13.5" customHeight="1" x14ac:dyDescent="0.2">
      <c r="A30" s="57"/>
      <c r="B30" s="29">
        <f>ROW(B30) - ROW($B$9)</f>
        <v>21</v>
      </c>
      <c r="C30" s="28" t="s">
        <v>56</v>
      </c>
      <c r="D30" s="28" t="s">
        <v>69</v>
      </c>
      <c r="E30" s="30" t="s">
        <v>103</v>
      </c>
      <c r="F30" s="30" t="s">
        <v>137</v>
      </c>
      <c r="G30" s="30" t="s">
        <v>173</v>
      </c>
      <c r="H30" s="30">
        <v>1</v>
      </c>
      <c r="I30" s="77" t="s">
        <v>199</v>
      </c>
      <c r="J30" s="30" t="s">
        <v>207</v>
      </c>
      <c r="K30" s="41"/>
      <c r="L30" s="41"/>
      <c r="M30" s="85"/>
      <c r="N30" s="85"/>
      <c r="O30" s="68"/>
    </row>
    <row r="31" spans="1:15" s="2" customFormat="1" ht="13.5" customHeight="1" x14ac:dyDescent="0.2">
      <c r="A31" s="57"/>
      <c r="B31" s="31">
        <f>ROW(B31) - ROW($B$9)</f>
        <v>22</v>
      </c>
      <c r="C31" s="32" t="s">
        <v>57</v>
      </c>
      <c r="D31" s="32" t="s">
        <v>78</v>
      </c>
      <c r="E31" s="32" t="s">
        <v>104</v>
      </c>
      <c r="F31" s="32" t="s">
        <v>138</v>
      </c>
      <c r="G31" s="32" t="s">
        <v>174</v>
      </c>
      <c r="H31" s="32">
        <v>1</v>
      </c>
      <c r="I31" s="78" t="s">
        <v>200</v>
      </c>
      <c r="J31" s="32" t="s">
        <v>208</v>
      </c>
      <c r="K31" s="42"/>
      <c r="L31" s="42"/>
      <c r="M31" s="86"/>
      <c r="N31" s="86"/>
      <c r="O31" s="69"/>
    </row>
    <row r="32" spans="1:15" s="2" customFormat="1" ht="13.5" customHeight="1" x14ac:dyDescent="0.2">
      <c r="A32" s="57"/>
      <c r="B32" s="29">
        <f>ROW(B32) - ROW($B$9)</f>
        <v>23</v>
      </c>
      <c r="C32" s="28" t="s">
        <v>50</v>
      </c>
      <c r="D32" s="28" t="s">
        <v>74</v>
      </c>
      <c r="E32" s="30" t="s">
        <v>105</v>
      </c>
      <c r="F32" s="30" t="s">
        <v>139</v>
      </c>
      <c r="G32" s="30" t="s">
        <v>175</v>
      </c>
      <c r="H32" s="30">
        <v>1</v>
      </c>
      <c r="I32" s="77" t="s">
        <v>200</v>
      </c>
      <c r="J32" s="30" t="s">
        <v>209</v>
      </c>
      <c r="K32" s="41"/>
      <c r="L32" s="41"/>
      <c r="M32" s="85"/>
      <c r="N32" s="85"/>
      <c r="O32" s="68"/>
    </row>
    <row r="33" spans="1:15" s="2" customFormat="1" ht="13.5" customHeight="1" x14ac:dyDescent="0.2">
      <c r="A33" s="57"/>
      <c r="B33" s="31">
        <f>ROW(B33) - ROW($B$9)</f>
        <v>24</v>
      </c>
      <c r="C33" s="32" t="s">
        <v>58</v>
      </c>
      <c r="D33" s="32" t="s">
        <v>79</v>
      </c>
      <c r="E33" s="32" t="s">
        <v>106</v>
      </c>
      <c r="F33" s="32" t="s">
        <v>140</v>
      </c>
      <c r="G33" s="32" t="s">
        <v>176</v>
      </c>
      <c r="H33" s="32">
        <v>1</v>
      </c>
      <c r="I33" s="78" t="s">
        <v>198</v>
      </c>
      <c r="J33" s="32">
        <v>9330410</v>
      </c>
      <c r="K33" s="42"/>
      <c r="L33" s="42"/>
      <c r="M33" s="86"/>
      <c r="N33" s="86"/>
      <c r="O33" s="69"/>
    </row>
    <row r="34" spans="1:15" s="2" customFormat="1" ht="13.5" customHeight="1" x14ac:dyDescent="0.2">
      <c r="A34" s="57"/>
      <c r="B34" s="29">
        <f>ROW(B34) - ROW($B$9)</f>
        <v>25</v>
      </c>
      <c r="C34" s="28" t="s">
        <v>59</v>
      </c>
      <c r="D34" s="28" t="s">
        <v>71</v>
      </c>
      <c r="E34" s="30" t="s">
        <v>107</v>
      </c>
      <c r="F34" s="30" t="s">
        <v>140</v>
      </c>
      <c r="G34" s="30" t="s">
        <v>177</v>
      </c>
      <c r="H34" s="30">
        <v>5</v>
      </c>
      <c r="I34" s="77" t="s">
        <v>198</v>
      </c>
      <c r="J34" s="30">
        <v>2072515</v>
      </c>
      <c r="K34" s="41"/>
      <c r="L34" s="41"/>
      <c r="M34" s="85"/>
      <c r="N34" s="85"/>
      <c r="O34" s="68"/>
    </row>
    <row r="35" spans="1:15" s="2" customFormat="1" ht="13.5" customHeight="1" x14ac:dyDescent="0.2">
      <c r="A35" s="57"/>
      <c r="B35" s="31">
        <f>ROW(B35) - ROW($B$9)</f>
        <v>26</v>
      </c>
      <c r="C35" s="32" t="s">
        <v>60</v>
      </c>
      <c r="D35" s="32" t="s">
        <v>71</v>
      </c>
      <c r="E35" s="32" t="s">
        <v>108</v>
      </c>
      <c r="F35" s="32" t="s">
        <v>140</v>
      </c>
      <c r="G35" s="32" t="s">
        <v>178</v>
      </c>
      <c r="H35" s="32">
        <v>4</v>
      </c>
      <c r="I35" s="78" t="s">
        <v>198</v>
      </c>
      <c r="J35" s="32">
        <v>2447096</v>
      </c>
      <c r="K35" s="42"/>
      <c r="L35" s="42"/>
      <c r="M35" s="86"/>
      <c r="N35" s="86"/>
      <c r="O35" s="69"/>
    </row>
    <row r="36" spans="1:15" s="2" customFormat="1" ht="13.5" customHeight="1" x14ac:dyDescent="0.2">
      <c r="A36" s="57"/>
      <c r="B36" s="29">
        <f>ROW(B36) - ROW($B$9)</f>
        <v>27</v>
      </c>
      <c r="C36" s="28" t="s">
        <v>61</v>
      </c>
      <c r="D36" s="28" t="s">
        <v>71</v>
      </c>
      <c r="E36" s="30" t="s">
        <v>109</v>
      </c>
      <c r="F36" s="30" t="s">
        <v>140</v>
      </c>
      <c r="G36" s="30" t="s">
        <v>179</v>
      </c>
      <c r="H36" s="30">
        <v>10</v>
      </c>
      <c r="I36" s="77" t="s">
        <v>198</v>
      </c>
      <c r="J36" s="30">
        <v>2447094</v>
      </c>
      <c r="K36" s="41"/>
      <c r="L36" s="41"/>
      <c r="M36" s="85"/>
      <c r="N36" s="85"/>
      <c r="O36" s="68"/>
    </row>
    <row r="37" spans="1:15" s="2" customFormat="1" ht="13.5" customHeight="1" x14ac:dyDescent="0.2">
      <c r="A37" s="57"/>
      <c r="B37" s="31">
        <f>ROW(B37) - ROW($B$9)</f>
        <v>28</v>
      </c>
      <c r="C37" s="32" t="s">
        <v>62</v>
      </c>
      <c r="D37" s="32" t="s">
        <v>71</v>
      </c>
      <c r="E37" s="32" t="s">
        <v>110</v>
      </c>
      <c r="F37" s="32" t="s">
        <v>140</v>
      </c>
      <c r="G37" s="32" t="s">
        <v>180</v>
      </c>
      <c r="H37" s="32">
        <v>2</v>
      </c>
      <c r="I37" s="78" t="s">
        <v>198</v>
      </c>
      <c r="J37" s="32">
        <v>2072513</v>
      </c>
      <c r="K37" s="42"/>
      <c r="L37" s="42"/>
      <c r="M37" s="86"/>
      <c r="N37" s="86"/>
      <c r="O37" s="69"/>
    </row>
    <row r="38" spans="1:15" s="2" customFormat="1" ht="13.5" customHeight="1" x14ac:dyDescent="0.2">
      <c r="A38" s="57"/>
      <c r="B38" s="29">
        <f>ROW(B38) - ROW($B$9)</f>
        <v>29</v>
      </c>
      <c r="C38" s="28" t="s">
        <v>62</v>
      </c>
      <c r="D38" s="28" t="s">
        <v>71</v>
      </c>
      <c r="E38" s="30" t="s">
        <v>111</v>
      </c>
      <c r="F38" s="30" t="s">
        <v>140</v>
      </c>
      <c r="G38" s="30" t="s">
        <v>181</v>
      </c>
      <c r="H38" s="30">
        <v>1</v>
      </c>
      <c r="I38" s="77" t="s">
        <v>198</v>
      </c>
      <c r="J38" s="30">
        <v>2670555</v>
      </c>
      <c r="K38" s="41"/>
      <c r="L38" s="41"/>
      <c r="M38" s="85"/>
      <c r="N38" s="85"/>
      <c r="O38" s="68"/>
    </row>
    <row r="39" spans="1:15" s="2" customFormat="1" ht="13.5" customHeight="1" x14ac:dyDescent="0.2">
      <c r="A39" s="57"/>
      <c r="B39" s="31">
        <f>ROW(B39) - ROW($B$9)</f>
        <v>30</v>
      </c>
      <c r="C39" s="32" t="s">
        <v>63</v>
      </c>
      <c r="D39" s="32" t="s">
        <v>80</v>
      </c>
      <c r="E39" s="32" t="s">
        <v>112</v>
      </c>
      <c r="F39" s="32" t="s">
        <v>140</v>
      </c>
      <c r="G39" s="32" t="s">
        <v>182</v>
      </c>
      <c r="H39" s="32">
        <v>1</v>
      </c>
      <c r="I39" s="78" t="s">
        <v>198</v>
      </c>
      <c r="J39" s="32">
        <v>2309101</v>
      </c>
      <c r="K39" s="42"/>
      <c r="L39" s="42"/>
      <c r="M39" s="86"/>
      <c r="N39" s="86"/>
      <c r="O39" s="69"/>
    </row>
    <row r="40" spans="1:15" s="2" customFormat="1" ht="13.5" customHeight="1" x14ac:dyDescent="0.2">
      <c r="A40" s="57"/>
      <c r="B40" s="29">
        <f>ROW(B40) - ROW($B$9)</f>
        <v>31</v>
      </c>
      <c r="C40" s="28"/>
      <c r="D40" s="28" t="s">
        <v>71</v>
      </c>
      <c r="E40" s="30" t="s">
        <v>113</v>
      </c>
      <c r="F40" s="30" t="s">
        <v>140</v>
      </c>
      <c r="G40" s="30" t="s">
        <v>183</v>
      </c>
      <c r="H40" s="30">
        <v>1</v>
      </c>
      <c r="I40" s="77" t="s">
        <v>198</v>
      </c>
      <c r="J40" s="30">
        <v>2140704</v>
      </c>
      <c r="K40" s="41"/>
      <c r="L40" s="41"/>
      <c r="M40" s="85"/>
      <c r="N40" s="85"/>
      <c r="O40" s="68"/>
    </row>
    <row r="41" spans="1:15" s="2" customFormat="1" ht="13.5" customHeight="1" x14ac:dyDescent="0.2">
      <c r="A41" s="57"/>
      <c r="B41" s="31">
        <f>ROW(B41) - ROW($B$9)</f>
        <v>32</v>
      </c>
      <c r="C41" s="32"/>
      <c r="D41" s="32" t="s">
        <v>71</v>
      </c>
      <c r="E41" s="32" t="s">
        <v>114</v>
      </c>
      <c r="F41" s="32" t="s">
        <v>140</v>
      </c>
      <c r="G41" s="32" t="s">
        <v>184</v>
      </c>
      <c r="H41" s="32">
        <v>1</v>
      </c>
      <c r="I41" s="78" t="s">
        <v>198</v>
      </c>
      <c r="J41" s="32">
        <v>2447165</v>
      </c>
      <c r="K41" s="42"/>
      <c r="L41" s="42"/>
      <c r="M41" s="86"/>
      <c r="N41" s="86"/>
      <c r="O41" s="69"/>
    </row>
    <row r="42" spans="1:15" s="2" customFormat="1" ht="13.5" customHeight="1" x14ac:dyDescent="0.2">
      <c r="A42" s="57"/>
      <c r="B42" s="29">
        <f>ROW(B42) - ROW($B$9)</f>
        <v>33</v>
      </c>
      <c r="C42" s="28"/>
      <c r="D42" s="28"/>
      <c r="E42" s="30" t="s">
        <v>115</v>
      </c>
      <c r="F42" s="30" t="s">
        <v>141</v>
      </c>
      <c r="G42" s="30" t="s">
        <v>185</v>
      </c>
      <c r="H42" s="30">
        <v>1</v>
      </c>
      <c r="I42" s="77" t="s">
        <v>201</v>
      </c>
      <c r="J42" s="30" t="s">
        <v>210</v>
      </c>
      <c r="K42" s="41"/>
      <c r="L42" s="41"/>
      <c r="M42" s="85"/>
      <c r="N42" s="85"/>
      <c r="O42" s="68"/>
    </row>
    <row r="43" spans="1:15" s="2" customFormat="1" ht="13.5" customHeight="1" x14ac:dyDescent="0.2">
      <c r="A43" s="57"/>
      <c r="B43" s="31">
        <f>ROW(B43) - ROW($B$9)</f>
        <v>34</v>
      </c>
      <c r="C43" s="32" t="s">
        <v>50</v>
      </c>
      <c r="D43" s="32" t="s">
        <v>74</v>
      </c>
      <c r="E43" s="32" t="s">
        <v>116</v>
      </c>
      <c r="F43" s="32" t="s">
        <v>142</v>
      </c>
      <c r="G43" s="32" t="s">
        <v>186</v>
      </c>
      <c r="H43" s="32">
        <v>1</v>
      </c>
      <c r="I43" s="78" t="s">
        <v>200</v>
      </c>
      <c r="J43" s="32" t="s">
        <v>211</v>
      </c>
      <c r="K43" s="42"/>
      <c r="L43" s="42"/>
      <c r="M43" s="86"/>
      <c r="N43" s="86"/>
      <c r="O43" s="69"/>
    </row>
    <row r="44" spans="1:15" s="2" customFormat="1" ht="13.5" customHeight="1" x14ac:dyDescent="0.2">
      <c r="A44" s="57"/>
      <c r="B44" s="29">
        <f>ROW(B44) - ROW($B$9)</f>
        <v>35</v>
      </c>
      <c r="C44" s="28" t="s">
        <v>64</v>
      </c>
      <c r="D44" s="28" t="s">
        <v>81</v>
      </c>
      <c r="E44" s="30" t="s">
        <v>117</v>
      </c>
      <c r="F44" s="30" t="s">
        <v>143</v>
      </c>
      <c r="G44" s="30" t="s">
        <v>187</v>
      </c>
      <c r="H44" s="30">
        <v>1</v>
      </c>
      <c r="I44" s="77" t="s">
        <v>198</v>
      </c>
      <c r="J44" s="30">
        <v>2101835</v>
      </c>
      <c r="K44" s="41"/>
      <c r="L44" s="41"/>
      <c r="M44" s="85"/>
      <c r="N44" s="85"/>
      <c r="O44" s="68"/>
    </row>
    <row r="45" spans="1:15" s="2" customFormat="1" ht="13.5" customHeight="1" x14ac:dyDescent="0.2">
      <c r="A45" s="57"/>
      <c r="B45" s="31">
        <f>ROW(B45) - ROW($B$9)</f>
        <v>36</v>
      </c>
      <c r="C45" s="32" t="s">
        <v>55</v>
      </c>
      <c r="D45" s="32" t="s">
        <v>77</v>
      </c>
      <c r="E45" s="32" t="s">
        <v>118</v>
      </c>
      <c r="F45" s="32" t="s">
        <v>144</v>
      </c>
      <c r="G45" s="32" t="s">
        <v>188</v>
      </c>
      <c r="H45" s="32">
        <v>1</v>
      </c>
      <c r="I45" s="78" t="s">
        <v>199</v>
      </c>
      <c r="J45" s="32" t="s">
        <v>212</v>
      </c>
      <c r="K45" s="42"/>
      <c r="L45" s="42"/>
      <c r="M45" s="86"/>
      <c r="N45" s="86"/>
      <c r="O45" s="69"/>
    </row>
    <row r="46" spans="1:15" s="2" customFormat="1" ht="13.5" customHeight="1" x14ac:dyDescent="0.2">
      <c r="A46" s="57"/>
      <c r="B46" s="29">
        <f>ROW(B46) - ROW($B$9)</f>
        <v>37</v>
      </c>
      <c r="C46" s="28"/>
      <c r="D46" s="28"/>
      <c r="E46" s="30" t="s">
        <v>119</v>
      </c>
      <c r="F46" s="30" t="s">
        <v>145</v>
      </c>
      <c r="G46" s="30" t="s">
        <v>189</v>
      </c>
      <c r="H46" s="30">
        <v>1</v>
      </c>
      <c r="I46" s="77" t="s">
        <v>198</v>
      </c>
      <c r="J46" s="30">
        <v>2533209</v>
      </c>
      <c r="K46" s="41"/>
      <c r="L46" s="41"/>
      <c r="M46" s="85"/>
      <c r="N46" s="85"/>
      <c r="O46" s="68"/>
    </row>
    <row r="47" spans="1:15" s="2" customFormat="1" ht="13.5" customHeight="1" x14ac:dyDescent="0.2">
      <c r="A47" s="57"/>
      <c r="B47" s="31">
        <f>ROW(B47) - ROW($B$9)</f>
        <v>38</v>
      </c>
      <c r="C47" s="32" t="s">
        <v>57</v>
      </c>
      <c r="D47" s="32" t="s">
        <v>78</v>
      </c>
      <c r="E47" s="32" t="s">
        <v>120</v>
      </c>
      <c r="F47" s="32" t="s">
        <v>146</v>
      </c>
      <c r="G47" s="32" t="s">
        <v>190</v>
      </c>
      <c r="H47" s="32">
        <v>1</v>
      </c>
      <c r="I47" s="78" t="s">
        <v>199</v>
      </c>
      <c r="J47" s="32" t="s">
        <v>213</v>
      </c>
      <c r="K47" s="42"/>
      <c r="L47" s="42"/>
      <c r="M47" s="86"/>
      <c r="N47" s="86"/>
      <c r="O47" s="69"/>
    </row>
    <row r="48" spans="1:15" s="2" customFormat="1" ht="13.5" customHeight="1" x14ac:dyDescent="0.2">
      <c r="A48" s="57"/>
      <c r="B48" s="29">
        <f>ROW(B48) - ROW($B$9)</f>
        <v>39</v>
      </c>
      <c r="C48" s="28"/>
      <c r="D48" s="28"/>
      <c r="E48" s="30" t="s">
        <v>121</v>
      </c>
      <c r="F48" s="30" t="s">
        <v>147</v>
      </c>
      <c r="G48" s="30" t="s">
        <v>191</v>
      </c>
      <c r="H48" s="30">
        <v>4</v>
      </c>
      <c r="I48" s="77"/>
      <c r="J48" s="30"/>
      <c r="K48" s="41"/>
      <c r="L48" s="41"/>
      <c r="M48" s="85"/>
      <c r="N48" s="85"/>
      <c r="O48" s="68"/>
    </row>
    <row r="49" spans="1:15" s="2" customFormat="1" ht="13.5" customHeight="1" x14ac:dyDescent="0.2">
      <c r="A49" s="57"/>
      <c r="B49" s="31">
        <f>ROW(B49) - ROW($B$9)</f>
        <v>40</v>
      </c>
      <c r="C49" s="32" t="s">
        <v>50</v>
      </c>
      <c r="D49" s="32" t="s">
        <v>74</v>
      </c>
      <c r="E49" s="32" t="s">
        <v>122</v>
      </c>
      <c r="F49" s="32" t="s">
        <v>148</v>
      </c>
      <c r="G49" s="32" t="s">
        <v>192</v>
      </c>
      <c r="H49" s="32">
        <v>1</v>
      </c>
      <c r="I49" s="78" t="s">
        <v>198</v>
      </c>
      <c r="J49" s="32">
        <v>2800966</v>
      </c>
      <c r="K49" s="42"/>
      <c r="L49" s="42"/>
      <c r="M49" s="86"/>
      <c r="N49" s="86"/>
      <c r="O49" s="69"/>
    </row>
    <row r="50" spans="1:15" s="2" customFormat="1" ht="13.5" customHeight="1" x14ac:dyDescent="0.2">
      <c r="A50" s="57"/>
      <c r="B50" s="29">
        <f>ROW(B50) - ROW($B$9)</f>
        <v>41</v>
      </c>
      <c r="C50" s="28" t="s">
        <v>65</v>
      </c>
      <c r="D50" s="28" t="s">
        <v>82</v>
      </c>
      <c r="E50" s="30" t="s">
        <v>123</v>
      </c>
      <c r="F50" s="30" t="s">
        <v>149</v>
      </c>
      <c r="G50" s="30" t="s">
        <v>193</v>
      </c>
      <c r="H50" s="30">
        <v>1</v>
      </c>
      <c r="I50" s="77" t="s">
        <v>198</v>
      </c>
      <c r="J50" s="30">
        <v>2678432</v>
      </c>
      <c r="K50" s="41"/>
      <c r="L50" s="41"/>
      <c r="M50" s="85"/>
      <c r="N50" s="85"/>
      <c r="O50" s="68"/>
    </row>
    <row r="51" spans="1:15" s="2" customFormat="1" ht="13.5" customHeight="1" x14ac:dyDescent="0.2">
      <c r="A51" s="57"/>
      <c r="B51" s="31">
        <f>ROW(B51) - ROW($B$9)</f>
        <v>42</v>
      </c>
      <c r="C51" s="32"/>
      <c r="D51" s="32"/>
      <c r="E51" s="32" t="s">
        <v>124</v>
      </c>
      <c r="F51" s="32" t="s">
        <v>150</v>
      </c>
      <c r="G51" s="32" t="s">
        <v>194</v>
      </c>
      <c r="H51" s="32">
        <v>2</v>
      </c>
      <c r="I51" s="78" t="s">
        <v>198</v>
      </c>
      <c r="J51" s="32">
        <v>2706721</v>
      </c>
      <c r="K51" s="42"/>
      <c r="L51" s="42"/>
      <c r="M51" s="86"/>
      <c r="N51" s="86"/>
      <c r="O51" s="69"/>
    </row>
    <row r="52" spans="1:15" s="2" customFormat="1" ht="13.5" customHeight="1" x14ac:dyDescent="0.2">
      <c r="A52" s="57"/>
      <c r="B52" s="29">
        <f>ROW(B52) - ROW($B$9)</f>
        <v>43</v>
      </c>
      <c r="C52" s="28" t="s">
        <v>66</v>
      </c>
      <c r="D52" s="28" t="s">
        <v>83</v>
      </c>
      <c r="E52" s="30" t="s">
        <v>125</v>
      </c>
      <c r="F52" s="30" t="s">
        <v>151</v>
      </c>
      <c r="G52" s="30" t="s">
        <v>195</v>
      </c>
      <c r="H52" s="30">
        <v>1</v>
      </c>
      <c r="I52" s="77" t="s">
        <v>199</v>
      </c>
      <c r="J52" s="30" t="s">
        <v>214</v>
      </c>
      <c r="K52" s="41"/>
      <c r="L52" s="41"/>
      <c r="M52" s="85"/>
      <c r="N52" s="85"/>
      <c r="O52" s="68"/>
    </row>
    <row r="53" spans="1:15" x14ac:dyDescent="0.2">
      <c r="A53" s="57"/>
      <c r="B53" s="53"/>
      <c r="C53" s="52"/>
      <c r="D53" s="34"/>
      <c r="E53" s="33"/>
      <c r="F53" s="49"/>
      <c r="G53" s="39"/>
      <c r="H53" s="48">
        <f>SUM(H10:H52)</f>
        <v>87</v>
      </c>
      <c r="I53" s="79"/>
      <c r="J53" s="43"/>
      <c r="K53" s="48">
        <f>SUM(K10:K52)</f>
        <v>0</v>
      </c>
      <c r="L53" s="47"/>
      <c r="M53" s="47"/>
      <c r="N53" s="47">
        <f>SUM(N10:N52)</f>
        <v>0</v>
      </c>
      <c r="O53" s="70"/>
    </row>
    <row r="54" spans="1:15" ht="13.5" thickBot="1" x14ac:dyDescent="0.25">
      <c r="A54" s="57"/>
      <c r="B54" s="87" t="s">
        <v>20</v>
      </c>
      <c r="C54" s="87"/>
      <c r="D54" s="5"/>
      <c r="E54" s="7"/>
      <c r="F54" s="51" t="s">
        <v>21</v>
      </c>
      <c r="G54" s="4"/>
      <c r="H54" s="4"/>
      <c r="I54" s="80"/>
      <c r="J54" s="39"/>
      <c r="K54" s="39"/>
      <c r="L54" s="39"/>
      <c r="M54" s="39"/>
      <c r="N54" s="39"/>
      <c r="O54" s="67"/>
    </row>
    <row r="55" spans="1:15" ht="27" thickBot="1" x14ac:dyDescent="0.25">
      <c r="A55" s="57"/>
      <c r="B55" s="6"/>
      <c r="C55" s="6"/>
      <c r="D55" s="6"/>
      <c r="E55" s="8"/>
      <c r="F55" s="84" t="s">
        <v>26</v>
      </c>
      <c r="G55" s="5"/>
      <c r="H55" s="96" t="s">
        <v>34</v>
      </c>
      <c r="I55" s="84"/>
      <c r="J55" s="46" t="s">
        <v>23</v>
      </c>
      <c r="K55" s="39"/>
      <c r="L55" s="88">
        <f>N53</f>
        <v>0</v>
      </c>
      <c r="M55" s="89"/>
      <c r="N55" s="97" t="s">
        <v>35</v>
      </c>
      <c r="O55" s="67"/>
    </row>
    <row r="56" spans="1:15" x14ac:dyDescent="0.2">
      <c r="A56" s="57"/>
      <c r="B56" s="6"/>
      <c r="C56" s="6"/>
      <c r="D56" s="6"/>
      <c r="E56" s="8"/>
      <c r="F56" s="5"/>
      <c r="G56" s="5"/>
      <c r="H56" s="5"/>
      <c r="I56" s="81"/>
      <c r="J56" s="50" t="s">
        <v>25</v>
      </c>
      <c r="K56" s="6"/>
      <c r="L56" s="90">
        <f>L55/H55</f>
        <v>0</v>
      </c>
      <c r="M56" s="90"/>
      <c r="N56" s="98" t="s">
        <v>35</v>
      </c>
      <c r="O56" s="67"/>
    </row>
    <row r="57" spans="1:15" ht="13.5" thickBot="1" x14ac:dyDescent="0.25">
      <c r="A57" s="60"/>
      <c r="B57" s="27"/>
      <c r="C57" s="11"/>
      <c r="D57" s="11"/>
      <c r="E57" s="9"/>
      <c r="F57" s="10"/>
      <c r="G57" s="10"/>
      <c r="H57" s="10"/>
      <c r="I57" s="82"/>
      <c r="J57" s="10"/>
      <c r="K57" s="11"/>
      <c r="L57" s="61"/>
      <c r="M57" s="61"/>
      <c r="N57" s="61"/>
      <c r="O57" s="71"/>
    </row>
    <row r="59" spans="1:15" x14ac:dyDescent="0.2">
      <c r="C59" s="1"/>
      <c r="D59" s="1"/>
      <c r="E59" s="1"/>
    </row>
    <row r="60" spans="1:15" x14ac:dyDescent="0.2">
      <c r="C60" s="1"/>
      <c r="D60" s="1"/>
      <c r="E60" s="1"/>
    </row>
    <row r="61" spans="1:15" x14ac:dyDescent="0.2">
      <c r="C61" s="1"/>
      <c r="D61" s="1"/>
      <c r="E61" s="1"/>
    </row>
  </sheetData>
  <mergeCells count="3">
    <mergeCell ref="B54:C54"/>
    <mergeCell ref="L55:M55"/>
    <mergeCell ref="L56:M56"/>
  </mergeCells>
  <phoneticPr fontId="0" type="noConversion"/>
  <conditionalFormatting sqref="L10:L11">
    <cfRule type="cellIs" dxfId="43" priority="45" operator="lessThan">
      <formula>1</formula>
    </cfRule>
  </conditionalFormatting>
  <conditionalFormatting sqref="N10:N11">
    <cfRule type="containsBlanks" dxfId="42" priority="44">
      <formula>LEN(TRIM(N10))=0</formula>
    </cfRule>
  </conditionalFormatting>
  <conditionalFormatting sqref="L12:L13">
    <cfRule type="cellIs" dxfId="41" priority="42" operator="lessThan">
      <formula>1</formula>
    </cfRule>
  </conditionalFormatting>
  <conditionalFormatting sqref="N12:N13">
    <cfRule type="containsBlanks" dxfId="40" priority="41">
      <formula>LEN(TRIM(N12))=0</formula>
    </cfRule>
  </conditionalFormatting>
  <conditionalFormatting sqref="L14:L15">
    <cfRule type="cellIs" dxfId="39" priority="40" operator="lessThan">
      <formula>1</formula>
    </cfRule>
  </conditionalFormatting>
  <conditionalFormatting sqref="N14:N15">
    <cfRule type="containsBlanks" dxfId="38" priority="39">
      <formula>LEN(TRIM(N14))=0</formula>
    </cfRule>
  </conditionalFormatting>
  <conditionalFormatting sqref="L16:L17">
    <cfRule type="cellIs" dxfId="37" priority="38" operator="lessThan">
      <formula>1</formula>
    </cfRule>
  </conditionalFormatting>
  <conditionalFormatting sqref="N16:N17">
    <cfRule type="containsBlanks" dxfId="36" priority="37">
      <formula>LEN(TRIM(N16))=0</formula>
    </cfRule>
  </conditionalFormatting>
  <conditionalFormatting sqref="L18:L19">
    <cfRule type="cellIs" dxfId="35" priority="36" operator="lessThan">
      <formula>1</formula>
    </cfRule>
  </conditionalFormatting>
  <conditionalFormatting sqref="N18:N19">
    <cfRule type="containsBlanks" dxfId="34" priority="35">
      <formula>LEN(TRIM(N18))=0</formula>
    </cfRule>
  </conditionalFormatting>
  <conditionalFormatting sqref="L20:L21">
    <cfRule type="cellIs" dxfId="33" priority="34" operator="lessThan">
      <formula>1</formula>
    </cfRule>
  </conditionalFormatting>
  <conditionalFormatting sqref="N20:N21">
    <cfRule type="containsBlanks" dxfId="32" priority="33">
      <formula>LEN(TRIM(N20))=0</formula>
    </cfRule>
  </conditionalFormatting>
  <conditionalFormatting sqref="L22:L23">
    <cfRule type="cellIs" dxfId="31" priority="32" operator="lessThan">
      <formula>1</formula>
    </cfRule>
  </conditionalFormatting>
  <conditionalFormatting sqref="N22:N23">
    <cfRule type="containsBlanks" dxfId="30" priority="31">
      <formula>LEN(TRIM(N22))=0</formula>
    </cfRule>
  </conditionalFormatting>
  <conditionalFormatting sqref="L24:L25">
    <cfRule type="cellIs" dxfId="29" priority="30" operator="lessThan">
      <formula>1</formula>
    </cfRule>
  </conditionalFormatting>
  <conditionalFormatting sqref="N24:N25">
    <cfRule type="containsBlanks" dxfId="28" priority="29">
      <formula>LEN(TRIM(N24))=0</formula>
    </cfRule>
  </conditionalFormatting>
  <conditionalFormatting sqref="L26:L27">
    <cfRule type="cellIs" dxfId="27" priority="28" operator="lessThan">
      <formula>1</formula>
    </cfRule>
  </conditionalFormatting>
  <conditionalFormatting sqref="N26:N27">
    <cfRule type="containsBlanks" dxfId="26" priority="27">
      <formula>LEN(TRIM(N26))=0</formula>
    </cfRule>
  </conditionalFormatting>
  <conditionalFormatting sqref="L28:L29">
    <cfRule type="cellIs" dxfId="25" priority="26" operator="lessThan">
      <formula>1</formula>
    </cfRule>
  </conditionalFormatting>
  <conditionalFormatting sqref="N28:N29">
    <cfRule type="containsBlanks" dxfId="24" priority="25">
      <formula>LEN(TRIM(N28))=0</formula>
    </cfRule>
  </conditionalFormatting>
  <conditionalFormatting sqref="L30:L31">
    <cfRule type="cellIs" dxfId="23" priority="24" operator="lessThan">
      <formula>1</formula>
    </cfRule>
  </conditionalFormatting>
  <conditionalFormatting sqref="N30:N31">
    <cfRule type="containsBlanks" dxfId="22" priority="23">
      <formula>LEN(TRIM(N30))=0</formula>
    </cfRule>
  </conditionalFormatting>
  <conditionalFormatting sqref="L32:L33">
    <cfRule type="cellIs" dxfId="21" priority="22" operator="lessThan">
      <formula>1</formula>
    </cfRule>
  </conditionalFormatting>
  <conditionalFormatting sqref="N32:N33">
    <cfRule type="containsBlanks" dxfId="20" priority="21">
      <formula>LEN(TRIM(N32))=0</formula>
    </cfRule>
  </conditionalFormatting>
  <conditionalFormatting sqref="L34:L35">
    <cfRule type="cellIs" dxfId="19" priority="20" operator="lessThan">
      <formula>1</formula>
    </cfRule>
  </conditionalFormatting>
  <conditionalFormatting sqref="N34:N35">
    <cfRule type="containsBlanks" dxfId="18" priority="19">
      <formula>LEN(TRIM(N34))=0</formula>
    </cfRule>
  </conditionalFormatting>
  <conditionalFormatting sqref="L36:L37">
    <cfRule type="cellIs" dxfId="17" priority="18" operator="lessThan">
      <formula>1</formula>
    </cfRule>
  </conditionalFormatting>
  <conditionalFormatting sqref="N36:N37">
    <cfRule type="containsBlanks" dxfId="16" priority="17">
      <formula>LEN(TRIM(N36))=0</formula>
    </cfRule>
  </conditionalFormatting>
  <conditionalFormatting sqref="L38:L39">
    <cfRule type="cellIs" dxfId="15" priority="16" operator="lessThan">
      <formula>1</formula>
    </cfRule>
  </conditionalFormatting>
  <conditionalFormatting sqref="N38:N39">
    <cfRule type="containsBlanks" dxfId="14" priority="15">
      <formula>LEN(TRIM(N38))=0</formula>
    </cfRule>
  </conditionalFormatting>
  <conditionalFormatting sqref="L40:L41">
    <cfRule type="cellIs" dxfId="13" priority="14" operator="lessThan">
      <formula>1</formula>
    </cfRule>
  </conditionalFormatting>
  <conditionalFormatting sqref="N40:N41">
    <cfRule type="containsBlanks" dxfId="12" priority="13">
      <formula>LEN(TRIM(N40))=0</formula>
    </cfRule>
  </conditionalFormatting>
  <conditionalFormatting sqref="L42:L43">
    <cfRule type="cellIs" dxfId="11" priority="12" operator="lessThan">
      <formula>1</formula>
    </cfRule>
  </conditionalFormatting>
  <conditionalFormatting sqref="N42:N43">
    <cfRule type="containsBlanks" dxfId="10" priority="11">
      <formula>LEN(TRIM(N42))=0</formula>
    </cfRule>
  </conditionalFormatting>
  <conditionalFormatting sqref="L44:L45">
    <cfRule type="cellIs" dxfId="9" priority="10" operator="lessThan">
      <formula>1</formula>
    </cfRule>
  </conditionalFormatting>
  <conditionalFormatting sqref="N44:N45">
    <cfRule type="containsBlanks" dxfId="8" priority="9">
      <formula>LEN(TRIM(N44))=0</formula>
    </cfRule>
  </conditionalFormatting>
  <conditionalFormatting sqref="L46:L47">
    <cfRule type="cellIs" dxfId="7" priority="8" operator="lessThan">
      <formula>1</formula>
    </cfRule>
  </conditionalFormatting>
  <conditionalFormatting sqref="N46:N47">
    <cfRule type="containsBlanks" dxfId="6" priority="7">
      <formula>LEN(TRIM(N46))=0</formula>
    </cfRule>
  </conditionalFormatting>
  <conditionalFormatting sqref="L48:L49">
    <cfRule type="cellIs" dxfId="5" priority="6" operator="lessThan">
      <formula>1</formula>
    </cfRule>
  </conditionalFormatting>
  <conditionalFormatting sqref="N48:N49">
    <cfRule type="containsBlanks" dxfId="4" priority="5">
      <formula>LEN(TRIM(N48))=0</formula>
    </cfRule>
  </conditionalFormatting>
  <conditionalFormatting sqref="L50:L51">
    <cfRule type="cellIs" dxfId="3" priority="4" operator="lessThan">
      <formula>1</formula>
    </cfRule>
  </conditionalFormatting>
  <conditionalFormatting sqref="N50:N51">
    <cfRule type="containsBlanks" dxfId="2" priority="3">
      <formula>LEN(TRIM(N50))=0</formula>
    </cfRule>
  </conditionalFormatting>
  <conditionalFormatting sqref="L52">
    <cfRule type="cellIs" dxfId="1" priority="2" operator="lessThan">
      <formula>1</formula>
    </cfRule>
  </conditionalFormatting>
  <conditionalFormatting sqref="N52">
    <cfRule type="containsBlanks" dxfId="0" priority="1">
      <formula>LEN(TRIM(N52))=0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220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30</v>
      </c>
    </row>
    <row r="5" spans="1:2" x14ac:dyDescent="0.2">
      <c r="A5" s="26" t="s">
        <v>4</v>
      </c>
      <c r="B5" s="101" t="s">
        <v>220</v>
      </c>
    </row>
    <row r="6" spans="1:2" x14ac:dyDescent="0.2">
      <c r="A6" s="25" t="s">
        <v>5</v>
      </c>
      <c r="B6" s="100" t="s">
        <v>221</v>
      </c>
    </row>
    <row r="7" spans="1:2" x14ac:dyDescent="0.2">
      <c r="A7" s="26" t="s">
        <v>6</v>
      </c>
      <c r="B7" s="101" t="s">
        <v>222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223</v>
      </c>
    </row>
    <row r="11" spans="1:2" x14ac:dyDescent="0.2">
      <c r="A11" s="26" t="s">
        <v>10</v>
      </c>
      <c r="B11" s="101" t="s">
        <v>224</v>
      </c>
    </row>
    <row r="12" spans="1:2" x14ac:dyDescent="0.2">
      <c r="A12" s="25" t="s">
        <v>11</v>
      </c>
      <c r="B12" s="100" t="s">
        <v>225</v>
      </c>
    </row>
    <row r="13" spans="1:2" x14ac:dyDescent="0.2">
      <c r="A13" s="26" t="s">
        <v>12</v>
      </c>
      <c r="B13" s="101" t="s">
        <v>224</v>
      </c>
    </row>
    <row r="14" spans="1:2" x14ac:dyDescent="0.2">
      <c r="A14" s="25" t="s">
        <v>13</v>
      </c>
      <c r="B14" s="100" t="s">
        <v>226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2020-01-28T10:47:46Z</dcterms:modified>
</cp:coreProperties>
</file>