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ojislav\OneDrive\IRNAS-Common\Electronics-Development\NewHarvest-incubator\Incubator_HUZZAH32-touch_buttons\Project Outputs for Incubator_HUZZAH32\BOM\"/>
    </mc:Choice>
  </mc:AlternateContent>
  <bookViews>
    <workbookView xWindow="2616" yWindow="108" windowWidth="18996" windowHeight="11760"/>
  </bookViews>
  <sheets>
    <sheet name="Part List Report" sheetId="3" r:id="rId1"/>
    <sheet name="Project Information" sheetId="4" r:id="rId2"/>
  </sheets>
  <calcPr calcId="162913"/>
</workbook>
</file>

<file path=xl/calcChain.xml><?xml version="1.0" encoding="utf-8"?>
<calcChain xmlns="http://schemas.openxmlformats.org/spreadsheetml/2006/main">
  <c r="B26" i="3" l="1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27" i="3" l="1"/>
  <c r="L29" i="3" s="1"/>
  <c r="L30" i="3" s="1"/>
  <c r="H27" i="3"/>
  <c r="K27" i="3"/>
  <c r="D8" i="3"/>
  <c r="E8" i="3"/>
  <c r="B10" i="3"/>
  <c r="B11" i="3"/>
</calcChain>
</file>

<file path=xl/sharedStrings.xml><?xml version="1.0" encoding="utf-8"?>
<sst xmlns="http://schemas.openxmlformats.org/spreadsheetml/2006/main" count="201" uniqueCount="139">
  <si>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</si>
  <si>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</si>
  <si>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</si>
  <si>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</si>
  <si>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</si>
  <si>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</si>
  <si>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</si>
  <si>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</si>
  <si>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</si>
  <si>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</si>
  <si>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</si>
  <si>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</si>
  <si>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</si>
  <si>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</si>
  <si>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</si>
  <si>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</si>
  <si>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</si>
  <si>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</si>
  <si>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</si>
  <si>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</si>
  <si>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</si>
  <si>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</si>
  <si>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</si>
  <si>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</si>
  <si>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Contact:</t>
  </si>
  <si>
    <t>Price for 1pcs</t>
  </si>
  <si>
    <t>pcs:</t>
  </si>
  <si>
    <t>IRNAS</t>
  </si>
  <si>
    <t>www.irnas.eu</t>
  </si>
  <si>
    <t>Incubator_HUZZAH32.PcbDoc</t>
  </si>
  <si>
    <t>Incubator_HUZZAH32.PrjPcb</t>
  </si>
  <si>
    <t>None</t>
  </si>
  <si>
    <t>11/25/2018</t>
  </si>
  <si>
    <t>11:50:15 AM</t>
  </si>
  <si>
    <t>Incubator-HUZZAH32</t>
  </si>
  <si>
    <t>2</t>
  </si>
  <si>
    <t>&lt;none&gt;</t>
  </si>
  <si>
    <t>Manufacturer Part Number 1</t>
  </si>
  <si>
    <t>61201021621</t>
  </si>
  <si>
    <t>C1608X7R1H334K080AC</t>
  </si>
  <si>
    <t>ERJ-3EKF4701V</t>
  </si>
  <si>
    <t>KA7805ERTF</t>
  </si>
  <si>
    <t>PMEG2010ER</t>
  </si>
  <si>
    <t>06035C100KAT2A</t>
  </si>
  <si>
    <t>C0603C154K5RACAUTO</t>
  </si>
  <si>
    <t>C0603C104J5RACAUTO</t>
  </si>
  <si>
    <t>DM3CS-SF</t>
  </si>
  <si>
    <t>3405</t>
  </si>
  <si>
    <t/>
  </si>
  <si>
    <t>Manufacturer 1</t>
  </si>
  <si>
    <t>Wurth Electronics</t>
  </si>
  <si>
    <t>TDK</t>
  </si>
  <si>
    <t>Panasonic</t>
  </si>
  <si>
    <t>ON Semiconductor / Fairchild</t>
  </si>
  <si>
    <t>NXP Semiconductors</t>
  </si>
  <si>
    <t>Kyocera AVX</t>
  </si>
  <si>
    <t>KEMET</t>
  </si>
  <si>
    <t>Hirose</t>
  </si>
  <si>
    <t>Adafruit Industries</t>
  </si>
  <si>
    <t>Description</t>
  </si>
  <si>
    <t>BOX HEADER 2.54MM MALE STR 10POS</t>
  </si>
  <si>
    <t>0.33µF ±10% 50V X7R Ceramic Capacitor -55°C ~ 125°C Surface Mount, MLCC 0603 (1608 Metric) 0.063" L x 0.031" W (1.60mm x 0.80mm)</t>
  </si>
  <si>
    <t>Res Thick Film 0603 4.7K Ohm 1% 0.1W(1/10W) ±100ppm/C Molded SMD Automotive T/R</t>
  </si>
  <si>
    <t>FAIRCHILD SEMICONDUCTOR         KA7805ERTF             Linear Voltage Regulator, 7805, Fixed, 10V To 35V In, 5V And 1A Out, TO-252-3</t>
  </si>
  <si>
    <t>NXP         PMEG2010ER             Schottky Rectifier, Single, 20 V, 1 A, SOD-123W, 2 Pins, 340 mV</t>
  </si>
  <si>
    <t>Cap Ceramic 10pF 50V X7R 10% SMD 0603 125C T/R</t>
  </si>
  <si>
    <t>CAP CER 0.1UF 50V X7R 0603</t>
  </si>
  <si>
    <t>Dip connectro for MCU</t>
  </si>
  <si>
    <t>Header, 2-Pin</t>
  </si>
  <si>
    <t>Header, 3-Pin</t>
  </si>
  <si>
    <t>Header, 4-Pin</t>
  </si>
  <si>
    <t>Header, 6-Pin</t>
  </si>
  <si>
    <t>MULTICOMP         MCABT-458-RC            SOUNDER, 75DB, 1-25V, SMD</t>
  </si>
  <si>
    <t>Touch button</t>
  </si>
  <si>
    <t>Footprint</t>
  </si>
  <si>
    <t>IDC10</t>
  </si>
  <si>
    <t>CAP0603</t>
  </si>
  <si>
    <t>RES0603</t>
  </si>
  <si>
    <t>DPAK248P950X240-3N</t>
  </si>
  <si>
    <t>SODFL350X110-2N</t>
  </si>
  <si>
    <t>MICRO_SD</t>
  </si>
  <si>
    <t>ESP32</t>
  </si>
  <si>
    <t>TTP223</t>
  </si>
  <si>
    <t>HDR1X2</t>
  </si>
  <si>
    <t>HDR1X3</t>
  </si>
  <si>
    <t>LCD_DISPLAY</t>
  </si>
  <si>
    <t>HDR1X6</t>
  </si>
  <si>
    <t>BUZZER</t>
  </si>
  <si>
    <t>Touch_Button</t>
  </si>
  <si>
    <t>Designator</t>
  </si>
  <si>
    <t>IC1</t>
  </si>
  <si>
    <t>C1</t>
  </si>
  <si>
    <t>R1, R5, R6</t>
  </si>
  <si>
    <t>V1</t>
  </si>
  <si>
    <t>D1</t>
  </si>
  <si>
    <t>C3, C5, C7, C9</t>
  </si>
  <si>
    <t>C4, C6, C8, C10</t>
  </si>
  <si>
    <t>C2</t>
  </si>
  <si>
    <t>U6</t>
  </si>
  <si>
    <t>U1</t>
  </si>
  <si>
    <t>U2, U3, U4, U5</t>
  </si>
  <si>
    <t>P6</t>
  </si>
  <si>
    <t>P2, P3</t>
  </si>
  <si>
    <t>P5</t>
  </si>
  <si>
    <t>P1</t>
  </si>
  <si>
    <t>B1</t>
  </si>
  <si>
    <t>T5, T6, T7, T8</t>
  </si>
  <si>
    <t>Quantity</t>
  </si>
  <si>
    <t>Supplier 1</t>
  </si>
  <si>
    <t>Farnell</t>
  </si>
  <si>
    <t>Digi-Key</t>
  </si>
  <si>
    <t>Supplier Part Number 1</t>
  </si>
  <si>
    <t>1642019</t>
  </si>
  <si>
    <t>2346907</t>
  </si>
  <si>
    <t>2303181</t>
  </si>
  <si>
    <t>2102585</t>
  </si>
  <si>
    <t>1907681</t>
  </si>
  <si>
    <t>2821222</t>
  </si>
  <si>
    <t>1764376</t>
  </si>
  <si>
    <t>1528-2181-ND</t>
  </si>
  <si>
    <t>Supplier Order Qty 1</t>
  </si>
  <si>
    <t>Supplier Stock 1</t>
  </si>
  <si>
    <t>Supplier Unit Price 1</t>
  </si>
  <si>
    <t>Supplier Subtotal 1</t>
  </si>
  <si>
    <t>Supplier Currency 1</t>
  </si>
  <si>
    <t>GBP</t>
  </si>
  <si>
    <t>USD</t>
  </si>
  <si>
    <t>C:\Users\vojislav\OneDrive\IRNAS-Common\Electronics-Development\NewHarvest-incubator\Incubator_HUZZAH32-touch_buttons\Incubator_HUZZAH32.PrjPcb</t>
  </si>
  <si>
    <t>C:\Users\vojislav\OneDrive\IRNAS-Common\Electronics-Development\NewHarvest-incubator\Incubator_HUZZAH32-touch_buttons\Incubator_HUZZAH32.PcbDoc</t>
  </si>
  <si>
    <t>Bill of Materials production For PCB Document [Incubator_HUZZAH32.PcbDoc]</t>
  </si>
  <si>
    <t>32</t>
  </si>
  <si>
    <t>11/25/2018 11:50:15 AM</t>
  </si>
  <si>
    <t>Bill of Materials production</t>
  </si>
  <si>
    <t>BOM_PartType</t>
  </si>
  <si>
    <t>BOM</t>
  </si>
  <si>
    <t>Bill of Materials</t>
  </si>
  <si>
    <t>1414599</t>
  </si>
  <si>
    <t>2332660</t>
  </si>
  <si>
    <t>2433031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</si>
</sst>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7" fillId="4" borderId="5" xfId="0" quotePrefix="1" applyFont="1" applyFill="1" applyBorder="1" applyAlignment="1">
      <alignment vertical="center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5" fillId="4" borderId="19" xfId="0" quotePrefix="1" applyFont="1" applyFill="1" applyBorder="1" applyAlignment="1">
      <alignment horizontal="center" vertical="center" wrapText="1"/>
    </xf>
    <xf numFmtId="0" fontId="2" fillId="2" borderId="12" xfId="1" quotePrefix="1" applyFill="1" applyBorder="1" applyAlignment="1" applyProtection="1">
      <alignment vertical="top" wrapText="1"/>
    </xf>
    <xf numFmtId="0" fontId="8" fillId="6" borderId="16" xfId="0" quotePrefix="1" applyFont="1" applyFill="1" applyBorder="1" applyAlignment="1">
      <alignment vertical="top" wrapText="1"/>
    </xf>
    <xf numFmtId="0" fontId="2" fillId="6" borderId="16" xfId="1" quotePrefix="1" applyFill="1" applyBorder="1" applyAlignment="1" applyProtection="1">
      <alignment vertical="top" wrapText="1"/>
    </xf>
    <xf numFmtId="0" fontId="8" fillId="2" borderId="14" xfId="0" quotePrefix="1" applyFont="1" applyFill="1" applyBorder="1" applyAlignment="1">
      <alignment vertical="top" wrapText="1"/>
    </xf>
    <xf numFmtId="0" fontId="8" fillId="2" borderId="14" xfId="0" quotePrefix="1" applyFont="1" applyFill="1" applyBorder="1" applyAlignment="1">
      <alignment horizontal="center" vertical="top" wrapText="1"/>
    </xf>
    <xf numFmtId="0" fontId="8" fillId="6" borderId="16" xfId="0" quotePrefix="1" applyFont="1" applyFill="1" applyBorder="1" applyAlignment="1">
      <alignment horizontal="center" vertical="top" wrapText="1"/>
    </xf>
    <xf numFmtId="0" fontId="2" fillId="2" borderId="14" xfId="1" quotePrefix="1" applyFill="1" applyBorder="1" applyAlignment="1" applyProtection="1">
      <alignment vertical="top" wrapText="1"/>
    </xf>
    <xf numFmtId="0" fontId="5" fillId="4" borderId="21" xfId="0" quotePrefix="1" applyFont="1" applyFill="1" applyBorder="1" applyAlignment="1">
      <alignment horizontal="center" vertical="center" wrapText="1"/>
    </xf>
    <xf numFmtId="0" fontId="5" fillId="4" borderId="25" xfId="0" quotePrefix="1" applyFont="1" applyFill="1" applyBorder="1" applyAlignment="1">
      <alignment horizontal="center" vertical="center" wrapText="1"/>
    </xf>
    <xf numFmtId="0" fontId="5" fillId="4" borderId="20" xfId="0" quotePrefix="1" applyFont="1" applyFill="1" applyBorder="1" applyAlignment="1">
      <alignment horizontal="center" vertical="center" wrapText="1"/>
    </xf>
    <xf numFmtId="0" fontId="8" fillId="2" borderId="34" xfId="0" quotePrefix="1" applyFont="1" applyFill="1" applyBorder="1" applyAlignment="1">
      <alignment horizontal="left" vertical="top" wrapText="1"/>
    </xf>
    <xf numFmtId="0" fontId="8" fillId="6" borderId="35" xfId="0" quotePrefix="1" applyFont="1" applyFill="1" applyBorder="1" applyAlignment="1">
      <alignment horizontal="left" vertical="top" wrapText="1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32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439270</xdr:colOff>
      <xdr:row>2</xdr:row>
      <xdr:rowOff>224117</xdr:rowOff>
    </xdr:from>
    <xdr:to>
      <xdr:col>14</xdr:col>
      <xdr:colOff>441075</xdr:colOff>
      <xdr:row>6</xdr:row>
      <xdr:rowOff>108492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9835" y="878541"/>
          <a:ext cx="1687170" cy="771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ctopart-clicks.com/click/altium?manufacturer=TDK&amp;mpn=C1608X7R1H334K080AC&amp;seller=Farnell&amp;sku=2346907&amp;country=US&amp;channel=BOM%20Report&amp;" TargetMode="External"/><Relationship Id="rId18" Type="http://schemas.openxmlformats.org/officeDocument/2006/relationships/hyperlink" Target="https://octopart-clicks.com/click/altium?manufacturer=KEMET&amp;mpn=C0603C154K5RACAUTO&amp;seller=Farnell&amp;sku=2821222&amp;country=US&amp;channel=BOM%20Report&amp;" TargetMode="External"/><Relationship Id="rId26" Type="http://schemas.openxmlformats.org/officeDocument/2006/relationships/hyperlink" Target="https://octopart-clicks.com/click/altium?manufacturer=NXP%20Semiconductors&amp;mpn=PMEG2010ER&amp;seller=Farnell&amp;sku=1907681&amp;country=US&amp;channel=BOM%20Report&amp;ref=supplier&amp;" TargetMode="External"/><Relationship Id="rId3" Type="http://schemas.openxmlformats.org/officeDocument/2006/relationships/hyperlink" Target="https://octopart-clicks.com/click/altium?manufacturer=TDK&amp;mpn=C1608X7R1H334K080AC&amp;seller=Farnell&amp;sku=2346907&amp;country=US&amp;channel=BOM%20Report&amp;ref=man&amp;" TargetMode="External"/><Relationship Id="rId21" Type="http://schemas.openxmlformats.org/officeDocument/2006/relationships/hyperlink" Target="https://octopart-clicks.com/click/altium?manufacturer=Adafruit%20Industries&amp;mpn=3405&amp;seller=Digi-Key&amp;sku=1528-2181-ND&amp;country=US&amp;channel=BOM%20Report&amp;" TargetMode="External"/><Relationship Id="rId7" Type="http://schemas.openxmlformats.org/officeDocument/2006/relationships/hyperlink" Target="https://octopart-clicks.com/click/altium?manufacturer=Kyocera%20AVX&amp;mpn=06035C100KAT2A&amp;seller=Farnell&amp;sku=2332633&amp;country=US&amp;channel=BOM%20Report&amp;ref=man&amp;" TargetMode="External"/><Relationship Id="rId12" Type="http://schemas.openxmlformats.org/officeDocument/2006/relationships/hyperlink" Target="https://octopart-clicks.com/click/altium?manufacturer=Wurth%20Electronics&amp;mpn=61201021621&amp;seller=Farnell&amp;sku=1642019&amp;country=US&amp;channel=BOM%20Report&amp;" TargetMode="External"/><Relationship Id="rId17" Type="http://schemas.openxmlformats.org/officeDocument/2006/relationships/hyperlink" Target="https://octopart-clicks.com/click/altium?manufacturer=Kyocera%20AVX&amp;mpn=06035C100KAT2A&amp;seller=Farnell&amp;sku=2332633&amp;country=US&amp;channel=BOM%20Report&amp;" TargetMode="External"/><Relationship Id="rId25" Type="http://schemas.openxmlformats.org/officeDocument/2006/relationships/hyperlink" Target="https://octopart-clicks.com/click/altium?manufacturer=ON%20Semiconductor%20%2F%20Fairchild&amp;mpn=KA7805ERTF&amp;seller=Farnell&amp;sku=2102585&amp;country=US&amp;channel=BOM%20Report&amp;ref=supplier&amp;" TargetMode="External"/><Relationship Id="rId33" Type="http://schemas.openxmlformats.org/officeDocument/2006/relationships/drawing" Target="../drawings/drawing1.xml"/><Relationship Id="rId2" Type="http://schemas.openxmlformats.org/officeDocument/2006/relationships/hyperlink" Target="https://octopart-clicks.com/click/altium?manufacturer=Wurth%20Electronics&amp;mpn=61201021621&amp;seller=Farnell&amp;sku=1642019&amp;country=US&amp;channel=BOM%20Report&amp;ref=man&amp;" TargetMode="External"/><Relationship Id="rId16" Type="http://schemas.openxmlformats.org/officeDocument/2006/relationships/hyperlink" Target="https://octopart-clicks.com/click/altium?manufacturer=NXP%20Semiconductors&amp;mpn=PMEG2010ER&amp;seller=Farnell&amp;sku=1907681&amp;country=US&amp;channel=BOM%20Report&amp;" TargetMode="External"/><Relationship Id="rId20" Type="http://schemas.openxmlformats.org/officeDocument/2006/relationships/hyperlink" Target="https://octopart-clicks.com/click/altium?manufacturer=Hirose&amp;mpn=DM3CS-SF&amp;seller=Farnell&amp;sku=1764376&amp;country=US&amp;channel=BOM%20Report&amp;" TargetMode="External"/><Relationship Id="rId29" Type="http://schemas.openxmlformats.org/officeDocument/2006/relationships/hyperlink" Target="https://octopart-clicks.com/click/altium?manufacturer=Hirose&amp;mpn=DM3CS-SF&amp;seller=Farnell&amp;sku=1764376&amp;country=US&amp;channel=BOM%20Report&amp;ref=supplier&amp;" TargetMode="External"/><Relationship Id="rId1" Type="http://schemas.openxmlformats.org/officeDocument/2006/relationships/hyperlink" Target="http://www.irnas.eu/" TargetMode="External"/><Relationship Id="rId6" Type="http://schemas.openxmlformats.org/officeDocument/2006/relationships/hyperlink" Target="https://octopart-clicks.com/click/altium?manufacturer=NXP%20Semiconductors&amp;mpn=PMEG2010ER&amp;seller=Farnell&amp;sku=1907681&amp;country=US&amp;channel=BOM%20Report&amp;ref=man&amp;" TargetMode="External"/><Relationship Id="rId11" Type="http://schemas.openxmlformats.org/officeDocument/2006/relationships/hyperlink" Target="https://octopart-clicks.com/click/altium?manufacturer=Adafruit%20Industries&amp;mpn=3405&amp;seller=Digi-Key&amp;sku=1528-2181-ND&amp;country=US&amp;channel=BOM%20Report&amp;ref=man&amp;" TargetMode="External"/><Relationship Id="rId24" Type="http://schemas.openxmlformats.org/officeDocument/2006/relationships/hyperlink" Target="https://octopart-clicks.com/click/altium?manufacturer=Panasonic&amp;mpn=ERJ-3EKF4701V&amp;seller=Farnell&amp;sku=2303181&amp;country=US&amp;channel=BOM%20Report&amp;ref=supplier&amp;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octopart-clicks.com/click/altium?manufacturer=ON%20Semiconductor%20%2F%20Fairchild&amp;mpn=KA7805ERTF&amp;seller=Farnell&amp;sku=2102585&amp;country=US&amp;channel=BOM%20Report&amp;ref=man&amp;" TargetMode="External"/><Relationship Id="rId15" Type="http://schemas.openxmlformats.org/officeDocument/2006/relationships/hyperlink" Target="https://octopart-clicks.com/click/altium?manufacturer=ON%20Semiconductor%20%2F%20Fairchild&amp;mpn=KA7805ERTF&amp;seller=Farnell&amp;sku=2102585&amp;country=US&amp;channel=BOM%20Report&amp;" TargetMode="External"/><Relationship Id="rId23" Type="http://schemas.openxmlformats.org/officeDocument/2006/relationships/hyperlink" Target="https://octopart-clicks.com/click/altium?manufacturer=TDK&amp;mpn=C1608X7R1H334K080AC&amp;seller=Farnell&amp;sku=2346907&amp;country=US&amp;channel=BOM%20Report&amp;ref=supplier&amp;" TargetMode="External"/><Relationship Id="rId28" Type="http://schemas.openxmlformats.org/officeDocument/2006/relationships/hyperlink" Target="https://octopart-clicks.com/click/altium?manufacturer=KEMET&amp;mpn=C0603C154K5RACAUTO&amp;seller=Farnell&amp;sku=2821222&amp;country=US&amp;channel=BOM%20Report&amp;ref=supplier&amp;" TargetMode="External"/><Relationship Id="rId10" Type="http://schemas.openxmlformats.org/officeDocument/2006/relationships/hyperlink" Target="https://octopart-clicks.com/click/altium?manufacturer=Hirose&amp;mpn=DM3CS-SF&amp;seller=Farnell&amp;sku=1764376&amp;country=US&amp;channel=BOM%20Report&amp;ref=man&amp;" TargetMode="External"/><Relationship Id="rId19" Type="http://schemas.openxmlformats.org/officeDocument/2006/relationships/hyperlink" Target="https://octopart-clicks.com/click/altium?manufacturer=KEMET&amp;mpn=C0603C104J5RACAUTO&amp;seller=Farnell&amp;sku=2478241&amp;country=US&amp;channel=BOM%20Report&amp;" TargetMode="External"/><Relationship Id="rId31" Type="http://schemas.openxmlformats.org/officeDocument/2006/relationships/hyperlink" Target="https://octopart-clicks.com/click/altium?manufacturer=KEMET&amp;mpn=C0603C104J5RACAUTO&amp;seller=Farnell&amp;sku=2478241&amp;country=US&amp;channel=BOM%20Report&amp;ref=supplier&amp;" TargetMode="External"/><Relationship Id="rId4" Type="http://schemas.openxmlformats.org/officeDocument/2006/relationships/hyperlink" Target="https://octopart-clicks.com/click/altium?manufacturer=Panasonic&amp;mpn=ERJ-3EKF4701V&amp;seller=Farnell&amp;sku=2303181&amp;country=US&amp;channel=BOM%20Report&amp;ref=man&amp;" TargetMode="External"/><Relationship Id="rId9" Type="http://schemas.openxmlformats.org/officeDocument/2006/relationships/hyperlink" Target="https://octopart-clicks.com/click/altium?manufacturer=KEMET&amp;mpn=C0603C104J5RACAUTO&amp;seller=Farnell&amp;sku=2478241&amp;country=US&amp;channel=BOM%20Report&amp;ref=man&amp;" TargetMode="External"/><Relationship Id="rId14" Type="http://schemas.openxmlformats.org/officeDocument/2006/relationships/hyperlink" Target="https://octopart-clicks.com/click/altium?manufacturer=Panasonic&amp;mpn=ERJ-3EKF4701V&amp;seller=Farnell&amp;sku=2303181&amp;country=US&amp;channel=BOM%20Report&amp;" TargetMode="External"/><Relationship Id="rId22" Type="http://schemas.openxmlformats.org/officeDocument/2006/relationships/hyperlink" Target="https://octopart-clicks.com/click/altium?manufacturer=Wurth%20Electronics&amp;mpn=61201021621&amp;seller=Farnell&amp;sku=1642019&amp;country=US&amp;channel=BOM%20Report&amp;ref=supplier&amp;" TargetMode="External"/><Relationship Id="rId27" Type="http://schemas.openxmlformats.org/officeDocument/2006/relationships/hyperlink" Target="https://octopart-clicks.com/click/altium?manufacturer=Kyocera%20AVX&amp;mpn=06035C100KAT2A&amp;seller=Farnell&amp;sku=2332633&amp;country=US&amp;channel=BOM%20Report&amp;ref=supplier&amp;" TargetMode="External"/><Relationship Id="rId30" Type="http://schemas.openxmlformats.org/officeDocument/2006/relationships/hyperlink" Target="https://octopart-clicks.com/click/altium?manufacturer=Adafruit%20Industries&amp;mpn=3405&amp;seller=Digi-Key&amp;sku=1528-2181-ND&amp;country=US&amp;channel=BOM%20Report&amp;ref=supplier&amp;" TargetMode="External"/><Relationship Id="rId8" Type="http://schemas.openxmlformats.org/officeDocument/2006/relationships/hyperlink" Target="https://octopart-clicks.com/click/altium?manufacturer=KEMET&amp;mpn=C0603C154K5RACAUTO&amp;seller=Farnell&amp;sku=2821222&amp;country=US&amp;channel=BOM%20Report&amp;ref=man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35"/>
  <sheetViews>
    <sheetView showGridLines="0" tabSelected="1" topLeftCell="A2" zoomScale="85" zoomScaleNormal="85" workbookViewId="0">
      <selection activeCell="M25" sqref="M25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25.6640625" style="3" customWidth="1"/>
    <col min="4" max="4" width="28.6640625" style="3" customWidth="1"/>
    <col min="5" max="5" width="35.44140625" style="3" customWidth="1"/>
    <col min="6" max="6" width="19.77734375" style="1" customWidth="1"/>
    <col min="7" max="7" width="18.77734375" style="1" customWidth="1"/>
    <col min="8" max="8" width="8.5546875" style="1" customWidth="1"/>
    <col min="9" max="9" width="15.88671875" style="74" customWidth="1"/>
    <col min="10" max="10" width="18.109375" style="1" customWidth="1"/>
    <col min="11" max="11" width="7.5546875" style="1" customWidth="1"/>
    <col min="12" max="12" width="8.109375" style="1" customWidth="1"/>
    <col min="13" max="13" width="8.5546875" style="1" customWidth="1"/>
    <col min="14" max="14" width="8" style="1" customWidth="1"/>
    <col min="15" max="15" width="8.33203125" style="3" customWidth="1"/>
    <col min="16" max="16384" width="9.109375" style="1"/>
  </cols>
  <sheetData>
    <row r="1" spans="1:15" ht="13.8" thickBot="1" x14ac:dyDescent="0.3">
      <c r="A1" s="49"/>
      <c r="B1" s="50"/>
      <c r="C1" s="51"/>
      <c r="D1" s="51"/>
      <c r="E1" s="51"/>
      <c r="F1" s="50"/>
      <c r="G1" s="50"/>
      <c r="H1" s="50"/>
      <c r="I1" s="65"/>
      <c r="J1" s="50"/>
      <c r="K1" s="50"/>
      <c r="L1" s="50"/>
      <c r="M1" s="50"/>
      <c r="N1" s="50"/>
      <c r="O1" s="60"/>
    </row>
    <row r="2" spans="1:15" ht="37.5" customHeight="1" thickBot="1" x14ac:dyDescent="0.3">
      <c r="A2" s="52"/>
      <c r="B2" s="23"/>
      <c r="C2" s="23" t="s">
        <v>19</v>
      </c>
      <c r="D2" s="53"/>
      <c r="E2" s="24"/>
      <c r="F2" s="82" t="s">
        <v>34</v>
      </c>
      <c r="G2" s="12"/>
      <c r="H2" s="12"/>
      <c r="I2" s="66"/>
      <c r="J2" s="12"/>
      <c r="K2" s="12"/>
      <c r="L2" s="12"/>
      <c r="M2" s="12"/>
      <c r="N2" s="12"/>
      <c r="O2" s="61"/>
    </row>
    <row r="3" spans="1:15" ht="23.25" customHeight="1" x14ac:dyDescent="0.25">
      <c r="A3" s="52"/>
      <c r="B3" s="13"/>
      <c r="C3" s="13" t="s">
        <v>14</v>
      </c>
      <c r="D3" s="78" t="s">
        <v>29</v>
      </c>
      <c r="E3" s="13"/>
      <c r="F3" s="36"/>
      <c r="G3" s="13" t="s">
        <v>24</v>
      </c>
      <c r="H3" s="36"/>
      <c r="I3" s="67"/>
      <c r="J3" s="13"/>
      <c r="K3" s="15"/>
      <c r="L3" s="36"/>
      <c r="M3" s="40"/>
      <c r="N3" s="36"/>
      <c r="O3" s="62"/>
    </row>
    <row r="4" spans="1:15" ht="17.25" customHeight="1" x14ac:dyDescent="0.25">
      <c r="A4" s="52"/>
      <c r="B4" s="13"/>
      <c r="C4" s="13" t="s">
        <v>15</v>
      </c>
      <c r="D4" s="79" t="s">
        <v>30</v>
      </c>
      <c r="E4" s="16"/>
      <c r="F4" s="36"/>
      <c r="G4" s="59"/>
      <c r="H4" s="15"/>
      <c r="I4" s="68"/>
      <c r="J4" s="15"/>
      <c r="K4" s="36"/>
      <c r="L4" s="36"/>
      <c r="M4" s="36"/>
      <c r="N4" s="36"/>
      <c r="O4" s="62"/>
    </row>
    <row r="5" spans="1:15" ht="17.25" customHeight="1" x14ac:dyDescent="0.4">
      <c r="A5" s="52"/>
      <c r="B5" s="13"/>
      <c r="C5" s="13" t="s">
        <v>16</v>
      </c>
      <c r="D5" s="80" t="s">
        <v>31</v>
      </c>
      <c r="E5" s="18"/>
      <c r="F5" s="36"/>
      <c r="G5" s="40"/>
      <c r="H5" s="15"/>
      <c r="I5" s="68"/>
      <c r="J5" s="15"/>
      <c r="K5" s="58" t="s">
        <v>27</v>
      </c>
      <c r="L5" s="36"/>
      <c r="M5" s="36"/>
      <c r="N5" s="36"/>
      <c r="O5" s="62"/>
    </row>
    <row r="6" spans="1:15" x14ac:dyDescent="0.25">
      <c r="A6" s="52"/>
      <c r="B6" s="19"/>
      <c r="C6" s="19"/>
      <c r="D6" s="19"/>
      <c r="E6" s="17"/>
      <c r="F6" s="14"/>
      <c r="G6" s="40"/>
      <c r="H6" s="15"/>
      <c r="I6" s="68"/>
      <c r="J6" s="15"/>
      <c r="K6" s="13"/>
      <c r="L6" s="36"/>
      <c r="M6" s="36"/>
      <c r="N6" s="36"/>
      <c r="O6" s="62"/>
    </row>
    <row r="7" spans="1:15" ht="15.75" customHeight="1" x14ac:dyDescent="0.25">
      <c r="A7" s="52"/>
      <c r="B7" s="20"/>
      <c r="C7" s="20" t="s">
        <v>18</v>
      </c>
      <c r="D7" s="81" t="s">
        <v>32</v>
      </c>
      <c r="E7" s="81" t="s">
        <v>33</v>
      </c>
      <c r="F7" s="36"/>
      <c r="G7" s="40"/>
      <c r="H7" s="20"/>
      <c r="I7" s="69"/>
      <c r="J7" s="20"/>
      <c r="K7" s="57" t="s">
        <v>28</v>
      </c>
      <c r="L7" s="36"/>
      <c r="M7" s="36"/>
      <c r="N7" s="36"/>
      <c r="O7" s="62"/>
    </row>
    <row r="8" spans="1:15" ht="15.75" customHeight="1" x14ac:dyDescent="0.25">
      <c r="A8" s="52"/>
      <c r="B8" s="18"/>
      <c r="C8" s="18" t="s">
        <v>17</v>
      </c>
      <c r="D8" s="21">
        <f ca="1">TODAY()</f>
        <v>43429</v>
      </c>
      <c r="E8" s="22">
        <f ca="1">NOW()</f>
        <v>43429.496267824077</v>
      </c>
      <c r="F8" s="36"/>
      <c r="G8" s="20"/>
      <c r="H8" s="20"/>
      <c r="I8" s="69"/>
      <c r="J8" s="20"/>
      <c r="K8" s="15"/>
      <c r="L8" s="36"/>
      <c r="M8" s="36"/>
      <c r="N8" s="36"/>
      <c r="O8" s="62"/>
    </row>
    <row r="9" spans="1:15" s="35" customFormat="1" ht="40.5" customHeight="1" x14ac:dyDescent="0.25">
      <c r="A9" s="54"/>
      <c r="B9" s="34" t="s">
        <v>22</v>
      </c>
      <c r="C9" s="86" t="s">
        <v>37</v>
      </c>
      <c r="D9" s="86" t="s">
        <v>49</v>
      </c>
      <c r="E9" s="86" t="s">
        <v>59</v>
      </c>
      <c r="F9" s="86" t="s">
        <v>74</v>
      </c>
      <c r="G9" s="86" t="s">
        <v>89</v>
      </c>
      <c r="H9" s="86" t="s">
        <v>107</v>
      </c>
      <c r="I9" s="86" t="s">
        <v>108</v>
      </c>
      <c r="J9" s="86" t="s">
        <v>111</v>
      </c>
      <c r="K9" s="94" t="s">
        <v>120</v>
      </c>
      <c r="L9" s="95" t="s">
        <v>121</v>
      </c>
      <c r="M9" s="96" t="s">
        <v>122</v>
      </c>
      <c r="N9" s="96" t="s">
        <v>123</v>
      </c>
      <c r="O9" s="96" t="s">
        <v>124</v>
      </c>
    </row>
    <row r="10" spans="1:15" s="2" customFormat="1" ht="13.5" customHeight="1" x14ac:dyDescent="0.25">
      <c r="A10" s="52"/>
      <c r="B10" s="28">
        <f t="shared" ref="B10:B26" si="0">ROW(B10) - ROW($B$9)</f>
        <v>1</v>
      </c>
      <c r="C10" s="87" t="s">
        <v>38</v>
      </c>
      <c r="D10" s="87" t="s">
        <v>50</v>
      </c>
      <c r="E10" s="90" t="s">
        <v>60</v>
      </c>
      <c r="F10" s="90" t="s">
        <v>75</v>
      </c>
      <c r="G10" s="90" t="s">
        <v>90</v>
      </c>
      <c r="H10" s="29">
        <v>1</v>
      </c>
      <c r="I10" s="91" t="s">
        <v>109</v>
      </c>
      <c r="J10" s="93" t="s">
        <v>112</v>
      </c>
      <c r="K10" s="37">
        <v>10</v>
      </c>
      <c r="L10" s="37">
        <v>154</v>
      </c>
      <c r="M10" s="76">
        <v>0.34</v>
      </c>
      <c r="N10" s="76">
        <v>3.39</v>
      </c>
      <c r="O10" s="97" t="s">
        <v>125</v>
      </c>
    </row>
    <row r="11" spans="1:15" s="2" customFormat="1" ht="13.5" customHeight="1" x14ac:dyDescent="0.25">
      <c r="A11" s="52"/>
      <c r="B11" s="30">
        <f t="shared" si="0"/>
        <v>2</v>
      </c>
      <c r="C11" s="89" t="s">
        <v>39</v>
      </c>
      <c r="D11" s="89" t="s">
        <v>51</v>
      </c>
      <c r="E11" s="88" t="s">
        <v>61</v>
      </c>
      <c r="F11" s="88" t="s">
        <v>76</v>
      </c>
      <c r="G11" s="88" t="s">
        <v>91</v>
      </c>
      <c r="H11" s="31">
        <v>1</v>
      </c>
      <c r="I11" s="92" t="s">
        <v>109</v>
      </c>
      <c r="J11" s="89" t="s">
        <v>113</v>
      </c>
      <c r="K11" s="38">
        <v>10</v>
      </c>
      <c r="L11" s="38">
        <v>8693</v>
      </c>
      <c r="M11" s="77">
        <v>0.36</v>
      </c>
      <c r="N11" s="77">
        <v>3.56</v>
      </c>
      <c r="O11" s="98" t="s">
        <v>125</v>
      </c>
    </row>
    <row r="12" spans="1:15" s="2" customFormat="1" ht="13.5" customHeight="1" x14ac:dyDescent="0.25">
      <c r="A12" s="52"/>
      <c r="B12" s="28">
        <f t="shared" si="0"/>
        <v>3</v>
      </c>
      <c r="C12" s="87" t="s">
        <v>40</v>
      </c>
      <c r="D12" s="87" t="s">
        <v>52</v>
      </c>
      <c r="E12" s="90" t="s">
        <v>62</v>
      </c>
      <c r="F12" s="90" t="s">
        <v>77</v>
      </c>
      <c r="G12" s="90" t="s">
        <v>92</v>
      </c>
      <c r="H12" s="29">
        <v>3</v>
      </c>
      <c r="I12" s="91" t="s">
        <v>109</v>
      </c>
      <c r="J12" s="93" t="s">
        <v>114</v>
      </c>
      <c r="K12" s="37">
        <v>10</v>
      </c>
      <c r="L12" s="37">
        <v>80620</v>
      </c>
      <c r="M12" s="76">
        <v>0.04</v>
      </c>
      <c r="N12" s="76">
        <v>0.4</v>
      </c>
      <c r="O12" s="97" t="s">
        <v>125</v>
      </c>
    </row>
    <row r="13" spans="1:15" s="2" customFormat="1" ht="13.5" customHeight="1" x14ac:dyDescent="0.25">
      <c r="A13" s="52"/>
      <c r="B13" s="30">
        <f t="shared" si="0"/>
        <v>4</v>
      </c>
      <c r="C13" s="89" t="s">
        <v>41</v>
      </c>
      <c r="D13" s="89" t="s">
        <v>53</v>
      </c>
      <c r="E13" s="88" t="s">
        <v>63</v>
      </c>
      <c r="F13" s="88" t="s">
        <v>78</v>
      </c>
      <c r="G13" s="88" t="s">
        <v>93</v>
      </c>
      <c r="H13" s="31">
        <v>1</v>
      </c>
      <c r="I13" s="92" t="s">
        <v>109</v>
      </c>
      <c r="J13" s="89" t="s">
        <v>115</v>
      </c>
      <c r="K13" s="38">
        <v>2</v>
      </c>
      <c r="L13" s="38">
        <v>3982</v>
      </c>
      <c r="M13" s="77">
        <v>0.71</v>
      </c>
      <c r="N13" s="77">
        <v>1.41</v>
      </c>
      <c r="O13" s="98" t="s">
        <v>125</v>
      </c>
    </row>
    <row r="14" spans="1:15" s="2" customFormat="1" ht="13.5" customHeight="1" x14ac:dyDescent="0.25">
      <c r="A14" s="52"/>
      <c r="B14" s="28">
        <f t="shared" si="0"/>
        <v>5</v>
      </c>
      <c r="C14" s="87" t="s">
        <v>42</v>
      </c>
      <c r="D14" s="87" t="s">
        <v>54</v>
      </c>
      <c r="E14" s="90" t="s">
        <v>64</v>
      </c>
      <c r="F14" s="90" t="s">
        <v>79</v>
      </c>
      <c r="G14" s="90" t="s">
        <v>94</v>
      </c>
      <c r="H14" s="29">
        <v>1</v>
      </c>
      <c r="I14" s="91" t="s">
        <v>109</v>
      </c>
      <c r="J14" s="93" t="s">
        <v>116</v>
      </c>
      <c r="K14" s="37">
        <v>5</v>
      </c>
      <c r="L14" s="37">
        <v>6820</v>
      </c>
      <c r="M14" s="76">
        <v>0.24</v>
      </c>
      <c r="N14" s="76">
        <v>1.22</v>
      </c>
      <c r="O14" s="97" t="s">
        <v>125</v>
      </c>
    </row>
    <row r="15" spans="1:15" s="2" customFormat="1" ht="13.5" customHeight="1" x14ac:dyDescent="0.25">
      <c r="A15" s="52"/>
      <c r="B15" s="30">
        <f t="shared" si="0"/>
        <v>6</v>
      </c>
      <c r="C15" s="89" t="s">
        <v>43</v>
      </c>
      <c r="D15" s="89" t="s">
        <v>55</v>
      </c>
      <c r="E15" s="88" t="s">
        <v>65</v>
      </c>
      <c r="F15" s="88" t="s">
        <v>76</v>
      </c>
      <c r="G15" s="88" t="s">
        <v>95</v>
      </c>
      <c r="H15" s="31">
        <v>4</v>
      </c>
      <c r="I15" s="92" t="s">
        <v>109</v>
      </c>
      <c r="J15" s="89" t="s">
        <v>136</v>
      </c>
      <c r="K15" s="38">
        <v>10</v>
      </c>
      <c r="L15" s="38">
        <v>12000</v>
      </c>
      <c r="M15" s="77">
        <v>0.19</v>
      </c>
      <c r="N15" s="77">
        <v>1.92</v>
      </c>
      <c r="O15" s="98" t="s">
        <v>125</v>
      </c>
    </row>
    <row r="16" spans="1:15" s="2" customFormat="1" ht="13.5" customHeight="1" x14ac:dyDescent="0.25">
      <c r="A16" s="52"/>
      <c r="B16" s="28">
        <f t="shared" si="0"/>
        <v>7</v>
      </c>
      <c r="C16" s="87" t="s">
        <v>44</v>
      </c>
      <c r="D16" s="87" t="s">
        <v>56</v>
      </c>
      <c r="E16" s="90" t="s">
        <v>48</v>
      </c>
      <c r="F16" s="90" t="s">
        <v>76</v>
      </c>
      <c r="G16" s="90" t="s">
        <v>96</v>
      </c>
      <c r="H16" s="29">
        <v>4</v>
      </c>
      <c r="I16" s="91" t="s">
        <v>109</v>
      </c>
      <c r="J16" s="93" t="s">
        <v>117</v>
      </c>
      <c r="K16" s="37">
        <v>10</v>
      </c>
      <c r="L16" s="37">
        <v>130</v>
      </c>
      <c r="M16" s="76">
        <v>0.11</v>
      </c>
      <c r="N16" s="76">
        <v>1.05</v>
      </c>
      <c r="O16" s="97" t="s">
        <v>125</v>
      </c>
    </row>
    <row r="17" spans="1:15" s="2" customFormat="1" ht="13.5" customHeight="1" x14ac:dyDescent="0.25">
      <c r="A17" s="52"/>
      <c r="B17" s="30">
        <f t="shared" si="0"/>
        <v>8</v>
      </c>
      <c r="C17" s="89" t="s">
        <v>45</v>
      </c>
      <c r="D17" s="89" t="s">
        <v>56</v>
      </c>
      <c r="E17" s="88" t="s">
        <v>66</v>
      </c>
      <c r="F17" s="88" t="s">
        <v>76</v>
      </c>
      <c r="G17" s="88" t="s">
        <v>97</v>
      </c>
      <c r="H17" s="31">
        <v>1</v>
      </c>
      <c r="I17" s="92" t="s">
        <v>109</v>
      </c>
      <c r="J17" s="89" t="s">
        <v>137</v>
      </c>
      <c r="K17" s="38">
        <v>10</v>
      </c>
      <c r="L17" s="38">
        <v>27000</v>
      </c>
      <c r="M17" s="77">
        <v>0.44</v>
      </c>
      <c r="N17" s="77">
        <v>4.3499999999999996</v>
      </c>
      <c r="O17" s="98" t="s">
        <v>125</v>
      </c>
    </row>
    <row r="18" spans="1:15" s="2" customFormat="1" ht="13.5" customHeight="1" x14ac:dyDescent="0.25">
      <c r="A18" s="52"/>
      <c r="B18" s="28">
        <f t="shared" si="0"/>
        <v>9</v>
      </c>
      <c r="C18" s="87" t="s">
        <v>46</v>
      </c>
      <c r="D18" s="87" t="s">
        <v>57</v>
      </c>
      <c r="E18" s="90" t="s">
        <v>48</v>
      </c>
      <c r="F18" s="90" t="s">
        <v>80</v>
      </c>
      <c r="G18" s="90" t="s">
        <v>98</v>
      </c>
      <c r="H18" s="29">
        <v>1</v>
      </c>
      <c r="I18" s="91" t="s">
        <v>109</v>
      </c>
      <c r="J18" s="93" t="s">
        <v>118</v>
      </c>
      <c r="K18" s="37">
        <v>2</v>
      </c>
      <c r="L18" s="37">
        <v>18392</v>
      </c>
      <c r="M18" s="76">
        <v>0.97</v>
      </c>
      <c r="N18" s="76">
        <v>1.93</v>
      </c>
      <c r="O18" s="97" t="s">
        <v>125</v>
      </c>
    </row>
    <row r="19" spans="1:15" s="2" customFormat="1" ht="13.5" customHeight="1" x14ac:dyDescent="0.25">
      <c r="A19" s="52"/>
      <c r="B19" s="30">
        <f t="shared" si="0"/>
        <v>10</v>
      </c>
      <c r="C19" s="89" t="s">
        <v>47</v>
      </c>
      <c r="D19" s="89" t="s">
        <v>58</v>
      </c>
      <c r="E19" s="88" t="s">
        <v>67</v>
      </c>
      <c r="F19" s="88" t="s">
        <v>81</v>
      </c>
      <c r="G19" s="88" t="s">
        <v>99</v>
      </c>
      <c r="H19" s="31">
        <v>1</v>
      </c>
      <c r="I19" s="92" t="s">
        <v>110</v>
      </c>
      <c r="J19" s="89" t="s">
        <v>119</v>
      </c>
      <c r="K19" s="38">
        <v>2</v>
      </c>
      <c r="L19" s="38">
        <v>412</v>
      </c>
      <c r="M19" s="77">
        <v>19.95</v>
      </c>
      <c r="N19" s="77">
        <v>39.9</v>
      </c>
      <c r="O19" s="98" t="s">
        <v>126</v>
      </c>
    </row>
    <row r="20" spans="1:15" s="2" customFormat="1" ht="13.5" customHeight="1" x14ac:dyDescent="0.25">
      <c r="A20" s="52"/>
      <c r="B20" s="28">
        <f t="shared" si="0"/>
        <v>11</v>
      </c>
      <c r="C20" s="87" t="s">
        <v>48</v>
      </c>
      <c r="D20" s="87" t="s">
        <v>48</v>
      </c>
      <c r="E20" s="90" t="s">
        <v>48</v>
      </c>
      <c r="F20" s="90" t="s">
        <v>82</v>
      </c>
      <c r="G20" s="90" t="s">
        <v>100</v>
      </c>
      <c r="H20" s="29">
        <v>4</v>
      </c>
      <c r="I20" s="91" t="s">
        <v>48</v>
      </c>
      <c r="J20" s="93" t="s">
        <v>48</v>
      </c>
      <c r="K20" s="37"/>
      <c r="L20" s="37"/>
      <c r="M20" s="76"/>
      <c r="N20" s="76"/>
      <c r="O20" s="97" t="s">
        <v>48</v>
      </c>
    </row>
    <row r="21" spans="1:15" s="2" customFormat="1" ht="13.5" customHeight="1" x14ac:dyDescent="0.25">
      <c r="A21" s="52"/>
      <c r="B21" s="30">
        <f t="shared" si="0"/>
        <v>12</v>
      </c>
      <c r="C21" s="89" t="s">
        <v>48</v>
      </c>
      <c r="D21" s="89" t="s">
        <v>48</v>
      </c>
      <c r="E21" s="88" t="s">
        <v>68</v>
      </c>
      <c r="F21" s="88" t="s">
        <v>83</v>
      </c>
      <c r="G21" s="88" t="s">
        <v>101</v>
      </c>
      <c r="H21" s="31">
        <v>1</v>
      </c>
      <c r="I21" s="92" t="s">
        <v>48</v>
      </c>
      <c r="J21" s="89" t="s">
        <v>48</v>
      </c>
      <c r="K21" s="38"/>
      <c r="L21" s="38"/>
      <c r="M21" s="77"/>
      <c r="N21" s="77"/>
      <c r="O21" s="98" t="s">
        <v>48</v>
      </c>
    </row>
    <row r="22" spans="1:15" s="2" customFormat="1" ht="13.5" customHeight="1" x14ac:dyDescent="0.25">
      <c r="A22" s="52"/>
      <c r="B22" s="28">
        <f t="shared" si="0"/>
        <v>13</v>
      </c>
      <c r="C22" s="87" t="s">
        <v>48</v>
      </c>
      <c r="D22" s="87" t="s">
        <v>48</v>
      </c>
      <c r="E22" s="90" t="s">
        <v>69</v>
      </c>
      <c r="F22" s="90" t="s">
        <v>84</v>
      </c>
      <c r="G22" s="90" t="s">
        <v>102</v>
      </c>
      <c r="H22" s="29">
        <v>2</v>
      </c>
      <c r="I22" s="91" t="s">
        <v>48</v>
      </c>
      <c r="J22" s="93" t="s">
        <v>48</v>
      </c>
      <c r="K22" s="37"/>
      <c r="L22" s="37"/>
      <c r="M22" s="76"/>
      <c r="N22" s="76"/>
      <c r="O22" s="97" t="s">
        <v>48</v>
      </c>
    </row>
    <row r="23" spans="1:15" s="2" customFormat="1" ht="13.5" customHeight="1" x14ac:dyDescent="0.25">
      <c r="A23" s="52"/>
      <c r="B23" s="30">
        <f t="shared" si="0"/>
        <v>14</v>
      </c>
      <c r="C23" s="89" t="s">
        <v>48</v>
      </c>
      <c r="D23" s="89" t="s">
        <v>48</v>
      </c>
      <c r="E23" s="88" t="s">
        <v>70</v>
      </c>
      <c r="F23" s="88" t="s">
        <v>85</v>
      </c>
      <c r="G23" s="88" t="s">
        <v>103</v>
      </c>
      <c r="H23" s="31">
        <v>1</v>
      </c>
      <c r="I23" s="92" t="s">
        <v>48</v>
      </c>
      <c r="J23" s="89" t="s">
        <v>48</v>
      </c>
      <c r="K23" s="38"/>
      <c r="L23" s="38"/>
      <c r="M23" s="77"/>
      <c r="N23" s="77"/>
      <c r="O23" s="98" t="s">
        <v>48</v>
      </c>
    </row>
    <row r="24" spans="1:15" s="2" customFormat="1" ht="13.5" customHeight="1" x14ac:dyDescent="0.25">
      <c r="A24" s="52"/>
      <c r="B24" s="28">
        <f t="shared" si="0"/>
        <v>15</v>
      </c>
      <c r="C24" s="87" t="s">
        <v>48</v>
      </c>
      <c r="D24" s="87" t="s">
        <v>48</v>
      </c>
      <c r="E24" s="90" t="s">
        <v>71</v>
      </c>
      <c r="F24" s="90" t="s">
        <v>86</v>
      </c>
      <c r="G24" s="90" t="s">
        <v>104</v>
      </c>
      <c r="H24" s="29">
        <v>1</v>
      </c>
      <c r="I24" s="91" t="s">
        <v>48</v>
      </c>
      <c r="J24" s="93" t="s">
        <v>48</v>
      </c>
      <c r="K24" s="37"/>
      <c r="L24" s="37"/>
      <c r="M24" s="76"/>
      <c r="N24" s="76"/>
      <c r="O24" s="97" t="s">
        <v>48</v>
      </c>
    </row>
    <row r="25" spans="1:15" s="2" customFormat="1" ht="13.5" customHeight="1" x14ac:dyDescent="0.25">
      <c r="A25" s="52"/>
      <c r="B25" s="30">
        <f t="shared" si="0"/>
        <v>16</v>
      </c>
      <c r="C25" s="89" t="s">
        <v>48</v>
      </c>
      <c r="D25" s="89" t="s">
        <v>48</v>
      </c>
      <c r="E25" s="88" t="s">
        <v>72</v>
      </c>
      <c r="F25" s="88" t="s">
        <v>87</v>
      </c>
      <c r="G25" s="88" t="s">
        <v>105</v>
      </c>
      <c r="H25" s="31">
        <v>1</v>
      </c>
      <c r="I25" s="92" t="s">
        <v>109</v>
      </c>
      <c r="J25" s="89" t="s">
        <v>138</v>
      </c>
      <c r="K25" s="38">
        <v>2</v>
      </c>
      <c r="L25" s="38">
        <v>1000</v>
      </c>
      <c r="M25" s="77"/>
      <c r="N25" s="77"/>
      <c r="O25" s="98" t="s">
        <v>48</v>
      </c>
    </row>
    <row r="26" spans="1:15" s="2" customFormat="1" ht="13.5" customHeight="1" x14ac:dyDescent="0.25">
      <c r="A26" s="52"/>
      <c r="B26" s="28">
        <f t="shared" si="0"/>
        <v>17</v>
      </c>
      <c r="C26" s="87" t="s">
        <v>48</v>
      </c>
      <c r="D26" s="87" t="s">
        <v>48</v>
      </c>
      <c r="E26" s="90" t="s">
        <v>73</v>
      </c>
      <c r="F26" s="90" t="s">
        <v>88</v>
      </c>
      <c r="G26" s="90" t="s">
        <v>106</v>
      </c>
      <c r="H26" s="29">
        <v>4</v>
      </c>
      <c r="I26" s="91" t="s">
        <v>48</v>
      </c>
      <c r="J26" s="93" t="s">
        <v>48</v>
      </c>
      <c r="K26" s="37"/>
      <c r="L26" s="37"/>
      <c r="M26" s="76"/>
      <c r="N26" s="76"/>
      <c r="O26" s="97" t="s">
        <v>48</v>
      </c>
    </row>
    <row r="27" spans="1:15" x14ac:dyDescent="0.25">
      <c r="A27" s="52"/>
      <c r="B27" s="48"/>
      <c r="C27" s="47"/>
      <c r="D27" s="33"/>
      <c r="E27" s="32"/>
      <c r="F27" s="44"/>
      <c r="G27" s="36"/>
      <c r="H27" s="43">
        <f>SUM(H10:H26)</f>
        <v>32</v>
      </c>
      <c r="I27" s="70"/>
      <c r="J27" s="39"/>
      <c r="K27" s="43">
        <f>SUM(K10:K26)</f>
        <v>73</v>
      </c>
      <c r="L27" s="42"/>
      <c r="M27" s="42"/>
      <c r="N27" s="42">
        <f>SUM(N10:N26)</f>
        <v>59.129999999999995</v>
      </c>
      <c r="O27" s="63"/>
    </row>
    <row r="28" spans="1:15" ht="13.8" thickBot="1" x14ac:dyDescent="0.3">
      <c r="A28" s="52"/>
      <c r="B28" s="102" t="s">
        <v>20</v>
      </c>
      <c r="C28" s="102"/>
      <c r="D28" s="5"/>
      <c r="E28" s="7"/>
      <c r="F28" s="46" t="s">
        <v>21</v>
      </c>
      <c r="G28" s="4"/>
      <c r="H28" s="4"/>
      <c r="I28" s="71"/>
      <c r="J28" s="36"/>
      <c r="K28" s="36"/>
      <c r="L28" s="36"/>
      <c r="M28" s="36"/>
      <c r="N28" s="36"/>
      <c r="O28" s="62"/>
    </row>
    <row r="29" spans="1:15" ht="25.2" thickBot="1" x14ac:dyDescent="0.3">
      <c r="A29" s="52"/>
      <c r="B29" s="6"/>
      <c r="C29" s="6"/>
      <c r="D29" s="6"/>
      <c r="E29" s="8"/>
      <c r="F29" s="75" t="s">
        <v>26</v>
      </c>
      <c r="G29" s="5"/>
      <c r="H29" s="83" t="s">
        <v>35</v>
      </c>
      <c r="I29" s="75"/>
      <c r="J29" s="41" t="s">
        <v>23</v>
      </c>
      <c r="K29" s="36"/>
      <c r="L29" s="103">
        <f>N27</f>
        <v>59.129999999999995</v>
      </c>
      <c r="M29" s="104"/>
      <c r="N29" s="84" t="s">
        <v>36</v>
      </c>
      <c r="O29" s="62"/>
    </row>
    <row r="30" spans="1:15" x14ac:dyDescent="0.25">
      <c r="A30" s="52"/>
      <c r="B30" s="6"/>
      <c r="C30" s="6"/>
      <c r="D30" s="6"/>
      <c r="E30" s="8"/>
      <c r="F30" s="5"/>
      <c r="G30" s="5"/>
      <c r="H30" s="5"/>
      <c r="I30" s="72"/>
      <c r="J30" s="45" t="s">
        <v>25</v>
      </c>
      <c r="K30" s="6"/>
      <c r="L30" s="105">
        <f>L29/H29</f>
        <v>29.564999999999998</v>
      </c>
      <c r="M30" s="105"/>
      <c r="N30" s="85" t="s">
        <v>36</v>
      </c>
      <c r="O30" s="62"/>
    </row>
    <row r="31" spans="1:15" ht="13.8" thickBot="1" x14ac:dyDescent="0.3">
      <c r="A31" s="55"/>
      <c r="B31" s="27"/>
      <c r="C31" s="11"/>
      <c r="D31" s="11"/>
      <c r="E31" s="9"/>
      <c r="F31" s="10"/>
      <c r="G31" s="10"/>
      <c r="H31" s="10"/>
      <c r="I31" s="73"/>
      <c r="J31" s="10"/>
      <c r="K31" s="11"/>
      <c r="L31" s="56"/>
      <c r="M31" s="56"/>
      <c r="N31" s="56"/>
      <c r="O31" s="64"/>
    </row>
    <row r="33" spans="3:5" x14ac:dyDescent="0.25">
      <c r="C33" s="1"/>
      <c r="D33" s="1"/>
      <c r="E33" s="1"/>
    </row>
    <row r="34" spans="3:5" x14ac:dyDescent="0.25">
      <c r="C34" s="1"/>
      <c r="D34" s="1"/>
      <c r="E34" s="1"/>
    </row>
    <row r="35" spans="3:5" x14ac:dyDescent="0.25">
      <c r="C35" s="1"/>
      <c r="D35" s="1"/>
      <c r="E35" s="1"/>
    </row>
  </sheetData>
  <mergeCells count="3">
    <mergeCell ref="B28:C28"/>
    <mergeCell ref="L29:M29"/>
    <mergeCell ref="L30:M30"/>
  </mergeCells>
  <phoneticPr fontId="0" type="noConversion"/>
  <conditionalFormatting sqref="L10:L11">
    <cfRule type="cellIs" dxfId="31" priority="33" operator="lessThan">
      <formula>1</formula>
    </cfRule>
  </conditionalFormatting>
  <conditionalFormatting sqref="N10:N11">
    <cfRule type="containsBlanks" dxfId="30" priority="32">
      <formula>LEN(TRIM(N10))=0</formula>
    </cfRule>
  </conditionalFormatting>
  <conditionalFormatting sqref="L12">
    <cfRule type="cellIs" dxfId="29" priority="30" operator="lessThan">
      <formula>1</formula>
    </cfRule>
  </conditionalFormatting>
  <conditionalFormatting sqref="N12">
    <cfRule type="containsBlanks" dxfId="28" priority="29">
      <formula>LEN(TRIM(N12))=0</formula>
    </cfRule>
  </conditionalFormatting>
  <conditionalFormatting sqref="L13">
    <cfRule type="cellIs" dxfId="27" priority="28" operator="lessThan">
      <formula>1</formula>
    </cfRule>
  </conditionalFormatting>
  <conditionalFormatting sqref="N13">
    <cfRule type="containsBlanks" dxfId="26" priority="27">
      <formula>LEN(TRIM(N13))=0</formula>
    </cfRule>
  </conditionalFormatting>
  <conditionalFormatting sqref="L14">
    <cfRule type="cellIs" dxfId="25" priority="26" operator="lessThan">
      <formula>1</formula>
    </cfRule>
  </conditionalFormatting>
  <conditionalFormatting sqref="N14">
    <cfRule type="containsBlanks" dxfId="24" priority="25">
      <formula>LEN(TRIM(N14))=0</formula>
    </cfRule>
  </conditionalFormatting>
  <conditionalFormatting sqref="L15">
    <cfRule type="cellIs" dxfId="23" priority="24" operator="lessThan">
      <formula>1</formula>
    </cfRule>
  </conditionalFormatting>
  <conditionalFormatting sqref="N15">
    <cfRule type="containsBlanks" dxfId="22" priority="23">
      <formula>LEN(TRIM(N15))=0</formula>
    </cfRule>
  </conditionalFormatting>
  <conditionalFormatting sqref="L16">
    <cfRule type="cellIs" dxfId="21" priority="22" operator="lessThan">
      <formula>1</formula>
    </cfRule>
  </conditionalFormatting>
  <conditionalFormatting sqref="N16">
    <cfRule type="containsBlanks" dxfId="20" priority="21">
      <formula>LEN(TRIM(N16))=0</formula>
    </cfRule>
  </conditionalFormatting>
  <conditionalFormatting sqref="L17">
    <cfRule type="cellIs" dxfId="19" priority="20" operator="lessThan">
      <formula>1</formula>
    </cfRule>
  </conditionalFormatting>
  <conditionalFormatting sqref="N17">
    <cfRule type="containsBlanks" dxfId="18" priority="19">
      <formula>LEN(TRIM(N17))=0</formula>
    </cfRule>
  </conditionalFormatting>
  <conditionalFormatting sqref="L18">
    <cfRule type="cellIs" dxfId="17" priority="18" operator="lessThan">
      <formula>1</formula>
    </cfRule>
  </conditionalFormatting>
  <conditionalFormatting sqref="N18">
    <cfRule type="containsBlanks" dxfId="16" priority="17">
      <formula>LEN(TRIM(N18))=0</formula>
    </cfRule>
  </conditionalFormatting>
  <conditionalFormatting sqref="L19">
    <cfRule type="cellIs" dxfId="15" priority="16" operator="lessThan">
      <formula>1</formula>
    </cfRule>
  </conditionalFormatting>
  <conditionalFormatting sqref="N19">
    <cfRule type="containsBlanks" dxfId="14" priority="15">
      <formula>LEN(TRIM(N19))=0</formula>
    </cfRule>
  </conditionalFormatting>
  <conditionalFormatting sqref="L20">
    <cfRule type="cellIs" dxfId="13" priority="14" operator="lessThan">
      <formula>1</formula>
    </cfRule>
  </conditionalFormatting>
  <conditionalFormatting sqref="N20">
    <cfRule type="containsBlanks" dxfId="12" priority="13">
      <formula>LEN(TRIM(N20))=0</formula>
    </cfRule>
  </conditionalFormatting>
  <conditionalFormatting sqref="L21">
    <cfRule type="cellIs" dxfId="11" priority="12" operator="lessThan">
      <formula>1</formula>
    </cfRule>
  </conditionalFormatting>
  <conditionalFormatting sqref="N21">
    <cfRule type="containsBlanks" dxfId="10" priority="11">
      <formula>LEN(TRIM(N21))=0</formula>
    </cfRule>
  </conditionalFormatting>
  <conditionalFormatting sqref="L22">
    <cfRule type="cellIs" dxfId="9" priority="10" operator="lessThan">
      <formula>1</formula>
    </cfRule>
  </conditionalFormatting>
  <conditionalFormatting sqref="N22">
    <cfRule type="containsBlanks" dxfId="8" priority="9">
      <formula>LEN(TRIM(N22))=0</formula>
    </cfRule>
  </conditionalFormatting>
  <conditionalFormatting sqref="L23">
    <cfRule type="cellIs" dxfId="7" priority="8" operator="lessThan">
      <formula>1</formula>
    </cfRule>
  </conditionalFormatting>
  <conditionalFormatting sqref="N23">
    <cfRule type="containsBlanks" dxfId="6" priority="7">
      <formula>LEN(TRIM(N23))=0</formula>
    </cfRule>
  </conditionalFormatting>
  <conditionalFormatting sqref="L24">
    <cfRule type="cellIs" dxfId="5" priority="6" operator="lessThan">
      <formula>1</formula>
    </cfRule>
  </conditionalFormatting>
  <conditionalFormatting sqref="N24">
    <cfRule type="containsBlanks" dxfId="4" priority="5">
      <formula>LEN(TRIM(N24))=0</formula>
    </cfRule>
  </conditionalFormatting>
  <conditionalFormatting sqref="L25">
    <cfRule type="cellIs" dxfId="3" priority="4" operator="lessThan">
      <formula>1</formula>
    </cfRule>
  </conditionalFormatting>
  <conditionalFormatting sqref="N25">
    <cfRule type="containsBlanks" dxfId="2" priority="3">
      <formula>LEN(TRIM(N25))=0</formula>
    </cfRule>
  </conditionalFormatting>
  <conditionalFormatting sqref="L26">
    <cfRule type="cellIs" dxfId="1" priority="2" operator="lessThan">
      <formula>1</formula>
    </cfRule>
  </conditionalFormatting>
  <conditionalFormatting sqref="N26">
    <cfRule type="containsBlanks" dxfId="0" priority="1">
      <formula>LEN(TRIM(N26))=0</formula>
    </cfRule>
  </conditionalFormatting>
  <hyperlinks>
    <hyperlink ref="K7" r:id="rId1"/>
    <hyperlink ref="C10" r:id="rId2" tooltip="Manufacturer" display="'61201021621"/>
    <hyperlink ref="C11" r:id="rId3" tooltip="Manufacturer" display="'C1608X7R1H334K080AC"/>
    <hyperlink ref="C12" r:id="rId4" tooltip="Manufacturer" display="'ERJ-3EKF4701V"/>
    <hyperlink ref="C13" r:id="rId5" tooltip="Manufacturer" display="'KA7805ERTF"/>
    <hyperlink ref="C14" r:id="rId6" tooltip="Manufacturer" display="'PMEG2010ER"/>
    <hyperlink ref="C15" r:id="rId7" tooltip="Manufacturer" display="'06035C100KAT2A"/>
    <hyperlink ref="C16" r:id="rId8" tooltip="Manufacturer" display="'C0603C154K5RACAUTO"/>
    <hyperlink ref="C17" r:id="rId9" tooltip="Manufacturer" display="'C0603C104J5RACAUTO"/>
    <hyperlink ref="C18" r:id="rId10" tooltip="Manufacturer" display="'DM3CS-SF"/>
    <hyperlink ref="C19" r:id="rId11" tooltip="Manufacturer" display="'3405"/>
    <hyperlink ref="C20" tooltip="Manufacturer" display="'"/>
    <hyperlink ref="C21" tooltip="Manufacturer" display="'"/>
    <hyperlink ref="C22" tooltip="Manufacturer" display="'"/>
    <hyperlink ref="C23" tooltip="Manufacturer" display="'"/>
    <hyperlink ref="C24" tooltip="Manufacturer" display="'"/>
    <hyperlink ref="C25" tooltip="Manufacturer" display="'"/>
    <hyperlink ref="C26" tooltip="Manufacturer" display="'"/>
    <hyperlink ref="D10" r:id="rId12" tooltip="Component" display="'Wurth Electronics"/>
    <hyperlink ref="D11" r:id="rId13" tooltip="Component" display="'TDK"/>
    <hyperlink ref="D12" r:id="rId14" tooltip="Component" display="'Panasonic"/>
    <hyperlink ref="D13" r:id="rId15" tooltip="Component" display="'ON Semiconductor / Fairchild"/>
    <hyperlink ref="D14" r:id="rId16" tooltip="Component" display="'NXP Semiconductors"/>
    <hyperlink ref="D15" r:id="rId17" tooltip="Component" display="'Kyocera AVX"/>
    <hyperlink ref="D16" r:id="rId18" tooltip="Component" display="'KEMET"/>
    <hyperlink ref="D17" r:id="rId19" tooltip="Component" display="'KEMET"/>
    <hyperlink ref="D18" r:id="rId20" tooltip="Component" display="'Hirose"/>
    <hyperlink ref="D19" r:id="rId21" tooltip="Component" display="'Adafruit Industries"/>
    <hyperlink ref="D20" tooltip="Component" display="'"/>
    <hyperlink ref="D21" tooltip="Component" display="'"/>
    <hyperlink ref="D22" tooltip="Component" display="'"/>
    <hyperlink ref="D23" tooltip="Component" display="'"/>
    <hyperlink ref="D24" tooltip="Component" display="'"/>
    <hyperlink ref="D25" tooltip="Component" display="'"/>
    <hyperlink ref="D26" tooltip="Component" display="'"/>
    <hyperlink ref="J10" r:id="rId22" tooltip="Supplier" display="'1642019"/>
    <hyperlink ref="J11" r:id="rId23" tooltip="Supplier" display="'2346907"/>
    <hyperlink ref="J12" r:id="rId24" tooltip="Supplier" display="'2303181"/>
    <hyperlink ref="J13" r:id="rId25" tooltip="Supplier" display="'2102585"/>
    <hyperlink ref="J14" r:id="rId26" tooltip="Supplier" display="'1907681"/>
    <hyperlink ref="J15" r:id="rId27" tooltip="Supplier" display="'2332633"/>
    <hyperlink ref="J16" r:id="rId28" tooltip="Supplier" display="'2821222"/>
    <hyperlink ref="J18" r:id="rId29" tooltip="Supplier" display="'1764376"/>
    <hyperlink ref="J19" r:id="rId30" tooltip="Supplier" display="'1528-2181-ND"/>
    <hyperlink ref="J20" tooltip="Supplier" display="'"/>
    <hyperlink ref="J21" tooltip="Supplier" display="'"/>
    <hyperlink ref="J22" tooltip="Supplier" display="'"/>
    <hyperlink ref="J23" tooltip="Supplier" display="'"/>
    <hyperlink ref="J24" tooltip="Supplier" display="'"/>
    <hyperlink ref="J25" tooltip="Supplier" display="'"/>
    <hyperlink ref="J26" tooltip="Supplier" display="'"/>
    <hyperlink ref="J17" r:id="rId31" tooltip="Supplier" display="'2478241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3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26" t="s">
        <v>0</v>
      </c>
      <c r="B1" s="99" t="s">
        <v>127</v>
      </c>
    </row>
    <row r="2" spans="1:2" x14ac:dyDescent="0.25">
      <c r="A2" s="25" t="s">
        <v>1</v>
      </c>
      <c r="B2" s="100" t="s">
        <v>30</v>
      </c>
    </row>
    <row r="3" spans="1:2" x14ac:dyDescent="0.25">
      <c r="A3" s="26" t="s">
        <v>2</v>
      </c>
      <c r="B3" s="101" t="s">
        <v>31</v>
      </c>
    </row>
    <row r="4" spans="1:2" x14ac:dyDescent="0.25">
      <c r="A4" s="25" t="s">
        <v>3</v>
      </c>
      <c r="B4" s="100" t="s">
        <v>29</v>
      </c>
    </row>
    <row r="5" spans="1:2" x14ac:dyDescent="0.25">
      <c r="A5" s="26" t="s">
        <v>4</v>
      </c>
      <c r="B5" s="101" t="s">
        <v>128</v>
      </c>
    </row>
    <row r="6" spans="1:2" x14ac:dyDescent="0.25">
      <c r="A6" s="25" t="s">
        <v>5</v>
      </c>
      <c r="B6" s="100" t="s">
        <v>129</v>
      </c>
    </row>
    <row r="7" spans="1:2" x14ac:dyDescent="0.25">
      <c r="A7" s="26" t="s">
        <v>6</v>
      </c>
      <c r="B7" s="101" t="s">
        <v>130</v>
      </c>
    </row>
    <row r="8" spans="1:2" x14ac:dyDescent="0.25">
      <c r="A8" s="25" t="s">
        <v>7</v>
      </c>
      <c r="B8" s="100" t="s">
        <v>33</v>
      </c>
    </row>
    <row r="9" spans="1:2" x14ac:dyDescent="0.25">
      <c r="A9" s="26" t="s">
        <v>8</v>
      </c>
      <c r="B9" s="101" t="s">
        <v>32</v>
      </c>
    </row>
    <row r="10" spans="1:2" x14ac:dyDescent="0.25">
      <c r="A10" s="25" t="s">
        <v>9</v>
      </c>
      <c r="B10" s="100" t="s">
        <v>131</v>
      </c>
    </row>
    <row r="11" spans="1:2" x14ac:dyDescent="0.25">
      <c r="A11" s="26" t="s">
        <v>10</v>
      </c>
      <c r="B11" s="101" t="s">
        <v>132</v>
      </c>
    </row>
    <row r="12" spans="1:2" x14ac:dyDescent="0.25">
      <c r="A12" s="25" t="s">
        <v>11</v>
      </c>
      <c r="B12" s="100" t="s">
        <v>133</v>
      </c>
    </row>
    <row r="13" spans="1:2" x14ac:dyDescent="0.25">
      <c r="A13" s="26" t="s">
        <v>12</v>
      </c>
      <c r="B13" s="101" t="s">
        <v>134</v>
      </c>
    </row>
    <row r="14" spans="1:2" x14ac:dyDescent="0.25">
      <c r="A14" s="25" t="s">
        <v>13</v>
      </c>
      <c r="B14" s="100" t="s">
        <v>135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2012-02-04T13:58:31Z</cp:lastPrinted>
  <dcterms:created xsi:type="dcterms:W3CDTF">2002-11-05T15:28:02Z</dcterms:created>
  <dcterms:modified xsi:type="dcterms:W3CDTF">2018-11-25T10:54:44Z</dcterms:modified>
</cp:coreProperties>
</file>