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7272b42226a337/IRNAS-Common/_NEW-IRNAS-COMMON/Lacuna-modem/Electronics/04_OUTPUT_FILES/Lacuna modem_V0.1_BOM/"/>
    </mc:Choice>
  </mc:AlternateContent>
  <xr:revisionPtr revIDLastSave="0" documentId="8_{D210FA3D-8839-4392-AA2D-7B0D901BBBFB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N21" i="3" l="1"/>
  <c r="L23" i="3" s="1"/>
  <c r="L24" i="3" s="1"/>
  <c r="H21" i="3"/>
  <c r="K21" i="3"/>
  <c r="D8" i="3"/>
  <c r="E8" i="3"/>
  <c r="B10" i="3"/>
  <c r="B11" i="3"/>
</calcChain>
</file>

<file path=xl/sharedStrings.xml><?xml version="1.0" encoding="utf-8"?>
<sst xmlns="http://schemas.openxmlformats.org/spreadsheetml/2006/main" count="124" uniqueCount="104">
  <si>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</si>
  <si>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</si>
  <si>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</si>
  <si>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</si>
  <si>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</si>
  <si>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</si>
  <si>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</si>
  <si>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</si>
  <si>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</si>
  <si>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</si>
  <si>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</si>
  <si>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</si>
  <si>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</si>
  <si>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</si>
  <si>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</si>
  <si>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</si>
  <si>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</si>
  <si>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</si>
  <si>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</si>
  <si>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</si>
  <si>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</si>
  <si>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</si>
  <si>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</si>
  <si>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</si>
  <si>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</si>
  <si>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</si>
  <si>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</si>
  <si>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</si>
  <si>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</si>
  <si>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Lacuna modem</t>
  </si>
  <si>
    <t>Lacuna_modem.PrjPCB</t>
  </si>
  <si>
    <t>None</t>
  </si>
  <si>
    <t>22. 11. 2019</t>
  </si>
  <si>
    <t>10:42</t>
  </si>
  <si>
    <t>20</t>
  </si>
  <si>
    <t>&lt;none&gt;</t>
  </si>
  <si>
    <t>Manufacturer Part Number</t>
  </si>
  <si>
    <t>C0402C189B5GACTU</t>
  </si>
  <si>
    <t>GRM188R61H105KAALD</t>
  </si>
  <si>
    <t>GRM188R71C104KA01J</t>
  </si>
  <si>
    <t>LQG15HN4N3S02D</t>
  </si>
  <si>
    <t>SR42I010-R</t>
  </si>
  <si>
    <t>CR0603-J/-000ELF</t>
  </si>
  <si>
    <t>MCMR06X103 JTL</t>
  </si>
  <si>
    <t>LM2596DSADJG</t>
  </si>
  <si>
    <t>Manufacturer</t>
  </si>
  <si>
    <t>KEMET</t>
  </si>
  <si>
    <t>MURATA</t>
  </si>
  <si>
    <t>Murata</t>
  </si>
  <si>
    <t>Antenova</t>
  </si>
  <si>
    <t>BOURNS</t>
  </si>
  <si>
    <t>MULTICOMP</t>
  </si>
  <si>
    <t>ON SEMICONDUCTOR</t>
  </si>
  <si>
    <t>Description</t>
  </si>
  <si>
    <t>Multilayer Ceramic Capacitors MLCC - SMD/SMT 50volts 1.8pF C0G</t>
  </si>
  <si>
    <t>MURATA - GRM188R61H105KAALD - CAP, MLCC, X5R, 1UF, 50V, 0603</t>
  </si>
  <si>
    <t>MURATA - GRM188R71C104KA01J - CAP, MLCC, X7R, 0.1UF, 16V, 0603</t>
  </si>
  <si>
    <t>Inductor RF Chip Multi-Layer 4.3nH 0.3nH 100MHz 8Q-Factor Air 300mA 210mOhm DCR 0402 Paper T/R</t>
  </si>
  <si>
    <t>Patch Antenna, 868MHz, 2.17dBi Gain, 50ohm, Right Hand Circular Polarisation, Adhesive/Pin</t>
  </si>
  <si>
    <t>Wire-To-Board Connector, Right Angle, 1.25 mm, 10 Contacts, Header, PicoBlade 53261 Series</t>
  </si>
  <si>
    <t>BOURNS - CR0603-J/-000ELF - RES, THICK FILM, 0R, 5%, 0.1W, 0603</t>
  </si>
  <si>
    <t>MULTICOMP - MCMR06X103 JTL - RES, CERAMIC, 10K, 5%, 0.1W, 0603</t>
  </si>
  <si>
    <t>Fixed LDO Voltage Regulator, 2.5V to 5.5V, 160mV Dropout, 3.3Vout, 300mAout, SOT-23-5</t>
  </si>
  <si>
    <t>WP-SMBU SMD Internal blind-hole thread w. Pins</t>
  </si>
  <si>
    <t>Footprint</t>
  </si>
  <si>
    <t>CAP0402</t>
  </si>
  <si>
    <t>CAP0603</t>
  </si>
  <si>
    <t>E22-900M22S</t>
  </si>
  <si>
    <t>IND0402</t>
  </si>
  <si>
    <t>ISMP.868.35.6.A.02</t>
  </si>
  <si>
    <t>PICOBLADE 10PIN</t>
  </si>
  <si>
    <t>RES0603</t>
  </si>
  <si>
    <t>SOT23-5</t>
  </si>
  <si>
    <t>WP-SMBU</t>
  </si>
  <si>
    <t>Designator</t>
  </si>
  <si>
    <t>C3</t>
  </si>
  <si>
    <t>C1, C4, C7</t>
  </si>
  <si>
    <t>C2, C5, C6</t>
  </si>
  <si>
    <t>U1</t>
  </si>
  <si>
    <t>L1, L2</t>
  </si>
  <si>
    <t>A1</t>
  </si>
  <si>
    <t>CON1</t>
  </si>
  <si>
    <t>R3, R4, R6</t>
  </si>
  <si>
    <t>R1, R2, R5</t>
  </si>
  <si>
    <t>U2</t>
  </si>
  <si>
    <t>TAB1, TAB2</t>
  </si>
  <si>
    <t>Quantity</t>
  </si>
  <si>
    <t>Supplier 1</t>
  </si>
  <si>
    <t>Farnell</t>
  </si>
  <si>
    <t>Digi-Key</t>
  </si>
  <si>
    <t>Supplier Part Number 1</t>
  </si>
  <si>
    <t>490-6563-1-ND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</si>
  <si>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</si>
  <si>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</si>
  <si>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</si>
  <si>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</si>
  <si>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</si>
  <si>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D:\OneDrive\IRNAS-Common\_NEW-IRNAS-COMMON\Lacuna-modem\Electronics\Lacuna_modem.PrjPCB</t>
  </si>
  <si>
    <t>BOM for Project [Lacuna_modem.PrjPCB] (No PCB Document Selected)</t>
  </si>
  <si>
    <t>21</t>
  </si>
  <si>
    <t>22. 11. 2019 10:42</t>
  </si>
  <si>
    <t>BOM</t>
  </si>
  <si>
    <t>BOM_PartType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</si>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</sst>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iperpovezava" xfId="1" builtinId="8"/>
    <cellStyle name="Navadno" xfId="0" builtinId="0"/>
  </cellStyles>
  <dxfs count="1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9"/>
  <sheetViews>
    <sheetView showGridLines="0" tabSelected="1" zoomScale="55" zoomScaleNormal="55" workbookViewId="0">
      <selection activeCell="D10" sqref="D10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32</v>
      </c>
      <c r="E7" s="95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43791</v>
      </c>
      <c r="E8" s="22">
        <f ca="1">NOW()</f>
        <v>43791.446229513887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36</v>
      </c>
      <c r="D9" s="36" t="s">
        <v>45</v>
      </c>
      <c r="E9" s="36" t="s">
        <v>53</v>
      </c>
      <c r="F9" s="36" t="s">
        <v>64</v>
      </c>
      <c r="G9" s="36" t="s">
        <v>74</v>
      </c>
      <c r="H9" s="36" t="s">
        <v>86</v>
      </c>
      <c r="I9" s="36" t="s">
        <v>87</v>
      </c>
      <c r="J9" s="36" t="s">
        <v>90</v>
      </c>
      <c r="K9" s="40" t="s">
        <v>92</v>
      </c>
      <c r="L9" s="44" t="s">
        <v>93</v>
      </c>
      <c r="M9" s="37" t="s">
        <v>94</v>
      </c>
      <c r="N9" s="37" t="s">
        <v>95</v>
      </c>
      <c r="O9" s="37" t="s">
        <v>96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37</v>
      </c>
      <c r="D10" s="28" t="s">
        <v>46</v>
      </c>
      <c r="E10" s="30" t="s">
        <v>54</v>
      </c>
      <c r="F10" s="30" t="s">
        <v>65</v>
      </c>
      <c r="G10" s="30" t="s">
        <v>75</v>
      </c>
      <c r="H10" s="30">
        <v>1</v>
      </c>
      <c r="I10" s="77" t="s">
        <v>88</v>
      </c>
      <c r="J10" s="30">
        <v>2820847</v>
      </c>
      <c r="K10" s="41"/>
      <c r="L10" s="41"/>
      <c r="M10" s="85"/>
      <c r="N10" s="85"/>
      <c r="O10" s="68"/>
    </row>
    <row r="11" spans="1:15" s="2" customFormat="1" ht="13.5" customHeight="1" x14ac:dyDescent="0.25">
      <c r="A11" s="57"/>
      <c r="B11" s="31">
        <f>ROW(B11) - ROW($B$9)</f>
        <v>2</v>
      </c>
      <c r="C11" s="32" t="s">
        <v>38</v>
      </c>
      <c r="D11" s="32" t="s">
        <v>47</v>
      </c>
      <c r="E11" s="32" t="s">
        <v>55</v>
      </c>
      <c r="F11" s="32" t="s">
        <v>66</v>
      </c>
      <c r="G11" s="32" t="s">
        <v>76</v>
      </c>
      <c r="H11" s="32">
        <v>3</v>
      </c>
      <c r="I11" s="78" t="s">
        <v>88</v>
      </c>
      <c r="J11" s="32">
        <v>1845736</v>
      </c>
      <c r="K11" s="42"/>
      <c r="L11" s="42"/>
      <c r="M11" s="86"/>
      <c r="N11" s="86"/>
      <c r="O11" s="69"/>
    </row>
    <row r="12" spans="1:15" s="2" customFormat="1" ht="13.5" customHeight="1" x14ac:dyDescent="0.25">
      <c r="A12" s="57"/>
      <c r="B12" s="29">
        <f>ROW(B12) - ROW($B$9)</f>
        <v>3</v>
      </c>
      <c r="C12" s="28" t="s">
        <v>39</v>
      </c>
      <c r="D12" s="28" t="s">
        <v>47</v>
      </c>
      <c r="E12" s="30" t="s">
        <v>56</v>
      </c>
      <c r="F12" s="30" t="s">
        <v>66</v>
      </c>
      <c r="G12" s="30" t="s">
        <v>77</v>
      </c>
      <c r="H12" s="30">
        <v>3</v>
      </c>
      <c r="I12" s="77" t="s">
        <v>88</v>
      </c>
      <c r="J12" s="30">
        <v>2688519</v>
      </c>
      <c r="K12" s="41"/>
      <c r="L12" s="41"/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/>
      <c r="E13" s="32"/>
      <c r="F13" s="32" t="s">
        <v>67</v>
      </c>
      <c r="G13" s="32" t="s">
        <v>78</v>
      </c>
      <c r="H13" s="32">
        <v>1</v>
      </c>
      <c r="I13" s="78"/>
      <c r="J13" s="32"/>
      <c r="K13" s="42"/>
      <c r="L13" s="42"/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 t="s">
        <v>40</v>
      </c>
      <c r="D14" s="28" t="s">
        <v>48</v>
      </c>
      <c r="E14" s="30" t="s">
        <v>57</v>
      </c>
      <c r="F14" s="30" t="s">
        <v>68</v>
      </c>
      <c r="G14" s="30" t="s">
        <v>79</v>
      </c>
      <c r="H14" s="30">
        <v>2</v>
      </c>
      <c r="I14" s="77" t="s">
        <v>89</v>
      </c>
      <c r="J14" s="30" t="s">
        <v>91</v>
      </c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 t="s">
        <v>41</v>
      </c>
      <c r="D15" s="32" t="s">
        <v>49</v>
      </c>
      <c r="E15" s="32" t="s">
        <v>58</v>
      </c>
      <c r="F15" s="32" t="s">
        <v>69</v>
      </c>
      <c r="G15" s="32" t="s">
        <v>80</v>
      </c>
      <c r="H15" s="32">
        <v>1</v>
      </c>
      <c r="I15" s="78" t="s">
        <v>88</v>
      </c>
      <c r="J15" s="32">
        <v>2949079</v>
      </c>
      <c r="K15" s="42"/>
      <c r="L15" s="42"/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/>
      <c r="E16" s="30" t="s">
        <v>59</v>
      </c>
      <c r="F16" s="30" t="s">
        <v>70</v>
      </c>
      <c r="G16" s="30" t="s">
        <v>81</v>
      </c>
      <c r="H16" s="30">
        <v>1</v>
      </c>
      <c r="I16" s="77" t="s">
        <v>88</v>
      </c>
      <c r="J16" s="30">
        <v>1125377</v>
      </c>
      <c r="K16" s="41"/>
      <c r="L16" s="41"/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 t="s">
        <v>42</v>
      </c>
      <c r="D17" s="32" t="s">
        <v>50</v>
      </c>
      <c r="E17" s="32" t="s">
        <v>60</v>
      </c>
      <c r="F17" s="32" t="s">
        <v>71</v>
      </c>
      <c r="G17" s="32" t="s">
        <v>82</v>
      </c>
      <c r="H17" s="32">
        <v>3</v>
      </c>
      <c r="I17" s="78" t="s">
        <v>88</v>
      </c>
      <c r="J17" s="32">
        <v>2008343</v>
      </c>
      <c r="K17" s="42"/>
      <c r="L17" s="42"/>
      <c r="M17" s="86"/>
      <c r="N17" s="86"/>
      <c r="O17" s="69"/>
    </row>
    <row r="18" spans="1:15" s="2" customFormat="1" ht="13.5" customHeight="1" x14ac:dyDescent="0.25">
      <c r="A18" s="57"/>
      <c r="B18" s="29">
        <f>ROW(B18) - ROW($B$9)</f>
        <v>9</v>
      </c>
      <c r="C18" s="28" t="s">
        <v>43</v>
      </c>
      <c r="D18" s="28" t="s">
        <v>51</v>
      </c>
      <c r="E18" s="30" t="s">
        <v>61</v>
      </c>
      <c r="F18" s="30" t="s">
        <v>71</v>
      </c>
      <c r="G18" s="30" t="s">
        <v>83</v>
      </c>
      <c r="H18" s="30">
        <v>3</v>
      </c>
      <c r="I18" s="77" t="s">
        <v>88</v>
      </c>
      <c r="J18" s="30">
        <v>2073356</v>
      </c>
      <c r="K18" s="41"/>
      <c r="L18" s="41"/>
      <c r="M18" s="85"/>
      <c r="N18" s="85"/>
      <c r="O18" s="68"/>
    </row>
    <row r="19" spans="1:15" s="2" customFormat="1" ht="13.5" customHeight="1" x14ac:dyDescent="0.25">
      <c r="A19" s="57"/>
      <c r="B19" s="31">
        <f>ROW(B19) - ROW($B$9)</f>
        <v>10</v>
      </c>
      <c r="C19" s="32" t="s">
        <v>44</v>
      </c>
      <c r="D19" s="32" t="s">
        <v>52</v>
      </c>
      <c r="E19" s="32" t="s">
        <v>62</v>
      </c>
      <c r="F19" s="32" t="s">
        <v>72</v>
      </c>
      <c r="G19" s="32" t="s">
        <v>84</v>
      </c>
      <c r="H19" s="32">
        <v>1</v>
      </c>
      <c r="I19" s="78" t="s">
        <v>88</v>
      </c>
      <c r="J19" s="32">
        <v>2510377</v>
      </c>
      <c r="K19" s="42"/>
      <c r="L19" s="42"/>
      <c r="M19" s="86"/>
      <c r="N19" s="86"/>
      <c r="O19" s="69"/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/>
      <c r="E20" s="30" t="s">
        <v>63</v>
      </c>
      <c r="F20" s="30" t="s">
        <v>73</v>
      </c>
      <c r="G20" s="30" t="s">
        <v>85</v>
      </c>
      <c r="H20" s="30">
        <v>2</v>
      </c>
      <c r="I20" s="77" t="s">
        <v>88</v>
      </c>
      <c r="J20" s="30">
        <v>2405986</v>
      </c>
      <c r="K20" s="41"/>
      <c r="L20" s="41"/>
      <c r="M20" s="85"/>
      <c r="N20" s="85"/>
      <c r="O20" s="68"/>
    </row>
    <row r="21" spans="1:15" x14ac:dyDescent="0.25">
      <c r="A21" s="57"/>
      <c r="B21" s="53"/>
      <c r="C21" s="52"/>
      <c r="D21" s="34"/>
      <c r="E21" s="33"/>
      <c r="F21" s="49"/>
      <c r="G21" s="39"/>
      <c r="H21" s="48">
        <f>SUM(H10:H20)</f>
        <v>21</v>
      </c>
      <c r="I21" s="79"/>
      <c r="J21" s="43"/>
      <c r="K21" s="48">
        <f>SUM(K10:K20)</f>
        <v>0</v>
      </c>
      <c r="L21" s="47"/>
      <c r="M21" s="47"/>
      <c r="N21" s="47">
        <f>SUM(N10:N20)</f>
        <v>0</v>
      </c>
      <c r="O21" s="70"/>
    </row>
    <row r="22" spans="1:15" ht="13.8" thickBot="1" x14ac:dyDescent="0.3">
      <c r="A22" s="57"/>
      <c r="B22" s="87" t="s">
        <v>20</v>
      </c>
      <c r="C22" s="87"/>
      <c r="D22" s="5"/>
      <c r="E22" s="7"/>
      <c r="F22" s="51" t="s">
        <v>21</v>
      </c>
      <c r="G22" s="4"/>
      <c r="H22" s="4"/>
      <c r="I22" s="80"/>
      <c r="J22" s="39"/>
      <c r="K22" s="39"/>
      <c r="L22" s="39"/>
      <c r="M22" s="39"/>
      <c r="N22" s="39"/>
      <c r="O22" s="67"/>
    </row>
    <row r="23" spans="1:15" ht="25.2" thickBot="1" x14ac:dyDescent="0.3">
      <c r="A23" s="57"/>
      <c r="B23" s="6"/>
      <c r="C23" s="6"/>
      <c r="D23" s="6"/>
      <c r="E23" s="8"/>
      <c r="F23" s="84" t="s">
        <v>26</v>
      </c>
      <c r="G23" s="5"/>
      <c r="H23" s="96" t="s">
        <v>34</v>
      </c>
      <c r="I23" s="84"/>
      <c r="J23" s="46" t="s">
        <v>23</v>
      </c>
      <c r="K23" s="39"/>
      <c r="L23" s="88">
        <f>N21</f>
        <v>0</v>
      </c>
      <c r="M23" s="89"/>
      <c r="N23" s="97" t="s">
        <v>35</v>
      </c>
      <c r="O23" s="67"/>
    </row>
    <row r="24" spans="1:15" x14ac:dyDescent="0.25">
      <c r="A24" s="57"/>
      <c r="B24" s="6"/>
      <c r="C24" s="6"/>
      <c r="D24" s="6"/>
      <c r="E24" s="8"/>
      <c r="F24" s="5"/>
      <c r="G24" s="5"/>
      <c r="H24" s="5"/>
      <c r="I24" s="81"/>
      <c r="J24" s="50" t="s">
        <v>25</v>
      </c>
      <c r="K24" s="6"/>
      <c r="L24" s="90">
        <f>L23/H23</f>
        <v>0</v>
      </c>
      <c r="M24" s="90"/>
      <c r="N24" s="98" t="s">
        <v>35</v>
      </c>
      <c r="O24" s="67"/>
    </row>
    <row r="25" spans="1:15" ht="13.8" thickBot="1" x14ac:dyDescent="0.3">
      <c r="A25" s="60"/>
      <c r="B25" s="27"/>
      <c r="C25" s="11"/>
      <c r="D25" s="11"/>
      <c r="E25" s="9"/>
      <c r="F25" s="10"/>
      <c r="G25" s="10"/>
      <c r="H25" s="10"/>
      <c r="I25" s="82"/>
      <c r="J25" s="10"/>
      <c r="K25" s="11"/>
      <c r="L25" s="61"/>
      <c r="M25" s="61"/>
      <c r="N25" s="61"/>
      <c r="O25" s="71"/>
    </row>
    <row r="27" spans="1:15" x14ac:dyDescent="0.25">
      <c r="C27" s="1"/>
      <c r="D27" s="1"/>
      <c r="E27" s="1"/>
    </row>
    <row r="28" spans="1:15" x14ac:dyDescent="0.25">
      <c r="C28" s="1"/>
      <c r="D28" s="1"/>
      <c r="E28" s="1"/>
    </row>
    <row r="29" spans="1:15" x14ac:dyDescent="0.25">
      <c r="C29" s="1"/>
      <c r="D29" s="1"/>
      <c r="E29" s="1"/>
    </row>
  </sheetData>
  <mergeCells count="3">
    <mergeCell ref="B22:C22"/>
    <mergeCell ref="L23:M23"/>
    <mergeCell ref="L24:M24"/>
  </mergeCells>
  <phoneticPr fontId="0" type="noConversion"/>
  <conditionalFormatting sqref="L10:L11">
    <cfRule type="cellIs" dxfId="11" priority="13" operator="lessThan">
      <formula>1</formula>
    </cfRule>
  </conditionalFormatting>
  <conditionalFormatting sqref="N10:N11">
    <cfRule type="containsBlanks" dxfId="10" priority="12">
      <formula>LEN(TRIM(N10))=0</formula>
    </cfRule>
  </conditionalFormatting>
  <conditionalFormatting sqref="L12:L13">
    <cfRule type="cellIs" dxfId="9" priority="10" operator="lessThan">
      <formula>1</formula>
    </cfRule>
  </conditionalFormatting>
  <conditionalFormatting sqref="N12:N13">
    <cfRule type="containsBlanks" dxfId="8" priority="9">
      <formula>LEN(TRIM(N12))=0</formula>
    </cfRule>
  </conditionalFormatting>
  <conditionalFormatting sqref="L14:L15">
    <cfRule type="cellIs" dxfId="7" priority="8" operator="lessThan">
      <formula>1</formula>
    </cfRule>
  </conditionalFormatting>
  <conditionalFormatting sqref="N14:N15">
    <cfRule type="containsBlanks" dxfId="6" priority="7">
      <formula>LEN(TRIM(N14))=0</formula>
    </cfRule>
  </conditionalFormatting>
  <conditionalFormatting sqref="L16:L17">
    <cfRule type="cellIs" dxfId="5" priority="6" operator="lessThan">
      <formula>1</formula>
    </cfRule>
  </conditionalFormatting>
  <conditionalFormatting sqref="N16:N17">
    <cfRule type="containsBlanks" dxfId="4" priority="5">
      <formula>LEN(TRIM(N16))=0</formula>
    </cfRule>
  </conditionalFormatting>
  <conditionalFormatting sqref="L18:L19">
    <cfRule type="cellIs" dxfId="3" priority="4" operator="lessThan">
      <formula>1</formula>
    </cfRule>
  </conditionalFormatting>
  <conditionalFormatting sqref="N18:N19">
    <cfRule type="containsBlanks" dxfId="2" priority="3">
      <formula>LEN(TRIM(N18))=0</formula>
    </cfRule>
  </conditionalFormatting>
  <conditionalFormatting sqref="L20">
    <cfRule type="cellIs" dxfId="1" priority="2" operator="lessThan">
      <formula>1</formula>
    </cfRule>
  </conditionalFormatting>
  <conditionalFormatting sqref="N20">
    <cfRule type="containsBlanks" dxfId="0" priority="1">
      <formula>LEN(TRIM(N20))=0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97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30</v>
      </c>
    </row>
    <row r="5" spans="1:2" x14ac:dyDescent="0.25">
      <c r="A5" s="26" t="s">
        <v>4</v>
      </c>
      <c r="B5" s="101" t="s">
        <v>97</v>
      </c>
    </row>
    <row r="6" spans="1:2" x14ac:dyDescent="0.25">
      <c r="A6" s="25" t="s">
        <v>5</v>
      </c>
      <c r="B6" s="100" t="s">
        <v>98</v>
      </c>
    </row>
    <row r="7" spans="1:2" x14ac:dyDescent="0.25">
      <c r="A7" s="26" t="s">
        <v>6</v>
      </c>
      <c r="B7" s="101" t="s">
        <v>99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100</v>
      </c>
    </row>
    <row r="11" spans="1:2" x14ac:dyDescent="0.25">
      <c r="A11" s="26" t="s">
        <v>10</v>
      </c>
      <c r="B11" s="101" t="s">
        <v>101</v>
      </c>
    </row>
    <row r="12" spans="1:2" x14ac:dyDescent="0.25">
      <c r="A12" s="25" t="s">
        <v>11</v>
      </c>
      <c r="B12" s="100" t="s">
        <v>102</v>
      </c>
    </row>
    <row r="13" spans="1:2" x14ac:dyDescent="0.25">
      <c r="A13" s="26" t="s">
        <v>12</v>
      </c>
      <c r="B13" s="101" t="s">
        <v>101</v>
      </c>
    </row>
    <row r="14" spans="1:2" x14ac:dyDescent="0.25">
      <c r="A14" s="25" t="s">
        <v>13</v>
      </c>
      <c r="B14" s="100" t="s">
        <v>103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Tadej</cp:lastModifiedBy>
  <cp:lastPrinted>2012-02-04T13:58:31Z</cp:lastPrinted>
  <dcterms:created xsi:type="dcterms:W3CDTF">2002-11-05T15:28:02Z</dcterms:created>
  <dcterms:modified xsi:type="dcterms:W3CDTF">2019-11-22T09:42:35Z</dcterms:modified>
</cp:coreProperties>
</file>