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ynologyDrive\IRANS-Projects\nRF-TestDevice\Electronics\nRF_Test_Device\04_OUTPUT_FILES\nRF-TestDevice_V1.0_BOM\"/>
    </mc:Choice>
  </mc:AlternateContent>
  <xr:revisionPtr revIDLastSave="0" documentId="13_ncr:1_{0BD67A18-96AC-4051-8B81-F0CBA4E37A17}" xr6:coauthVersionLast="45" xr6:coauthVersionMax="45" xr10:uidLastSave="{00000000-0000-0000-0000-000000000000}"/>
  <bookViews>
    <workbookView xWindow="-28920" yWindow="16080" windowWidth="29040" windowHeight="1644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Q34" i="3" l="1"/>
  <c r="Q31" i="3"/>
  <c r="R11" i="3"/>
  <c r="R12" i="3"/>
  <c r="R13" i="3"/>
  <c r="R14" i="3"/>
  <c r="R15" i="3"/>
  <c r="R16" i="3"/>
  <c r="R17" i="3"/>
  <c r="R26" i="3"/>
  <c r="R27" i="3"/>
  <c r="R28" i="3"/>
  <c r="R29" i="3"/>
  <c r="R30" i="3"/>
  <c r="R31" i="3"/>
  <c r="R32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Q11" i="3"/>
  <c r="Q12" i="3"/>
  <c r="Q26" i="3"/>
  <c r="Q48" i="3"/>
  <c r="Q52" i="3"/>
  <c r="P13" i="3"/>
  <c r="P14" i="3"/>
  <c r="P15" i="3"/>
  <c r="P16" i="3"/>
  <c r="P17" i="3"/>
  <c r="P27" i="3"/>
  <c r="P28" i="3"/>
  <c r="P29" i="3"/>
  <c r="P30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3" i="3"/>
  <c r="P54" i="3"/>
  <c r="P10" i="3"/>
  <c r="R10" i="3"/>
  <c r="B54" i="3" l="1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55" i="3" l="1"/>
  <c r="L57" i="3" s="1"/>
  <c r="L58" i="3" s="1"/>
  <c r="H55" i="3"/>
  <c r="K55" i="3"/>
  <c r="D8" i="3"/>
  <c r="E8" i="3"/>
  <c r="B10" i="3"/>
  <c r="B11" i="3"/>
</calcChain>
</file>

<file path=xl/sharedStrings.xml><?xml version="1.0" encoding="utf-8"?>
<sst xmlns="http://schemas.openxmlformats.org/spreadsheetml/2006/main" count="287" uniqueCount="227">
  <si>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</si>
  <si>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</si>
  <si>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</si>
  <si>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</si>
  <si>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</si>
  <si>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</si>
  <si>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</si>
  <si>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</si>
  <si>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</si>
  <si>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</si>
  <si>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</si>
  <si>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</si>
  <si>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</si>
  <si>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</si>
  <si>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</si>
  <si>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</si>
  <si>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</si>
  <si>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</si>
  <si>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</si>
  <si>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</si>
  <si>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</si>
  <si>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</si>
  <si>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</si>
  <si>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</si>
  <si>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</si>
  <si>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</si>
  <si>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</si>
  <si>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</si>
  <si>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</si>
  <si>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nRF-TestDevice</t>
  </si>
  <si>
    <t>nRF-TestDevice.PrjPCB</t>
  </si>
  <si>
    <t>None</t>
  </si>
  <si>
    <t>24. 12. 2020</t>
  </si>
  <si>
    <t>08:01</t>
  </si>
  <si>
    <t>20</t>
  </si>
  <si>
    <t>&lt;none&gt;</t>
  </si>
  <si>
    <t>Manufacturer Part Number</t>
  </si>
  <si>
    <t>GRM155R61A105ME15D</t>
  </si>
  <si>
    <t>MC0402X104J160CT</t>
  </si>
  <si>
    <t>0603N331J500CT</t>
  </si>
  <si>
    <t>GRM188R61C475KAAJD</t>
  </si>
  <si>
    <t>CGA4J1X5R1C106K125AC</t>
  </si>
  <si>
    <t>ABM10-166-12.000MHZ-T3</t>
  </si>
  <si>
    <t>3132-10MS0BK00R1</t>
  </si>
  <si>
    <t>HSMS-C190</t>
  </si>
  <si>
    <t>KPB-3025ESGC-F01</t>
  </si>
  <si>
    <t>MCMR04X1000FTL</t>
  </si>
  <si>
    <t>MCWR04X1002FTL</t>
  </si>
  <si>
    <t>MCWR04X1202FTL</t>
  </si>
  <si>
    <t>MCWR04X1003FTL</t>
  </si>
  <si>
    <t>MCMR04X000PTL</t>
  </si>
  <si>
    <t>ERJ-2RKF1822X</t>
  </si>
  <si>
    <t>RCA060310R0FKEA</t>
  </si>
  <si>
    <t>MC0063W060311M</t>
  </si>
  <si>
    <t>LM2596DSADJG</t>
  </si>
  <si>
    <t>93LC56BT-E/OT</t>
  </si>
  <si>
    <t>NCP1117STAT3G</t>
  </si>
  <si>
    <t>PTS645SL50-2 LFS</t>
  </si>
  <si>
    <t>ADS1015IDGST</t>
  </si>
  <si>
    <t>Manufacturer</t>
  </si>
  <si>
    <t>Murata</t>
  </si>
  <si>
    <t>Multicomp</t>
  </si>
  <si>
    <t>Walsin Technologies</t>
  </si>
  <si>
    <t>MURATA</t>
  </si>
  <si>
    <t>TDK</t>
  </si>
  <si>
    <t>Abracon</t>
  </si>
  <si>
    <t>W-CON</t>
  </si>
  <si>
    <t>BROADCOM LIMITED</t>
  </si>
  <si>
    <t>KINGBRIGHT</t>
  </si>
  <si>
    <t>FTDI</t>
  </si>
  <si>
    <t>Panasonic</t>
  </si>
  <si>
    <t>VISHAY</t>
  </si>
  <si>
    <t>MULTICOMP</t>
  </si>
  <si>
    <t>ON SEMICONDUCTOR</t>
  </si>
  <si>
    <t>Microchip</t>
  </si>
  <si>
    <t>C&amp;K</t>
  </si>
  <si>
    <t>TEXAS INSTRUMENTS</t>
  </si>
  <si>
    <t>Description</t>
  </si>
  <si>
    <t>CAP CER 1UF 10V 20% X5R 0402</t>
  </si>
  <si>
    <t>CAP CER 12PF 50V C0G/NP0 0402</t>
  </si>
  <si>
    <t>CAP CER 56PF 50V C0G/NP0 0402</t>
  </si>
  <si>
    <t>MULTICOMP         MC0402X104J160CT             SMD Multilayer Ceramic Capacitor, 0402 [1005 Metric], 0.1 F, 16 V,  5%, X5R, MC Series                          New</t>
  </si>
  <si>
    <t>Cap Ceramic 330pF 50V C0G 5% SMD 0603 125C Paper T/R</t>
  </si>
  <si>
    <t>MURATA - GRM188R61C475KAAJD - CAP, MLCC, X5R, 4.7UF, 16V, 0603</t>
  </si>
  <si>
    <t>TDK - CGA4J1X5R1C106K125AC - CAP, MLCC, X5R, 10UF, 16V, 0805</t>
  </si>
  <si>
    <t>12MHz ±20ppm Crystal 10pF 150 Ohm -40°C ~ 85°C  Surface Mount 4-SMD, No Lead (DFN, LCC)</t>
  </si>
  <si>
    <t>Header, 2-Pin</t>
  </si>
  <si>
    <t>Header, 4-Pin, Right Angle</t>
  </si>
  <si>
    <t>Header, 6-Pin</t>
  </si>
  <si>
    <t>Header, 8-Pin</t>
  </si>
  <si>
    <t>Header, 10-Pin</t>
  </si>
  <si>
    <t>Header, 10-Pin, Right Angle</t>
  </si>
  <si>
    <t>Header, 13-Pin</t>
  </si>
  <si>
    <t>Header, 10-Pin, Dual row</t>
  </si>
  <si>
    <t>Pin Header 2x5, 1.27mm (50mil), SMD, Keying Shroud</t>
  </si>
  <si>
    <t>Ferrite Bead, 0603 [1608 Metric], 100 ohm, 3 A, BLM18K Series, 0.03 ohm, ± 25%</t>
  </si>
  <si>
    <t>BROADCOM LIMITED - HSMS-C190 - LED, RED, 10MCD, 626NM</t>
  </si>
  <si>
    <t>HSME-C191 -  LED, Green, SMD, 0603, 20 mA, 2.1 V, 572 nm</t>
  </si>
  <si>
    <t>LED, Red, Green, SMD, 120 °, Dome, R 20mA, G 20mA</t>
  </si>
  <si>
    <t>Socket</t>
  </si>
  <si>
    <t>Quad High Speed USB To Multipurpose UART/MPSSE IC, 64-pin QFN, Tape and Reel</t>
  </si>
  <si>
    <t>MULTICOMP         MCMR04X1000FTL            SMD Chip Resistor, Ceramic, MCMR Series, 100 ohm, 50 V, 0402 [1005 Metric], 62.5 mW,  1%</t>
  </si>
  <si>
    <t>MULTICOMP         MCWR04X1002FTL             SMD Chip Resistor, Thick Film, 10 kohm, 50 V, 0402 [1005 Metric], 62.5 mW,  1%, MCWR Series</t>
  </si>
  <si>
    <t>MULTICOMP         MCWR04X1202FTL             SMD Chip Resistor, Thick Film, 12 kohm, 50 V, 0402 [1005 Metric], 62.5 mW,  1%, MCWR Series</t>
  </si>
  <si>
    <t>MULTICOMP   MCWR04X1003FTL   RES, THICK FILM, 100KOHM, 1%, 0.0625W</t>
  </si>
  <si>
    <t>RESISTOR, 0402, 0R, ANTI SULFURATION</t>
  </si>
  <si>
    <t>RESISTOR, THICK FILM, 18.2KOHM, 100mW, ± 1%</t>
  </si>
  <si>
    <t xml:space="preserve">SMD Chip Resistor, 2.2 kohm, ± 1%, 62.5 mW, 0402 [1005 Metric], Thick Film, General Purpose_x000D_
</t>
  </si>
  <si>
    <t>SMD Chip Resistor, 0402 [1005 Metric], 10 ohm, CRCW e3 Series, 50 V, Thick Film, 63 mW</t>
  </si>
  <si>
    <t>MULTICOMP - MC0063W060311M - RES, THICK FILM, 1M, 1%, 0.063W, 0603</t>
  </si>
  <si>
    <t>Power Load Switch, Reverse Blocking, High Side, Active High, Active Low, 1 Output, 5.5V, 1A</t>
  </si>
  <si>
    <t>Shift Register, 74HC595, Serial to Parallel, 1 Element, 8 bit, SOIC, 16 Pins</t>
  </si>
  <si>
    <t>Fixed LDO Voltage Regulator, 2.5V to 5.5V, 160mV Dropout, 3.3Vout, 300mAout, SOT-23-5</t>
  </si>
  <si>
    <t>ESD Protection Device, 17 V, SOT-23, 6 Pins, 6 V, 85 W, USBLC Series</t>
  </si>
  <si>
    <t>2K,  128 X 16,  SERIAL EE,   EXT6 SOT-23  T/R</t>
  </si>
  <si>
    <t>LDO Voltage Regulator, Adjustable, 3.5V to 20V in, 1.07V drop, 1.25V to 18.8V/1A out, SOT-223-3</t>
  </si>
  <si>
    <t>Dual MOSFET, Dual N Channel, 540 mA, 20 V, 0.4 ohm, 4.5 V, 1 V</t>
  </si>
  <si>
    <t>Tactile Switch, PT645 Series, Top Actuated, Through Hole, Round Button, 130 gf, 50mA at 12VDC</t>
  </si>
  <si>
    <t>IC SWITCH DUAL SPST 8QFN</t>
  </si>
  <si>
    <t>I/O Expander, 24bit, 400 kHz, I2C, SMBus, 1.65 V, 5.5 V, UQFN</t>
  </si>
  <si>
    <t>Analogue to Digital Converter, 12 bit, 3.3 kSPS, Differential, Single Ended, I2C, Single</t>
  </si>
  <si>
    <t>Footprint</t>
  </si>
  <si>
    <t>CAP0402</t>
  </si>
  <si>
    <t>CAP0603</t>
  </si>
  <si>
    <t>CAP0805</t>
  </si>
  <si>
    <t>CRY2.5X2</t>
  </si>
  <si>
    <t>HDR1X2</t>
  </si>
  <si>
    <t>HDR1X4H</t>
  </si>
  <si>
    <t>HDR1X6</t>
  </si>
  <si>
    <t>HDR1X8</t>
  </si>
  <si>
    <t>HDR1X10</t>
  </si>
  <si>
    <t>HDR1X10H</t>
  </si>
  <si>
    <t>HDR1X13</t>
  </si>
  <si>
    <t>HDR2X10</t>
  </si>
  <si>
    <t>HDR_2x5-SMD-1.27mm-K</t>
  </si>
  <si>
    <t>IND0603</t>
  </si>
  <si>
    <t>LED0603</t>
  </si>
  <si>
    <t>LED - 2mm x 2.5mm</t>
  </si>
  <si>
    <t>Maxim_Integrated_T2844-1_IPC_A</t>
  </si>
  <si>
    <t>microUSB-CHINA</t>
  </si>
  <si>
    <t>PIN1</t>
  </si>
  <si>
    <t>QFN64_2_N</t>
  </si>
  <si>
    <t>RES0402</t>
  </si>
  <si>
    <t>RES0603</t>
  </si>
  <si>
    <t>SC70-6</t>
  </si>
  <si>
    <t>SOIC-16</t>
  </si>
  <si>
    <t>SOT23-5</t>
  </si>
  <si>
    <t>SOT23-6</t>
  </si>
  <si>
    <t>SOT95P270X145-6N</t>
  </si>
  <si>
    <t>SOT223-3</t>
  </si>
  <si>
    <t>SOT-563</t>
  </si>
  <si>
    <t>Tactile Switch THT</t>
  </si>
  <si>
    <t>UQFN-8</t>
  </si>
  <si>
    <t>UQFN 32</t>
  </si>
  <si>
    <t>VSSOP-10</t>
  </si>
  <si>
    <t>Designator</t>
  </si>
  <si>
    <t>C2, C4, C6, C8, C10, C12, C14, C16, C17, C19, C21, C23, C36, C37</t>
  </si>
  <si>
    <t>C47, C48</t>
  </si>
  <si>
    <t>C46</t>
  </si>
  <si>
    <t>C1, C3, C5, C7, C9, C11, C13, C15, C18, C20, C22, C24, C25, C26, C28, C30, C31, C32, C33, C34, C35, C38, C39, C40, C41, C42, C43, C45, C51, C52, C53, C54</t>
  </si>
  <si>
    <t>C119</t>
  </si>
  <si>
    <t>C27, C29, C44</t>
  </si>
  <si>
    <t>C49, C50, C118</t>
  </si>
  <si>
    <t>Y1</t>
  </si>
  <si>
    <t>P8, P14, P15, P16, P17</t>
  </si>
  <si>
    <t>P5</t>
  </si>
  <si>
    <t>P2</t>
  </si>
  <si>
    <t>P1, P3, P6</t>
  </si>
  <si>
    <t>P10</t>
  </si>
  <si>
    <t>P7</t>
  </si>
  <si>
    <t>P20</t>
  </si>
  <si>
    <t>P9, P11, P12, P13</t>
  </si>
  <si>
    <t>P4, P18, P19, P21, P22</t>
  </si>
  <si>
    <t>L1, L2, L3</t>
  </si>
  <si>
    <t>D6, D8, D10, D12</t>
  </si>
  <si>
    <t>D7, D9, D11, D13</t>
  </si>
  <si>
    <t>D1, D2, D3, D4</t>
  </si>
  <si>
    <t>U18</t>
  </si>
  <si>
    <t>CON19</t>
  </si>
  <si>
    <t>J1, J2, J3, J4</t>
  </si>
  <si>
    <t>U15</t>
  </si>
  <si>
    <t>R5, R6, R9, R10, R13, R14, R17, R18, R23, R25, R27, R29, R31, R33, R35, R38, R54, R55, R56, R57, R58, R59, R60, R61</t>
  </si>
  <si>
    <t>R1, R2, R3, R4, R41, R47, R50, R51, R52, R62, R63, R69, R71, R72, R73, R74, R75, R76, R77, R78, R79</t>
  </si>
  <si>
    <t>R48</t>
  </si>
  <si>
    <t>R7, R8, R11, R12, R15, R16, R19, R20, R24, R26, R28, R30, R32, R34, R37, R39, R45</t>
  </si>
  <si>
    <t>R21, R22, R40, R43, R46, R49, R64, R65, R66, R67, R68</t>
  </si>
  <si>
    <t>R70</t>
  </si>
  <si>
    <t>R53</t>
  </si>
  <si>
    <t>R42, R44</t>
  </si>
  <si>
    <t>R36</t>
  </si>
  <si>
    <t>U1, U2, U3, U4, U5, U6, U7, U8</t>
  </si>
  <si>
    <t>U16</t>
  </si>
  <si>
    <t>U14</t>
  </si>
  <si>
    <t>D5</t>
  </si>
  <si>
    <t>U17</t>
  </si>
  <si>
    <t>U19</t>
  </si>
  <si>
    <t>T1, T2, T3, T4</t>
  </si>
  <si>
    <t>SW1, SW2, SW3, SW4</t>
  </si>
  <si>
    <t>U20, U21, U22, U23</t>
  </si>
  <si>
    <t>U13</t>
  </si>
  <si>
    <t>U9, U10, U11, U12</t>
  </si>
  <si>
    <t>Quantity</t>
  </si>
  <si>
    <t>Supplier 1</t>
  </si>
  <si>
    <t>Farnell</t>
  </si>
  <si>
    <t>Digi-Key</t>
  </si>
  <si>
    <t>Supplier Part Number 1</t>
  </si>
  <si>
    <t>490-5924-1-ND</t>
  </si>
  <si>
    <t>490-1288-1-ND</t>
  </si>
  <si>
    <t>93LC56BT-E/OTCT-ND</t>
  </si>
  <si>
    <t>296-25285-1-ND</t>
  </si>
  <si>
    <t>Supplier Order Qty 1</t>
  </si>
  <si>
    <t>Supplier Stock 1</t>
  </si>
  <si>
    <t>Supplier Unit Price 1</t>
  </si>
  <si>
    <t>Supplier Subtotal 1</t>
  </si>
  <si>
    <t>Supplier Currency 1</t>
  </si>
  <si>
    <t>D:\SynologyDrive\IRANS-Projects\nRF-TestDevice\Electronics\nRF-TestDevice.PrjPCB</t>
  </si>
  <si>
    <t>BOM for Project [nRF-TestDevice.PrjPCB] (No PCB Document Selected)</t>
  </si>
  <si>
    <t>210</t>
  </si>
  <si>
    <t>24. 12. 2020 08:01</t>
  </si>
  <si>
    <t>BOM</t>
  </si>
  <si>
    <t>BOM_PartType</t>
  </si>
  <si>
    <t>Bill of Materials</t>
  </si>
  <si>
    <t>768-1027-1-ND</t>
  </si>
  <si>
    <t>Digi-key</t>
  </si>
  <si>
    <t>MAX14661ETI+-ND</t>
  </si>
  <si>
    <t>SAM13159CT-ND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</si>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</sst>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27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28" xfId="0" applyFont="1" applyFill="1" applyBorder="1" applyAlignment="1">
      <alignment horizontal="left"/>
    </xf>
    <xf numFmtId="0" fontId="6" fillId="4" borderId="29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top"/>
    </xf>
    <xf numFmtId="0" fontId="10" fillId="5" borderId="7" xfId="0" applyFont="1" applyFill="1" applyBorder="1" applyAlignment="1">
      <alignment horizontal="left"/>
    </xf>
    <xf numFmtId="0" fontId="20" fillId="5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2" fillId="5" borderId="0" xfId="1" applyFill="1" applyBorder="1" applyAlignment="1" applyProtection="1">
      <alignment horizontal="left"/>
    </xf>
    <xf numFmtId="0" fontId="6" fillId="4" borderId="29" xfId="0" applyFont="1" applyFill="1" applyBorder="1" applyAlignment="1">
      <alignment horizontal="left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25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2" fontId="8" fillId="2" borderId="22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8" fillId="6" borderId="15" xfId="0" applyFont="1" applyFill="1" applyBorder="1" applyAlignment="1">
      <alignment horizontal="left" vertical="top" wrapText="1"/>
    </xf>
    <xf numFmtId="0" fontId="8" fillId="6" borderId="16" xfId="0" applyFont="1" applyFill="1" applyBorder="1" applyAlignment="1">
      <alignment horizontal="left" vertical="top" wrapText="1"/>
    </xf>
    <xf numFmtId="0" fontId="8" fillId="6" borderId="23" xfId="0" applyFont="1" applyFill="1" applyBorder="1" applyAlignment="1">
      <alignment horizontal="left" vertical="top" wrapText="1"/>
    </xf>
    <xf numFmtId="2" fontId="8" fillId="6" borderId="23" xfId="0" applyNumberFormat="1" applyFont="1" applyFill="1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5" fillId="5" borderId="26" xfId="0" applyFont="1" applyFill="1" applyBorder="1" applyAlignment="1">
      <alignment horizontal="left" vertical="top" wrapText="1"/>
    </xf>
    <xf numFmtId="0" fontId="15" fillId="5" borderId="24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30" xfId="0" applyFont="1" applyFill="1" applyBorder="1" applyAlignment="1">
      <alignment horizontal="left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Border="1" applyAlignment="1">
      <alignment horizontal="left" vertical="top"/>
    </xf>
    <xf numFmtId="0" fontId="7" fillId="4" borderId="5" xfId="0" quotePrefix="1" applyFont="1" applyFill="1" applyBorder="1" applyAlignment="1">
      <alignment horizontal="left"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left" vertical="top"/>
      <protection locked="0"/>
    </xf>
    <xf numFmtId="0" fontId="19" fillId="0" borderId="0" xfId="0" quotePrefix="1" applyFont="1" applyBorder="1" applyAlignment="1">
      <alignment horizontal="left"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</cellXfs>
  <cellStyles count="2">
    <cellStyle name="Hiperpovezava" xfId="1" builtinId="8"/>
    <cellStyle name="Navadno" xfId="0" builtinId="0"/>
  </cellStyles>
  <dxfs count="4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445837</xdr:colOff>
      <xdr:row>6</xdr:row>
      <xdr:rowOff>113254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59"/>
  <sheetViews>
    <sheetView showGridLines="0" tabSelected="1" topLeftCell="A3" zoomScaleNormal="100" workbookViewId="0">
      <selection activeCell="P10" sqref="P10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25.73046875" style="1" customWidth="1"/>
    <col min="4" max="4" width="28.73046875" style="1" customWidth="1"/>
    <col min="5" max="5" width="35.3984375" style="1" customWidth="1"/>
    <col min="6" max="6" width="19.73046875" style="1" customWidth="1"/>
    <col min="7" max="7" width="18.73046875" style="1" customWidth="1"/>
    <col min="8" max="8" width="8.59765625" style="1" customWidth="1"/>
    <col min="9" max="9" width="15.86328125" style="1" customWidth="1"/>
    <col min="10" max="10" width="18.1328125" style="1" customWidth="1"/>
    <col min="11" max="11" width="7.59765625" style="1" customWidth="1"/>
    <col min="12" max="12" width="8.1328125" style="1" customWidth="1"/>
    <col min="13" max="13" width="8.59765625" style="1" customWidth="1"/>
    <col min="14" max="14" width="8" style="1" customWidth="1"/>
    <col min="15" max="15" width="8.265625" style="1" customWidth="1"/>
    <col min="16" max="16" width="49" style="1" bestFit="1" customWidth="1"/>
    <col min="17" max="17" width="19.86328125" style="1" bestFit="1" customWidth="1"/>
    <col min="18" max="16384" width="9.1328125" style="1"/>
  </cols>
  <sheetData>
    <row r="1" spans="1:18" ht="13.15" thickBot="1" x14ac:dyDescent="0.4">
      <c r="A1" s="29"/>
      <c r="B1" s="30"/>
      <c r="C1" s="31"/>
      <c r="D1" s="31"/>
      <c r="E1" s="31"/>
      <c r="F1" s="30"/>
      <c r="G1" s="30"/>
      <c r="H1" s="30"/>
      <c r="I1" s="30"/>
      <c r="J1" s="30"/>
      <c r="K1" s="30"/>
      <c r="L1" s="30"/>
      <c r="M1" s="30"/>
      <c r="N1" s="30"/>
      <c r="O1" s="19"/>
    </row>
    <row r="2" spans="1:18" ht="37.5" customHeight="1" thickBot="1" x14ac:dyDescent="0.4">
      <c r="A2" s="32"/>
      <c r="B2" s="33"/>
      <c r="C2" s="33" t="s">
        <v>19</v>
      </c>
      <c r="D2" s="18"/>
      <c r="E2" s="34"/>
      <c r="F2" s="68" t="s">
        <v>29</v>
      </c>
      <c r="G2" s="35"/>
      <c r="H2" s="35"/>
      <c r="I2" s="35"/>
      <c r="J2" s="35"/>
      <c r="K2" s="35"/>
      <c r="L2" s="35"/>
      <c r="M2" s="35"/>
      <c r="N2" s="35"/>
      <c r="O2" s="20"/>
    </row>
    <row r="3" spans="1:18" ht="23.25" customHeight="1" x14ac:dyDescent="0.4">
      <c r="A3" s="32"/>
      <c r="B3" s="9"/>
      <c r="C3" s="9" t="s">
        <v>14</v>
      </c>
      <c r="D3" s="69" t="s">
        <v>30</v>
      </c>
      <c r="E3" s="9"/>
      <c r="F3" s="18"/>
      <c r="G3" s="9" t="s">
        <v>24</v>
      </c>
      <c r="H3" s="18"/>
      <c r="I3" s="9"/>
      <c r="J3" s="9"/>
      <c r="K3" s="8"/>
      <c r="L3" s="18"/>
      <c r="M3" s="27"/>
      <c r="N3" s="18"/>
      <c r="O3" s="21"/>
    </row>
    <row r="4" spans="1:18" ht="17.25" customHeight="1" x14ac:dyDescent="0.4">
      <c r="A4" s="32"/>
      <c r="B4" s="9"/>
      <c r="C4" s="9" t="s">
        <v>15</v>
      </c>
      <c r="D4" s="70" t="s">
        <v>30</v>
      </c>
      <c r="E4" s="36"/>
      <c r="F4" s="18"/>
      <c r="G4" s="37"/>
      <c r="H4" s="8"/>
      <c r="I4" s="8"/>
      <c r="J4" s="8"/>
      <c r="K4" s="18"/>
      <c r="L4" s="18"/>
      <c r="M4" s="18"/>
      <c r="N4" s="18"/>
      <c r="O4" s="21"/>
    </row>
    <row r="5" spans="1:18" ht="17.25" customHeight="1" x14ac:dyDescent="0.6">
      <c r="A5" s="32"/>
      <c r="B5" s="9"/>
      <c r="C5" s="9" t="s">
        <v>16</v>
      </c>
      <c r="D5" s="71" t="s">
        <v>31</v>
      </c>
      <c r="E5" s="38"/>
      <c r="F5" s="18"/>
      <c r="G5" s="27"/>
      <c r="H5" s="8"/>
      <c r="I5" s="8"/>
      <c r="J5" s="8"/>
      <c r="K5" s="39" t="s">
        <v>27</v>
      </c>
      <c r="L5" s="18"/>
      <c r="M5" s="18"/>
      <c r="N5" s="18"/>
      <c r="O5" s="21"/>
    </row>
    <row r="6" spans="1:18" ht="13.15" x14ac:dyDescent="0.4">
      <c r="A6" s="32"/>
      <c r="B6" s="10"/>
      <c r="C6" s="10"/>
      <c r="D6" s="10"/>
      <c r="E6" s="10"/>
      <c r="F6" s="8"/>
      <c r="G6" s="27"/>
      <c r="H6" s="8"/>
      <c r="I6" s="8"/>
      <c r="J6" s="8"/>
      <c r="K6" s="9"/>
      <c r="L6" s="18"/>
      <c r="M6" s="18"/>
      <c r="N6" s="18"/>
      <c r="O6" s="21"/>
    </row>
    <row r="7" spans="1:18" ht="15.75" customHeight="1" x14ac:dyDescent="0.35">
      <c r="A7" s="32"/>
      <c r="B7" s="40"/>
      <c r="C7" s="40" t="s">
        <v>18</v>
      </c>
      <c r="D7" s="72" t="s">
        <v>32</v>
      </c>
      <c r="E7" s="72" t="s">
        <v>33</v>
      </c>
      <c r="F7" s="18"/>
      <c r="G7" s="27"/>
      <c r="H7" s="40"/>
      <c r="I7" s="40"/>
      <c r="J7" s="40"/>
      <c r="K7" s="41" t="s">
        <v>28</v>
      </c>
      <c r="L7" s="18"/>
      <c r="M7" s="18"/>
      <c r="N7" s="18"/>
      <c r="O7" s="21"/>
    </row>
    <row r="8" spans="1:18" ht="15.75" customHeight="1" x14ac:dyDescent="0.35">
      <c r="A8" s="32"/>
      <c r="B8" s="38"/>
      <c r="C8" s="38" t="s">
        <v>17</v>
      </c>
      <c r="D8" s="11">
        <f ca="1">TODAY()</f>
        <v>44189</v>
      </c>
      <c r="E8" s="12">
        <f ca="1">NOW()</f>
        <v>44189.731860995373</v>
      </c>
      <c r="F8" s="18"/>
      <c r="G8" s="40"/>
      <c r="H8" s="40"/>
      <c r="I8" s="40"/>
      <c r="J8" s="40"/>
      <c r="K8" s="8"/>
      <c r="L8" s="18"/>
      <c r="M8" s="18"/>
      <c r="N8" s="18"/>
      <c r="O8" s="21"/>
    </row>
    <row r="9" spans="1:18" s="48" customFormat="1" ht="40.5" customHeight="1" x14ac:dyDescent="0.35">
      <c r="A9" s="42"/>
      <c r="B9" s="43" t="s">
        <v>22</v>
      </c>
      <c r="C9" s="44" t="s">
        <v>36</v>
      </c>
      <c r="D9" s="44" t="s">
        <v>59</v>
      </c>
      <c r="E9" s="44" t="s">
        <v>77</v>
      </c>
      <c r="F9" s="44" t="s">
        <v>121</v>
      </c>
      <c r="G9" s="44" t="s">
        <v>155</v>
      </c>
      <c r="H9" s="44" t="s">
        <v>201</v>
      </c>
      <c r="I9" s="44" t="s">
        <v>202</v>
      </c>
      <c r="J9" s="44" t="s">
        <v>205</v>
      </c>
      <c r="K9" s="45" t="s">
        <v>210</v>
      </c>
      <c r="L9" s="46" t="s">
        <v>211</v>
      </c>
      <c r="M9" s="47" t="s">
        <v>212</v>
      </c>
      <c r="N9" s="47" t="s">
        <v>213</v>
      </c>
      <c r="O9" s="47" t="s">
        <v>214</v>
      </c>
    </row>
    <row r="10" spans="1:18" s="54" customFormat="1" ht="13.5" customHeight="1" x14ac:dyDescent="0.35">
      <c r="A10" s="32"/>
      <c r="B10" s="49">
        <f t="shared" ref="B10:B54" si="0">ROW(B10) - ROW($B$9)</f>
        <v>1</v>
      </c>
      <c r="C10" s="50" t="s">
        <v>37</v>
      </c>
      <c r="D10" s="50" t="s">
        <v>60</v>
      </c>
      <c r="E10" s="51" t="s">
        <v>78</v>
      </c>
      <c r="F10" s="51" t="s">
        <v>122</v>
      </c>
      <c r="G10" s="51" t="s">
        <v>156</v>
      </c>
      <c r="H10" s="51">
        <v>14</v>
      </c>
      <c r="I10" s="51" t="s">
        <v>203</v>
      </c>
      <c r="J10" s="51">
        <v>2426953</v>
      </c>
      <c r="K10" s="52"/>
      <c r="L10" s="52"/>
      <c r="M10" s="53"/>
      <c r="N10" s="53"/>
      <c r="O10" s="22"/>
      <c r="P10" s="79" t="str">
        <f>J10&amp;","&amp;H10*10&amp;",nRFTestDevice,nRFTestDevice"</f>
        <v>2426953,140,nRFTestDevice,nRFTestDevice</v>
      </c>
      <c r="R10" s="54">
        <f>H10*10</f>
        <v>140</v>
      </c>
    </row>
    <row r="11" spans="1:18" s="54" customFormat="1" ht="13.5" customHeight="1" x14ac:dyDescent="0.35">
      <c r="A11" s="32"/>
      <c r="B11" s="55">
        <f t="shared" si="0"/>
        <v>2</v>
      </c>
      <c r="C11" s="56"/>
      <c r="D11" s="56"/>
      <c r="E11" s="56" t="s">
        <v>79</v>
      </c>
      <c r="F11" s="56" t="s">
        <v>122</v>
      </c>
      <c r="G11" s="56" t="s">
        <v>157</v>
      </c>
      <c r="H11" s="56">
        <v>2</v>
      </c>
      <c r="I11" s="56" t="s">
        <v>204</v>
      </c>
      <c r="J11" s="56" t="s">
        <v>206</v>
      </c>
      <c r="K11" s="57"/>
      <c r="L11" s="57"/>
      <c r="M11" s="58"/>
      <c r="N11" s="58"/>
      <c r="O11" s="23"/>
      <c r="P11" s="79"/>
      <c r="Q11" s="54" t="str">
        <f t="shared" ref="Q11:Q52" si="1">J11</f>
        <v>490-5924-1-ND</v>
      </c>
      <c r="R11" s="54">
        <f t="shared" ref="R11:R54" si="2">H11*10</f>
        <v>20</v>
      </c>
    </row>
    <row r="12" spans="1:18" s="54" customFormat="1" ht="13.5" customHeight="1" x14ac:dyDescent="0.35">
      <c r="A12" s="32"/>
      <c r="B12" s="49">
        <f t="shared" si="0"/>
        <v>3</v>
      </c>
      <c r="C12" s="50"/>
      <c r="D12" s="50"/>
      <c r="E12" s="51" t="s">
        <v>80</v>
      </c>
      <c r="F12" s="51" t="s">
        <v>122</v>
      </c>
      <c r="G12" s="51" t="s">
        <v>158</v>
      </c>
      <c r="H12" s="51">
        <v>1</v>
      </c>
      <c r="I12" s="51" t="s">
        <v>204</v>
      </c>
      <c r="J12" s="51" t="s">
        <v>207</v>
      </c>
      <c r="K12" s="52"/>
      <c r="L12" s="52"/>
      <c r="M12" s="53"/>
      <c r="N12" s="53"/>
      <c r="O12" s="22"/>
      <c r="P12" s="79"/>
      <c r="Q12" s="54" t="str">
        <f t="shared" si="1"/>
        <v>490-1288-1-ND</v>
      </c>
      <c r="R12" s="54">
        <f t="shared" si="2"/>
        <v>10</v>
      </c>
    </row>
    <row r="13" spans="1:18" s="54" customFormat="1" ht="13.5" customHeight="1" x14ac:dyDescent="0.35">
      <c r="A13" s="32"/>
      <c r="B13" s="55">
        <f t="shared" si="0"/>
        <v>4</v>
      </c>
      <c r="C13" s="56" t="s">
        <v>38</v>
      </c>
      <c r="D13" s="56" t="s">
        <v>61</v>
      </c>
      <c r="E13" s="56" t="s">
        <v>81</v>
      </c>
      <c r="F13" s="56" t="s">
        <v>122</v>
      </c>
      <c r="G13" s="56" t="s">
        <v>159</v>
      </c>
      <c r="H13" s="56">
        <v>32</v>
      </c>
      <c r="I13" s="56" t="s">
        <v>203</v>
      </c>
      <c r="J13" s="56">
        <v>2627419</v>
      </c>
      <c r="K13" s="57"/>
      <c r="L13" s="57"/>
      <c r="M13" s="58"/>
      <c r="N13" s="58"/>
      <c r="O13" s="23"/>
      <c r="P13" s="79" t="str">
        <f t="shared" ref="P13:P54" si="3">J13&amp;","&amp;H13*10&amp;",nRFTestDevice,nRFTestDevice"</f>
        <v>2627419,320,nRFTestDevice,nRFTestDevice</v>
      </c>
      <c r="R13" s="54">
        <f t="shared" si="2"/>
        <v>320</v>
      </c>
    </row>
    <row r="14" spans="1:18" s="54" customFormat="1" ht="13.5" customHeight="1" x14ac:dyDescent="0.35">
      <c r="A14" s="32"/>
      <c r="B14" s="49">
        <f t="shared" si="0"/>
        <v>5</v>
      </c>
      <c r="C14" s="50" t="s">
        <v>39</v>
      </c>
      <c r="D14" s="50" t="s">
        <v>62</v>
      </c>
      <c r="E14" s="51" t="s">
        <v>82</v>
      </c>
      <c r="F14" s="51" t="s">
        <v>123</v>
      </c>
      <c r="G14" s="51" t="s">
        <v>160</v>
      </c>
      <c r="H14" s="51">
        <v>1</v>
      </c>
      <c r="I14" s="51" t="s">
        <v>203</v>
      </c>
      <c r="J14" s="51">
        <v>2496902</v>
      </c>
      <c r="K14" s="52"/>
      <c r="L14" s="52"/>
      <c r="M14" s="53"/>
      <c r="N14" s="53"/>
      <c r="O14" s="22"/>
      <c r="P14" s="79" t="str">
        <f t="shared" si="3"/>
        <v>2496902,10,nRFTestDevice,nRFTestDevice</v>
      </c>
      <c r="R14" s="54">
        <f t="shared" si="2"/>
        <v>10</v>
      </c>
    </row>
    <row r="15" spans="1:18" s="54" customFormat="1" ht="13.5" customHeight="1" x14ac:dyDescent="0.35">
      <c r="A15" s="32"/>
      <c r="B15" s="55">
        <f t="shared" si="0"/>
        <v>6</v>
      </c>
      <c r="C15" s="56" t="s">
        <v>40</v>
      </c>
      <c r="D15" s="56" t="s">
        <v>63</v>
      </c>
      <c r="E15" s="56" t="s">
        <v>83</v>
      </c>
      <c r="F15" s="56" t="s">
        <v>123</v>
      </c>
      <c r="G15" s="56" t="s">
        <v>161</v>
      </c>
      <c r="H15" s="56">
        <v>3</v>
      </c>
      <c r="I15" s="56" t="s">
        <v>203</v>
      </c>
      <c r="J15" s="56">
        <v>2611924</v>
      </c>
      <c r="K15" s="57"/>
      <c r="L15" s="57"/>
      <c r="M15" s="58"/>
      <c r="N15" s="58"/>
      <c r="O15" s="23"/>
      <c r="P15" s="79" t="str">
        <f t="shared" si="3"/>
        <v>2611924,30,nRFTestDevice,nRFTestDevice</v>
      </c>
      <c r="R15" s="54">
        <f t="shared" si="2"/>
        <v>30</v>
      </c>
    </row>
    <row r="16" spans="1:18" s="54" customFormat="1" ht="13.5" customHeight="1" x14ac:dyDescent="0.35">
      <c r="A16" s="32"/>
      <c r="B16" s="49">
        <f t="shared" si="0"/>
        <v>7</v>
      </c>
      <c r="C16" s="50" t="s">
        <v>41</v>
      </c>
      <c r="D16" s="50" t="s">
        <v>64</v>
      </c>
      <c r="E16" s="51" t="s">
        <v>84</v>
      </c>
      <c r="F16" s="51" t="s">
        <v>124</v>
      </c>
      <c r="G16" s="51" t="s">
        <v>162</v>
      </c>
      <c r="H16" s="51">
        <v>3</v>
      </c>
      <c r="I16" s="51" t="s">
        <v>203</v>
      </c>
      <c r="J16" s="51">
        <v>2210948</v>
      </c>
      <c r="K16" s="52"/>
      <c r="L16" s="52"/>
      <c r="M16" s="53"/>
      <c r="N16" s="53"/>
      <c r="O16" s="22"/>
      <c r="P16" s="79" t="str">
        <f t="shared" si="3"/>
        <v>2210948,30,nRFTestDevice,nRFTestDevice</v>
      </c>
      <c r="R16" s="54">
        <f t="shared" si="2"/>
        <v>30</v>
      </c>
    </row>
    <row r="17" spans="1:18" s="54" customFormat="1" ht="13.5" customHeight="1" x14ac:dyDescent="0.35">
      <c r="A17" s="32"/>
      <c r="B17" s="55">
        <f t="shared" si="0"/>
        <v>8</v>
      </c>
      <c r="C17" s="56" t="s">
        <v>42</v>
      </c>
      <c r="D17" s="56" t="s">
        <v>65</v>
      </c>
      <c r="E17" s="56" t="s">
        <v>85</v>
      </c>
      <c r="F17" s="56" t="s">
        <v>125</v>
      </c>
      <c r="G17" s="56" t="s">
        <v>163</v>
      </c>
      <c r="H17" s="56">
        <v>1</v>
      </c>
      <c r="I17" s="56" t="s">
        <v>203</v>
      </c>
      <c r="J17" s="56">
        <v>2849406</v>
      </c>
      <c r="K17" s="57"/>
      <c r="L17" s="57"/>
      <c r="M17" s="58"/>
      <c r="N17" s="58"/>
      <c r="O17" s="23"/>
      <c r="P17" s="79" t="str">
        <f t="shared" si="3"/>
        <v>2849406,10,nRFTestDevice,nRFTestDevice</v>
      </c>
      <c r="R17" s="54">
        <f t="shared" si="2"/>
        <v>10</v>
      </c>
    </row>
    <row r="18" spans="1:18" s="54" customFormat="1" ht="13.5" customHeight="1" x14ac:dyDescent="0.35">
      <c r="A18" s="32"/>
      <c r="B18" s="49">
        <f t="shared" si="0"/>
        <v>9</v>
      </c>
      <c r="C18" s="50"/>
      <c r="D18" s="50"/>
      <c r="E18" s="51" t="s">
        <v>86</v>
      </c>
      <c r="F18" s="51" t="s">
        <v>126</v>
      </c>
      <c r="G18" s="51" t="s">
        <v>164</v>
      </c>
      <c r="H18" s="51">
        <v>5</v>
      </c>
      <c r="I18" s="51"/>
      <c r="J18" s="51"/>
      <c r="K18" s="52"/>
      <c r="L18" s="52"/>
      <c r="M18" s="53"/>
      <c r="N18" s="53"/>
      <c r="O18" s="22"/>
      <c r="P18" s="79"/>
    </row>
    <row r="19" spans="1:18" s="54" customFormat="1" ht="13.5" customHeight="1" x14ac:dyDescent="0.35">
      <c r="A19" s="32"/>
      <c r="B19" s="55">
        <f t="shared" si="0"/>
        <v>10</v>
      </c>
      <c r="C19" s="56"/>
      <c r="D19" s="56"/>
      <c r="E19" s="56" t="s">
        <v>87</v>
      </c>
      <c r="F19" s="56" t="s">
        <v>127</v>
      </c>
      <c r="G19" s="56" t="s">
        <v>165</v>
      </c>
      <c r="H19" s="56">
        <v>1</v>
      </c>
      <c r="I19" s="56"/>
      <c r="J19" s="56"/>
      <c r="K19" s="57"/>
      <c r="L19" s="57"/>
      <c r="M19" s="58"/>
      <c r="N19" s="58"/>
      <c r="O19" s="23"/>
      <c r="P19" s="79"/>
    </row>
    <row r="20" spans="1:18" s="54" customFormat="1" ht="13.5" customHeight="1" x14ac:dyDescent="0.35">
      <c r="A20" s="32"/>
      <c r="B20" s="49">
        <f t="shared" si="0"/>
        <v>11</v>
      </c>
      <c r="C20" s="50"/>
      <c r="D20" s="50"/>
      <c r="E20" s="51" t="s">
        <v>88</v>
      </c>
      <c r="F20" s="51" t="s">
        <v>128</v>
      </c>
      <c r="G20" s="51" t="s">
        <v>166</v>
      </c>
      <c r="H20" s="51">
        <v>1</v>
      </c>
      <c r="I20" s="51"/>
      <c r="J20" s="51"/>
      <c r="K20" s="52"/>
      <c r="L20" s="52"/>
      <c r="M20" s="53"/>
      <c r="N20" s="53"/>
      <c r="O20" s="22"/>
      <c r="P20" s="79"/>
    </row>
    <row r="21" spans="1:18" s="54" customFormat="1" ht="13.5" customHeight="1" x14ac:dyDescent="0.35">
      <c r="A21" s="32"/>
      <c r="B21" s="55">
        <f t="shared" si="0"/>
        <v>12</v>
      </c>
      <c r="C21" s="56"/>
      <c r="D21" s="56"/>
      <c r="E21" s="56" t="s">
        <v>89</v>
      </c>
      <c r="F21" s="56" t="s">
        <v>129</v>
      </c>
      <c r="G21" s="56" t="s">
        <v>167</v>
      </c>
      <c r="H21" s="56">
        <v>3</v>
      </c>
      <c r="I21" s="56"/>
      <c r="J21" s="56"/>
      <c r="K21" s="57"/>
      <c r="L21" s="57"/>
      <c r="M21" s="58"/>
      <c r="N21" s="58"/>
      <c r="O21" s="23"/>
      <c r="P21" s="79"/>
    </row>
    <row r="22" spans="1:18" s="54" customFormat="1" ht="13.5" customHeight="1" x14ac:dyDescent="0.35">
      <c r="A22" s="32"/>
      <c r="B22" s="49">
        <f t="shared" si="0"/>
        <v>13</v>
      </c>
      <c r="C22" s="50"/>
      <c r="D22" s="50"/>
      <c r="E22" s="51" t="s">
        <v>90</v>
      </c>
      <c r="F22" s="51" t="s">
        <v>130</v>
      </c>
      <c r="G22" s="51" t="s">
        <v>168</v>
      </c>
      <c r="H22" s="51">
        <v>1</v>
      </c>
      <c r="I22" s="51"/>
      <c r="J22" s="51"/>
      <c r="K22" s="52"/>
      <c r="L22" s="52"/>
      <c r="M22" s="53"/>
      <c r="N22" s="53"/>
      <c r="O22" s="22"/>
      <c r="P22" s="79"/>
    </row>
    <row r="23" spans="1:18" s="54" customFormat="1" ht="13.5" customHeight="1" x14ac:dyDescent="0.35">
      <c r="A23" s="32"/>
      <c r="B23" s="55">
        <f t="shared" si="0"/>
        <v>14</v>
      </c>
      <c r="C23" s="56"/>
      <c r="D23" s="56"/>
      <c r="E23" s="56" t="s">
        <v>91</v>
      </c>
      <c r="F23" s="56" t="s">
        <v>131</v>
      </c>
      <c r="G23" s="56" t="s">
        <v>169</v>
      </c>
      <c r="H23" s="56">
        <v>1</v>
      </c>
      <c r="I23" s="56"/>
      <c r="J23" s="56"/>
      <c r="K23" s="57"/>
      <c r="L23" s="57"/>
      <c r="M23" s="58"/>
      <c r="N23" s="58"/>
      <c r="O23" s="23"/>
      <c r="P23" s="79"/>
    </row>
    <row r="24" spans="1:18" s="54" customFormat="1" ht="13.5" customHeight="1" x14ac:dyDescent="0.35">
      <c r="A24" s="32"/>
      <c r="B24" s="49">
        <f t="shared" si="0"/>
        <v>15</v>
      </c>
      <c r="C24" s="50"/>
      <c r="D24" s="50"/>
      <c r="E24" s="51" t="s">
        <v>92</v>
      </c>
      <c r="F24" s="51" t="s">
        <v>132</v>
      </c>
      <c r="G24" s="51" t="s">
        <v>170</v>
      </c>
      <c r="H24" s="51">
        <v>1</v>
      </c>
      <c r="I24" s="51"/>
      <c r="J24" s="51"/>
      <c r="K24" s="52"/>
      <c r="L24" s="52"/>
      <c r="M24" s="53"/>
      <c r="N24" s="53"/>
      <c r="O24" s="22"/>
      <c r="P24" s="79"/>
    </row>
    <row r="25" spans="1:18" s="54" customFormat="1" ht="13.5" customHeight="1" x14ac:dyDescent="0.35">
      <c r="A25" s="32"/>
      <c r="B25" s="55">
        <f t="shared" si="0"/>
        <v>16</v>
      </c>
      <c r="C25" s="56"/>
      <c r="D25" s="56"/>
      <c r="E25" s="56" t="s">
        <v>93</v>
      </c>
      <c r="F25" s="56" t="s">
        <v>133</v>
      </c>
      <c r="G25" s="56" t="s">
        <v>171</v>
      </c>
      <c r="H25" s="56">
        <v>4</v>
      </c>
      <c r="I25" s="56"/>
      <c r="J25" s="56"/>
      <c r="K25" s="57"/>
      <c r="L25" s="57"/>
      <c r="M25" s="58"/>
      <c r="N25" s="58"/>
      <c r="O25" s="23"/>
      <c r="P25" s="79"/>
    </row>
    <row r="26" spans="1:18" s="54" customFormat="1" ht="13.5" customHeight="1" x14ac:dyDescent="0.35">
      <c r="A26" s="32"/>
      <c r="B26" s="49">
        <f t="shared" si="0"/>
        <v>17</v>
      </c>
      <c r="C26" s="50" t="s">
        <v>43</v>
      </c>
      <c r="D26" s="50" t="s">
        <v>66</v>
      </c>
      <c r="E26" s="51" t="s">
        <v>94</v>
      </c>
      <c r="F26" s="51" t="s">
        <v>134</v>
      </c>
      <c r="G26" s="51" t="s">
        <v>172</v>
      </c>
      <c r="H26" s="51">
        <v>5</v>
      </c>
      <c r="I26" s="51" t="s">
        <v>226</v>
      </c>
      <c r="J26" s="51" t="s">
        <v>225</v>
      </c>
      <c r="K26" s="52"/>
      <c r="L26" s="52"/>
      <c r="M26" s="53"/>
      <c r="N26" s="53"/>
      <c r="O26" s="22"/>
      <c r="P26" s="79"/>
      <c r="Q26" s="54" t="str">
        <f t="shared" si="1"/>
        <v>SAM13159CT-ND</v>
      </c>
      <c r="R26" s="54">
        <f t="shared" si="2"/>
        <v>50</v>
      </c>
    </row>
    <row r="27" spans="1:18" s="54" customFormat="1" ht="13.5" customHeight="1" x14ac:dyDescent="0.35">
      <c r="A27" s="32"/>
      <c r="B27" s="55">
        <f t="shared" si="0"/>
        <v>18</v>
      </c>
      <c r="C27" s="56"/>
      <c r="D27" s="56"/>
      <c r="E27" s="56" t="s">
        <v>95</v>
      </c>
      <c r="F27" s="56" t="s">
        <v>135</v>
      </c>
      <c r="G27" s="56" t="s">
        <v>173</v>
      </c>
      <c r="H27" s="56">
        <v>3</v>
      </c>
      <c r="I27" s="56" t="s">
        <v>203</v>
      </c>
      <c r="J27" s="56">
        <v>2443239</v>
      </c>
      <c r="K27" s="57"/>
      <c r="L27" s="57"/>
      <c r="M27" s="58"/>
      <c r="N27" s="58"/>
      <c r="O27" s="23"/>
      <c r="P27" s="79" t="str">
        <f t="shared" si="3"/>
        <v>2443239,30,nRFTestDevice,nRFTestDevice</v>
      </c>
      <c r="R27" s="54">
        <f t="shared" si="2"/>
        <v>30</v>
      </c>
    </row>
    <row r="28" spans="1:18" s="54" customFormat="1" ht="13.5" customHeight="1" x14ac:dyDescent="0.35">
      <c r="A28" s="32"/>
      <c r="B28" s="49">
        <f t="shared" si="0"/>
        <v>19</v>
      </c>
      <c r="C28" s="50" t="s">
        <v>44</v>
      </c>
      <c r="D28" s="50" t="s">
        <v>67</v>
      </c>
      <c r="E28" s="51" t="s">
        <v>96</v>
      </c>
      <c r="F28" s="51" t="s">
        <v>136</v>
      </c>
      <c r="G28" s="51" t="s">
        <v>174</v>
      </c>
      <c r="H28" s="51">
        <v>4</v>
      </c>
      <c r="I28" s="51" t="s">
        <v>203</v>
      </c>
      <c r="J28" s="51">
        <v>2497356</v>
      </c>
      <c r="K28" s="52"/>
      <c r="L28" s="52"/>
      <c r="M28" s="53"/>
      <c r="N28" s="53"/>
      <c r="O28" s="22"/>
      <c r="P28" s="79" t="str">
        <f t="shared" si="3"/>
        <v>2497356,40,nRFTestDevice,nRFTestDevice</v>
      </c>
      <c r="R28" s="54">
        <f t="shared" si="2"/>
        <v>40</v>
      </c>
    </row>
    <row r="29" spans="1:18" s="54" customFormat="1" ht="13.5" customHeight="1" x14ac:dyDescent="0.35">
      <c r="A29" s="32"/>
      <c r="B29" s="55">
        <f t="shared" si="0"/>
        <v>20</v>
      </c>
      <c r="C29" s="56" t="s">
        <v>44</v>
      </c>
      <c r="D29" s="56" t="s">
        <v>67</v>
      </c>
      <c r="E29" s="56" t="s">
        <v>97</v>
      </c>
      <c r="F29" s="56" t="s">
        <v>136</v>
      </c>
      <c r="G29" s="56" t="s">
        <v>175</v>
      </c>
      <c r="H29" s="56">
        <v>4</v>
      </c>
      <c r="I29" s="56" t="s">
        <v>203</v>
      </c>
      <c r="J29" s="56">
        <v>1219743</v>
      </c>
      <c r="K29" s="57"/>
      <c r="L29" s="57"/>
      <c r="M29" s="58"/>
      <c r="N29" s="58"/>
      <c r="O29" s="23"/>
      <c r="P29" s="79" t="str">
        <f t="shared" si="3"/>
        <v>1219743,40,nRFTestDevice,nRFTestDevice</v>
      </c>
      <c r="R29" s="54">
        <f t="shared" si="2"/>
        <v>40</v>
      </c>
    </row>
    <row r="30" spans="1:18" s="54" customFormat="1" ht="13.5" customHeight="1" x14ac:dyDescent="0.35">
      <c r="A30" s="32"/>
      <c r="B30" s="49">
        <f t="shared" si="0"/>
        <v>21</v>
      </c>
      <c r="C30" s="50" t="s">
        <v>45</v>
      </c>
      <c r="D30" s="50" t="s">
        <v>68</v>
      </c>
      <c r="E30" s="51" t="s">
        <v>98</v>
      </c>
      <c r="F30" s="51" t="s">
        <v>137</v>
      </c>
      <c r="G30" s="51" t="s">
        <v>176</v>
      </c>
      <c r="H30" s="51">
        <v>4</v>
      </c>
      <c r="I30" s="51" t="s">
        <v>203</v>
      </c>
      <c r="J30" s="51">
        <v>8530173</v>
      </c>
      <c r="K30" s="52"/>
      <c r="L30" s="52"/>
      <c r="M30" s="53"/>
      <c r="N30" s="53"/>
      <c r="O30" s="22"/>
      <c r="P30" s="79" t="str">
        <f t="shared" si="3"/>
        <v>8530173,40,nRFTestDevice,nRFTestDevice</v>
      </c>
      <c r="R30" s="54">
        <f t="shared" si="2"/>
        <v>40</v>
      </c>
    </row>
    <row r="31" spans="1:18" s="54" customFormat="1" ht="13.5" customHeight="1" x14ac:dyDescent="0.35">
      <c r="A31" s="32"/>
      <c r="B31" s="55">
        <f t="shared" si="0"/>
        <v>22</v>
      </c>
      <c r="C31" s="56"/>
      <c r="D31" s="56"/>
      <c r="E31" s="56"/>
      <c r="F31" s="56" t="s">
        <v>138</v>
      </c>
      <c r="G31" s="56" t="s">
        <v>177</v>
      </c>
      <c r="H31" s="56">
        <v>1</v>
      </c>
      <c r="I31" s="56" t="s">
        <v>204</v>
      </c>
      <c r="J31" s="56" t="s">
        <v>224</v>
      </c>
      <c r="K31" s="57"/>
      <c r="L31" s="57"/>
      <c r="M31" s="58"/>
      <c r="N31" s="58"/>
      <c r="O31" s="23"/>
      <c r="P31" s="79"/>
      <c r="Q31" s="54" t="str">
        <f t="shared" si="1"/>
        <v>MAX14661ETI+-ND</v>
      </c>
      <c r="R31" s="54">
        <f t="shared" si="2"/>
        <v>10</v>
      </c>
    </row>
    <row r="32" spans="1:18" s="54" customFormat="1" ht="13.5" customHeight="1" x14ac:dyDescent="0.35">
      <c r="A32" s="32"/>
      <c r="B32" s="49">
        <f t="shared" si="0"/>
        <v>23</v>
      </c>
      <c r="C32" s="50"/>
      <c r="D32" s="50"/>
      <c r="E32" s="51"/>
      <c r="F32" s="51" t="s">
        <v>139</v>
      </c>
      <c r="G32" s="51" t="s">
        <v>178</v>
      </c>
      <c r="H32" s="51">
        <v>1</v>
      </c>
      <c r="I32" s="51"/>
      <c r="J32" s="51"/>
      <c r="K32" s="52"/>
      <c r="L32" s="52"/>
      <c r="M32" s="53"/>
      <c r="N32" s="53"/>
      <c r="O32" s="22"/>
      <c r="P32" s="79"/>
      <c r="R32" s="54">
        <f t="shared" si="2"/>
        <v>10</v>
      </c>
    </row>
    <row r="33" spans="1:18" s="54" customFormat="1" ht="13.5" customHeight="1" x14ac:dyDescent="0.35">
      <c r="A33" s="32"/>
      <c r="B33" s="55">
        <f t="shared" si="0"/>
        <v>24</v>
      </c>
      <c r="C33" s="56"/>
      <c r="D33" s="56"/>
      <c r="E33" s="56" t="s">
        <v>99</v>
      </c>
      <c r="F33" s="56" t="s">
        <v>140</v>
      </c>
      <c r="G33" s="56" t="s">
        <v>179</v>
      </c>
      <c r="H33" s="56">
        <v>4</v>
      </c>
      <c r="I33" s="56"/>
      <c r="J33" s="56"/>
      <c r="K33" s="57"/>
      <c r="L33" s="57"/>
      <c r="M33" s="58"/>
      <c r="N33" s="58"/>
      <c r="O33" s="23"/>
      <c r="P33" s="79"/>
    </row>
    <row r="34" spans="1:18" s="54" customFormat="1" ht="13.5" customHeight="1" x14ac:dyDescent="0.35">
      <c r="A34" s="32"/>
      <c r="B34" s="49">
        <f t="shared" si="0"/>
        <v>25</v>
      </c>
      <c r="C34" s="50"/>
      <c r="D34" s="50" t="s">
        <v>69</v>
      </c>
      <c r="E34" s="51" t="s">
        <v>100</v>
      </c>
      <c r="F34" s="51" t="s">
        <v>141</v>
      </c>
      <c r="G34" s="51" t="s">
        <v>180</v>
      </c>
      <c r="H34" s="51">
        <v>1</v>
      </c>
      <c r="I34" s="51" t="s">
        <v>223</v>
      </c>
      <c r="J34" s="51" t="s">
        <v>222</v>
      </c>
      <c r="K34" s="52"/>
      <c r="L34" s="52"/>
      <c r="M34" s="53"/>
      <c r="N34" s="53"/>
      <c r="O34" s="22"/>
      <c r="P34" s="79"/>
      <c r="Q34" s="54" t="str">
        <f t="shared" si="1"/>
        <v>768-1027-1-ND</v>
      </c>
      <c r="R34" s="54">
        <f t="shared" si="2"/>
        <v>10</v>
      </c>
    </row>
    <row r="35" spans="1:18" s="54" customFormat="1" ht="13.5" customHeight="1" x14ac:dyDescent="0.35">
      <c r="A35" s="32"/>
      <c r="B35" s="55">
        <f t="shared" si="0"/>
        <v>26</v>
      </c>
      <c r="C35" s="56" t="s">
        <v>46</v>
      </c>
      <c r="D35" s="56" t="s">
        <v>61</v>
      </c>
      <c r="E35" s="56" t="s">
        <v>101</v>
      </c>
      <c r="F35" s="56" t="s">
        <v>142</v>
      </c>
      <c r="G35" s="56" t="s">
        <v>181</v>
      </c>
      <c r="H35" s="56">
        <v>24</v>
      </c>
      <c r="I35" s="56" t="s">
        <v>203</v>
      </c>
      <c r="J35" s="56">
        <v>2072515</v>
      </c>
      <c r="K35" s="57"/>
      <c r="L35" s="57"/>
      <c r="M35" s="58"/>
      <c r="N35" s="58"/>
      <c r="O35" s="23"/>
      <c r="P35" s="79" t="str">
        <f t="shared" si="3"/>
        <v>2072515,240,nRFTestDevice,nRFTestDevice</v>
      </c>
      <c r="R35" s="54">
        <f t="shared" si="2"/>
        <v>240</v>
      </c>
    </row>
    <row r="36" spans="1:18" s="54" customFormat="1" ht="13.5" customHeight="1" x14ac:dyDescent="0.35">
      <c r="A36" s="32"/>
      <c r="B36" s="49">
        <f t="shared" si="0"/>
        <v>27</v>
      </c>
      <c r="C36" s="50" t="s">
        <v>47</v>
      </c>
      <c r="D36" s="50" t="s">
        <v>61</v>
      </c>
      <c r="E36" s="51" t="s">
        <v>102</v>
      </c>
      <c r="F36" s="51" t="s">
        <v>142</v>
      </c>
      <c r="G36" s="51" t="s">
        <v>182</v>
      </c>
      <c r="H36" s="51">
        <v>21</v>
      </c>
      <c r="I36" s="51" t="s">
        <v>203</v>
      </c>
      <c r="J36" s="51">
        <v>2447096</v>
      </c>
      <c r="K36" s="52"/>
      <c r="L36" s="52"/>
      <c r="M36" s="53"/>
      <c r="N36" s="53"/>
      <c r="O36" s="22"/>
      <c r="P36" s="79" t="str">
        <f t="shared" si="3"/>
        <v>2447096,210,nRFTestDevice,nRFTestDevice</v>
      </c>
      <c r="R36" s="54">
        <f t="shared" si="2"/>
        <v>210</v>
      </c>
    </row>
    <row r="37" spans="1:18" s="54" customFormat="1" ht="13.5" customHeight="1" x14ac:dyDescent="0.35">
      <c r="A37" s="32"/>
      <c r="B37" s="55">
        <f t="shared" si="0"/>
        <v>28</v>
      </c>
      <c r="C37" s="56" t="s">
        <v>48</v>
      </c>
      <c r="D37" s="56" t="s">
        <v>61</v>
      </c>
      <c r="E37" s="56" t="s">
        <v>103</v>
      </c>
      <c r="F37" s="56" t="s">
        <v>142</v>
      </c>
      <c r="G37" s="56" t="s">
        <v>183</v>
      </c>
      <c r="H37" s="56">
        <v>1</v>
      </c>
      <c r="I37" s="56" t="s">
        <v>203</v>
      </c>
      <c r="J37" s="56">
        <v>2447104</v>
      </c>
      <c r="K37" s="57"/>
      <c r="L37" s="57"/>
      <c r="M37" s="58"/>
      <c r="N37" s="58"/>
      <c r="O37" s="23"/>
      <c r="P37" s="79" t="str">
        <f t="shared" si="3"/>
        <v>2447104,10,nRFTestDevice,nRFTestDevice</v>
      </c>
      <c r="R37" s="54">
        <f t="shared" si="2"/>
        <v>10</v>
      </c>
    </row>
    <row r="38" spans="1:18" s="54" customFormat="1" ht="13.5" customHeight="1" x14ac:dyDescent="0.35">
      <c r="A38" s="32"/>
      <c r="B38" s="49">
        <f t="shared" si="0"/>
        <v>29</v>
      </c>
      <c r="C38" s="50" t="s">
        <v>49</v>
      </c>
      <c r="D38" s="50" t="s">
        <v>61</v>
      </c>
      <c r="E38" s="51" t="s">
        <v>104</v>
      </c>
      <c r="F38" s="51" t="s">
        <v>142</v>
      </c>
      <c r="G38" s="51" t="s">
        <v>184</v>
      </c>
      <c r="H38" s="51">
        <v>17</v>
      </c>
      <c r="I38" s="51" t="s">
        <v>203</v>
      </c>
      <c r="J38" s="51">
        <v>2447094</v>
      </c>
      <c r="K38" s="52"/>
      <c r="L38" s="52"/>
      <c r="M38" s="53"/>
      <c r="N38" s="53"/>
      <c r="O38" s="22"/>
      <c r="P38" s="79" t="str">
        <f t="shared" si="3"/>
        <v>2447094,170,nRFTestDevice,nRFTestDevice</v>
      </c>
      <c r="R38" s="54">
        <f t="shared" si="2"/>
        <v>170</v>
      </c>
    </row>
    <row r="39" spans="1:18" s="54" customFormat="1" ht="13.5" customHeight="1" x14ac:dyDescent="0.35">
      <c r="A39" s="32"/>
      <c r="B39" s="55">
        <f t="shared" si="0"/>
        <v>30</v>
      </c>
      <c r="C39" s="56" t="s">
        <v>50</v>
      </c>
      <c r="D39" s="56" t="s">
        <v>61</v>
      </c>
      <c r="E39" s="56" t="s">
        <v>105</v>
      </c>
      <c r="F39" s="56" t="s">
        <v>142</v>
      </c>
      <c r="G39" s="56" t="s">
        <v>185</v>
      </c>
      <c r="H39" s="56">
        <v>11</v>
      </c>
      <c r="I39" s="56" t="s">
        <v>203</v>
      </c>
      <c r="J39" s="56">
        <v>2072513</v>
      </c>
      <c r="K39" s="57"/>
      <c r="L39" s="57"/>
      <c r="M39" s="58"/>
      <c r="N39" s="58"/>
      <c r="O39" s="23"/>
      <c r="P39" s="79" t="str">
        <f t="shared" si="3"/>
        <v>2072513,110,nRFTestDevice,nRFTestDevice</v>
      </c>
      <c r="R39" s="54">
        <f t="shared" si="2"/>
        <v>110</v>
      </c>
    </row>
    <row r="40" spans="1:18" s="54" customFormat="1" ht="13.5" customHeight="1" x14ac:dyDescent="0.35">
      <c r="A40" s="32"/>
      <c r="B40" s="49">
        <f t="shared" si="0"/>
        <v>31</v>
      </c>
      <c r="C40" s="50" t="s">
        <v>51</v>
      </c>
      <c r="D40" s="50" t="s">
        <v>70</v>
      </c>
      <c r="E40" s="51" t="s">
        <v>106</v>
      </c>
      <c r="F40" s="51" t="s">
        <v>142</v>
      </c>
      <c r="G40" s="51" t="s">
        <v>186</v>
      </c>
      <c r="H40" s="51">
        <v>1</v>
      </c>
      <c r="I40" s="51" t="s">
        <v>203</v>
      </c>
      <c r="J40" s="51">
        <v>2302764</v>
      </c>
      <c r="K40" s="52"/>
      <c r="L40" s="52"/>
      <c r="M40" s="53"/>
      <c r="N40" s="53"/>
      <c r="O40" s="22"/>
      <c r="P40" s="79" t="str">
        <f t="shared" si="3"/>
        <v>2302764,10,nRFTestDevice,nRFTestDevice</v>
      </c>
      <c r="R40" s="54">
        <f t="shared" si="2"/>
        <v>10</v>
      </c>
    </row>
    <row r="41" spans="1:18" s="54" customFormat="1" ht="13.5" customHeight="1" x14ac:dyDescent="0.35">
      <c r="A41" s="32"/>
      <c r="B41" s="55">
        <f t="shared" si="0"/>
        <v>32</v>
      </c>
      <c r="C41" s="56"/>
      <c r="D41" s="56"/>
      <c r="E41" s="56" t="s">
        <v>107</v>
      </c>
      <c r="F41" s="56" t="s">
        <v>142</v>
      </c>
      <c r="G41" s="56" t="s">
        <v>187</v>
      </c>
      <c r="H41" s="56">
        <v>1</v>
      </c>
      <c r="I41" s="56" t="s">
        <v>203</v>
      </c>
      <c r="J41" s="56">
        <v>2447148</v>
      </c>
      <c r="K41" s="57"/>
      <c r="L41" s="57"/>
      <c r="M41" s="58"/>
      <c r="N41" s="58"/>
      <c r="O41" s="23"/>
      <c r="P41" s="79" t="str">
        <f t="shared" si="3"/>
        <v>2447148,10,nRFTestDevice,nRFTestDevice</v>
      </c>
      <c r="R41" s="54">
        <f t="shared" si="2"/>
        <v>10</v>
      </c>
    </row>
    <row r="42" spans="1:18" s="54" customFormat="1" ht="13.5" customHeight="1" x14ac:dyDescent="0.35">
      <c r="A42" s="32"/>
      <c r="B42" s="49">
        <f t="shared" si="0"/>
        <v>33</v>
      </c>
      <c r="C42" s="50" t="s">
        <v>52</v>
      </c>
      <c r="D42" s="50" t="s">
        <v>71</v>
      </c>
      <c r="E42" s="51" t="s">
        <v>108</v>
      </c>
      <c r="F42" s="51" t="s">
        <v>142</v>
      </c>
      <c r="G42" s="51" t="s">
        <v>188</v>
      </c>
      <c r="H42" s="51">
        <v>2</v>
      </c>
      <c r="I42" s="51" t="s">
        <v>203</v>
      </c>
      <c r="J42" s="51">
        <v>1652742</v>
      </c>
      <c r="K42" s="52"/>
      <c r="L42" s="52"/>
      <c r="M42" s="53"/>
      <c r="N42" s="53"/>
      <c r="O42" s="22"/>
      <c r="P42" s="79" t="str">
        <f t="shared" si="3"/>
        <v>1652742,20,nRFTestDevice,nRFTestDevice</v>
      </c>
      <c r="R42" s="54">
        <f t="shared" si="2"/>
        <v>20</v>
      </c>
    </row>
    <row r="43" spans="1:18" s="54" customFormat="1" ht="13.5" customHeight="1" x14ac:dyDescent="0.35">
      <c r="A43" s="32"/>
      <c r="B43" s="55">
        <f t="shared" si="0"/>
        <v>34</v>
      </c>
      <c r="C43" s="56" t="s">
        <v>53</v>
      </c>
      <c r="D43" s="56" t="s">
        <v>72</v>
      </c>
      <c r="E43" s="56" t="s">
        <v>109</v>
      </c>
      <c r="F43" s="56" t="s">
        <v>143</v>
      </c>
      <c r="G43" s="56" t="s">
        <v>189</v>
      </c>
      <c r="H43" s="56">
        <v>1</v>
      </c>
      <c r="I43" s="56" t="s">
        <v>203</v>
      </c>
      <c r="J43" s="56">
        <v>9330410</v>
      </c>
      <c r="K43" s="57"/>
      <c r="L43" s="57"/>
      <c r="M43" s="58"/>
      <c r="N43" s="58"/>
      <c r="O43" s="23"/>
      <c r="P43" s="79" t="str">
        <f t="shared" si="3"/>
        <v>9330410,10,nRFTestDevice,nRFTestDevice</v>
      </c>
      <c r="R43" s="54">
        <f t="shared" si="2"/>
        <v>10</v>
      </c>
    </row>
    <row r="44" spans="1:18" s="54" customFormat="1" ht="13.5" customHeight="1" x14ac:dyDescent="0.35">
      <c r="A44" s="32"/>
      <c r="B44" s="49">
        <f t="shared" si="0"/>
        <v>35</v>
      </c>
      <c r="C44" s="50"/>
      <c r="D44" s="50"/>
      <c r="E44" s="51" t="s">
        <v>110</v>
      </c>
      <c r="F44" s="51" t="s">
        <v>144</v>
      </c>
      <c r="G44" s="51" t="s">
        <v>190</v>
      </c>
      <c r="H44" s="51">
        <v>8</v>
      </c>
      <c r="I44" s="51" t="s">
        <v>203</v>
      </c>
      <c r="J44" s="51">
        <v>2361509</v>
      </c>
      <c r="K44" s="52"/>
      <c r="L44" s="52"/>
      <c r="M44" s="53"/>
      <c r="N44" s="53"/>
      <c r="O44" s="22"/>
      <c r="P44" s="79" t="str">
        <f t="shared" si="3"/>
        <v>2361509,80,nRFTestDevice,nRFTestDevice</v>
      </c>
      <c r="R44" s="54">
        <f t="shared" si="2"/>
        <v>80</v>
      </c>
    </row>
    <row r="45" spans="1:18" s="54" customFormat="1" ht="13.5" customHeight="1" x14ac:dyDescent="0.35">
      <c r="A45" s="32"/>
      <c r="B45" s="55">
        <f t="shared" si="0"/>
        <v>36</v>
      </c>
      <c r="C45" s="56"/>
      <c r="D45" s="56"/>
      <c r="E45" s="56" t="s">
        <v>111</v>
      </c>
      <c r="F45" s="56" t="s">
        <v>145</v>
      </c>
      <c r="G45" s="56" t="s">
        <v>191</v>
      </c>
      <c r="H45" s="56">
        <v>1</v>
      </c>
      <c r="I45" s="56" t="s">
        <v>203</v>
      </c>
      <c r="J45" s="56">
        <v>3006739</v>
      </c>
      <c r="K45" s="57"/>
      <c r="L45" s="57"/>
      <c r="M45" s="58"/>
      <c r="N45" s="58"/>
      <c r="O45" s="23"/>
      <c r="P45" s="79" t="str">
        <f t="shared" si="3"/>
        <v>3006739,10,nRFTestDevice,nRFTestDevice</v>
      </c>
      <c r="R45" s="54">
        <f t="shared" si="2"/>
        <v>10</v>
      </c>
    </row>
    <row r="46" spans="1:18" s="54" customFormat="1" ht="13.5" customHeight="1" x14ac:dyDescent="0.35">
      <c r="A46" s="32"/>
      <c r="B46" s="49">
        <f t="shared" si="0"/>
        <v>37</v>
      </c>
      <c r="C46" s="50" t="s">
        <v>54</v>
      </c>
      <c r="D46" s="50" t="s">
        <v>73</v>
      </c>
      <c r="E46" s="51" t="s">
        <v>112</v>
      </c>
      <c r="F46" s="51" t="s">
        <v>146</v>
      </c>
      <c r="G46" s="51" t="s">
        <v>192</v>
      </c>
      <c r="H46" s="51">
        <v>1</v>
      </c>
      <c r="I46" s="51" t="s">
        <v>203</v>
      </c>
      <c r="J46" s="51">
        <v>2510377</v>
      </c>
      <c r="K46" s="52"/>
      <c r="L46" s="52"/>
      <c r="M46" s="53"/>
      <c r="N46" s="53"/>
      <c r="O46" s="22"/>
      <c r="P46" s="79" t="str">
        <f t="shared" si="3"/>
        <v>2510377,10,nRFTestDevice,nRFTestDevice</v>
      </c>
      <c r="R46" s="54">
        <f t="shared" si="2"/>
        <v>10</v>
      </c>
    </row>
    <row r="47" spans="1:18" s="54" customFormat="1" ht="13.5" customHeight="1" x14ac:dyDescent="0.35">
      <c r="A47" s="32"/>
      <c r="B47" s="55">
        <f t="shared" si="0"/>
        <v>38</v>
      </c>
      <c r="C47" s="56"/>
      <c r="D47" s="56"/>
      <c r="E47" s="56" t="s">
        <v>113</v>
      </c>
      <c r="F47" s="56" t="s">
        <v>147</v>
      </c>
      <c r="G47" s="56" t="s">
        <v>193</v>
      </c>
      <c r="H47" s="56">
        <v>1</v>
      </c>
      <c r="I47" s="56" t="s">
        <v>203</v>
      </c>
      <c r="J47" s="56">
        <v>1269406</v>
      </c>
      <c r="K47" s="57"/>
      <c r="L47" s="57"/>
      <c r="M47" s="58"/>
      <c r="N47" s="58"/>
      <c r="O47" s="23"/>
      <c r="P47" s="79" t="str">
        <f t="shared" si="3"/>
        <v>1269406,10,nRFTestDevice,nRFTestDevice</v>
      </c>
      <c r="R47" s="54">
        <f t="shared" si="2"/>
        <v>10</v>
      </c>
    </row>
    <row r="48" spans="1:18" s="54" customFormat="1" ht="13.5" customHeight="1" x14ac:dyDescent="0.35">
      <c r="A48" s="32"/>
      <c r="B48" s="49">
        <f t="shared" si="0"/>
        <v>39</v>
      </c>
      <c r="C48" s="50" t="s">
        <v>55</v>
      </c>
      <c r="D48" s="50" t="s">
        <v>74</v>
      </c>
      <c r="E48" s="51" t="s">
        <v>114</v>
      </c>
      <c r="F48" s="51" t="s">
        <v>148</v>
      </c>
      <c r="G48" s="51" t="s">
        <v>194</v>
      </c>
      <c r="H48" s="51">
        <v>1</v>
      </c>
      <c r="I48" s="51" t="s">
        <v>204</v>
      </c>
      <c r="J48" s="51" t="s">
        <v>208</v>
      </c>
      <c r="K48" s="52"/>
      <c r="L48" s="52"/>
      <c r="M48" s="53"/>
      <c r="N48" s="53"/>
      <c r="O48" s="22"/>
      <c r="P48" s="79" t="str">
        <f t="shared" si="3"/>
        <v>93LC56BT-E/OTCT-ND,10,nRFTestDevice,nRFTestDevice</v>
      </c>
      <c r="Q48" s="54" t="str">
        <f t="shared" si="1"/>
        <v>93LC56BT-E/OTCT-ND</v>
      </c>
      <c r="R48" s="54">
        <f t="shared" si="2"/>
        <v>10</v>
      </c>
    </row>
    <row r="49" spans="1:18" s="54" customFormat="1" ht="13.5" customHeight="1" x14ac:dyDescent="0.35">
      <c r="A49" s="32"/>
      <c r="B49" s="55">
        <f t="shared" si="0"/>
        <v>40</v>
      </c>
      <c r="C49" s="56" t="s">
        <v>56</v>
      </c>
      <c r="D49" s="56" t="s">
        <v>73</v>
      </c>
      <c r="E49" s="56" t="s">
        <v>115</v>
      </c>
      <c r="F49" s="56" t="s">
        <v>149</v>
      </c>
      <c r="G49" s="56" t="s">
        <v>195</v>
      </c>
      <c r="H49" s="56">
        <v>1</v>
      </c>
      <c r="I49" s="56" t="s">
        <v>203</v>
      </c>
      <c r="J49" s="56">
        <v>1703381</v>
      </c>
      <c r="K49" s="57"/>
      <c r="L49" s="57"/>
      <c r="M49" s="58"/>
      <c r="N49" s="58"/>
      <c r="O49" s="23"/>
      <c r="P49" s="79" t="str">
        <f t="shared" si="3"/>
        <v>1703381,10,nRFTestDevice,nRFTestDevice</v>
      </c>
      <c r="R49" s="54">
        <f t="shared" si="2"/>
        <v>10</v>
      </c>
    </row>
    <row r="50" spans="1:18" s="54" customFormat="1" ht="13.5" customHeight="1" x14ac:dyDescent="0.35">
      <c r="A50" s="32"/>
      <c r="B50" s="49">
        <f t="shared" si="0"/>
        <v>41</v>
      </c>
      <c r="C50" s="50"/>
      <c r="D50" s="50"/>
      <c r="E50" s="51" t="s">
        <v>116</v>
      </c>
      <c r="F50" s="51" t="s">
        <v>150</v>
      </c>
      <c r="G50" s="51" t="s">
        <v>196</v>
      </c>
      <c r="H50" s="51">
        <v>4</v>
      </c>
      <c r="I50" s="51" t="s">
        <v>203</v>
      </c>
      <c r="J50" s="51">
        <v>2533209</v>
      </c>
      <c r="K50" s="52"/>
      <c r="L50" s="52"/>
      <c r="M50" s="53"/>
      <c r="N50" s="53"/>
      <c r="O50" s="22"/>
      <c r="P50" s="79" t="str">
        <f t="shared" si="3"/>
        <v>2533209,40,nRFTestDevice,nRFTestDevice</v>
      </c>
      <c r="R50" s="54">
        <f t="shared" si="2"/>
        <v>40</v>
      </c>
    </row>
    <row r="51" spans="1:18" s="54" customFormat="1" ht="13.5" customHeight="1" x14ac:dyDescent="0.35">
      <c r="A51" s="32"/>
      <c r="B51" s="55">
        <f t="shared" si="0"/>
        <v>42</v>
      </c>
      <c r="C51" s="56" t="s">
        <v>57</v>
      </c>
      <c r="D51" s="56" t="s">
        <v>75</v>
      </c>
      <c r="E51" s="56" t="s">
        <v>117</v>
      </c>
      <c r="F51" s="56" t="s">
        <v>151</v>
      </c>
      <c r="G51" s="56" t="s">
        <v>197</v>
      </c>
      <c r="H51" s="56">
        <v>4</v>
      </c>
      <c r="I51" s="56" t="s">
        <v>203</v>
      </c>
      <c r="J51" s="56">
        <v>2435162</v>
      </c>
      <c r="K51" s="57"/>
      <c r="L51" s="57"/>
      <c r="M51" s="58"/>
      <c r="N51" s="58"/>
      <c r="O51" s="23"/>
      <c r="P51" s="79" t="str">
        <f t="shared" si="3"/>
        <v>2435162,40,nRFTestDevice,nRFTestDevice</v>
      </c>
      <c r="R51" s="54">
        <f t="shared" si="2"/>
        <v>40</v>
      </c>
    </row>
    <row r="52" spans="1:18" s="54" customFormat="1" ht="13.5" customHeight="1" x14ac:dyDescent="0.35">
      <c r="A52" s="32"/>
      <c r="B52" s="49">
        <f t="shared" si="0"/>
        <v>43</v>
      </c>
      <c r="C52" s="50"/>
      <c r="D52" s="50"/>
      <c r="E52" s="51" t="s">
        <v>118</v>
      </c>
      <c r="F52" s="51" t="s">
        <v>152</v>
      </c>
      <c r="G52" s="51" t="s">
        <v>198</v>
      </c>
      <c r="H52" s="51">
        <v>4</v>
      </c>
      <c r="I52" s="51" t="s">
        <v>204</v>
      </c>
      <c r="J52" s="51" t="s">
        <v>209</v>
      </c>
      <c r="K52" s="52"/>
      <c r="L52" s="52"/>
      <c r="M52" s="53"/>
      <c r="N52" s="53"/>
      <c r="O52" s="22"/>
      <c r="P52" s="79"/>
      <c r="Q52" s="54" t="str">
        <f t="shared" si="1"/>
        <v>296-25285-1-ND</v>
      </c>
      <c r="R52" s="54">
        <f t="shared" si="2"/>
        <v>40</v>
      </c>
    </row>
    <row r="53" spans="1:18" s="54" customFormat="1" ht="13.5" customHeight="1" x14ac:dyDescent="0.35">
      <c r="A53" s="32"/>
      <c r="B53" s="55">
        <f t="shared" si="0"/>
        <v>44</v>
      </c>
      <c r="C53" s="56"/>
      <c r="D53" s="56"/>
      <c r="E53" s="56" t="s">
        <v>119</v>
      </c>
      <c r="F53" s="56" t="s">
        <v>153</v>
      </c>
      <c r="G53" s="56" t="s">
        <v>199</v>
      </c>
      <c r="H53" s="56">
        <v>1</v>
      </c>
      <c r="I53" s="56" t="s">
        <v>203</v>
      </c>
      <c r="J53" s="56">
        <v>2308700</v>
      </c>
      <c r="K53" s="57"/>
      <c r="L53" s="57"/>
      <c r="M53" s="58"/>
      <c r="N53" s="58"/>
      <c r="O53" s="23"/>
      <c r="P53" s="79" t="str">
        <f t="shared" si="3"/>
        <v>2308700,10,nRFTestDevice,nRFTestDevice</v>
      </c>
      <c r="R53" s="54">
        <f t="shared" si="2"/>
        <v>10</v>
      </c>
    </row>
    <row r="54" spans="1:18" s="54" customFormat="1" ht="13.5" customHeight="1" x14ac:dyDescent="0.35">
      <c r="A54" s="32"/>
      <c r="B54" s="49">
        <f t="shared" si="0"/>
        <v>45</v>
      </c>
      <c r="C54" s="50" t="s">
        <v>58</v>
      </c>
      <c r="D54" s="50" t="s">
        <v>76</v>
      </c>
      <c r="E54" s="51" t="s">
        <v>120</v>
      </c>
      <c r="F54" s="51" t="s">
        <v>154</v>
      </c>
      <c r="G54" s="51" t="s">
        <v>200</v>
      </c>
      <c r="H54" s="51">
        <v>4</v>
      </c>
      <c r="I54" s="51" t="s">
        <v>203</v>
      </c>
      <c r="J54" s="51">
        <v>3116553</v>
      </c>
      <c r="K54" s="52"/>
      <c r="L54" s="52"/>
      <c r="M54" s="53"/>
      <c r="N54" s="53"/>
      <c r="O54" s="22"/>
      <c r="P54" s="79" t="str">
        <f t="shared" si="3"/>
        <v>3116553,40,nRFTestDevice,nRFTestDevice</v>
      </c>
      <c r="R54" s="54">
        <f t="shared" si="2"/>
        <v>40</v>
      </c>
    </row>
    <row r="55" spans="1:18" x14ac:dyDescent="0.35">
      <c r="A55" s="32"/>
      <c r="B55" s="59"/>
      <c r="C55" s="17"/>
      <c r="D55" s="16"/>
      <c r="E55" s="15"/>
      <c r="F55" s="60"/>
      <c r="G55" s="18"/>
      <c r="H55" s="61">
        <f>SUM(H10:H54)</f>
        <v>210</v>
      </c>
      <c r="I55" s="18"/>
      <c r="J55" s="62"/>
      <c r="K55" s="61">
        <f>SUM(K10:K54)</f>
        <v>0</v>
      </c>
      <c r="L55" s="17"/>
      <c r="M55" s="17"/>
      <c r="N55" s="17">
        <f>SUM(N10:N54)</f>
        <v>0</v>
      </c>
      <c r="O55" s="24"/>
    </row>
    <row r="56" spans="1:18" ht="13.5" thickBot="1" x14ac:dyDescent="0.4">
      <c r="A56" s="32"/>
      <c r="B56" s="80" t="s">
        <v>20</v>
      </c>
      <c r="C56" s="80"/>
      <c r="D56" s="3"/>
      <c r="E56" s="4"/>
      <c r="F56" s="28" t="s">
        <v>21</v>
      </c>
      <c r="G56" s="2"/>
      <c r="H56" s="2"/>
      <c r="I56" s="2"/>
      <c r="J56" s="18"/>
      <c r="K56" s="18"/>
      <c r="L56" s="18"/>
      <c r="M56" s="18"/>
      <c r="N56" s="18"/>
      <c r="O56" s="21"/>
    </row>
    <row r="57" spans="1:18" ht="25.5" thickBot="1" x14ac:dyDescent="0.4">
      <c r="A57" s="32"/>
      <c r="B57" s="3"/>
      <c r="C57" s="3"/>
      <c r="D57" s="3"/>
      <c r="E57" s="5"/>
      <c r="F57" s="26" t="s">
        <v>26</v>
      </c>
      <c r="G57" s="3"/>
      <c r="H57" s="73" t="s">
        <v>34</v>
      </c>
      <c r="I57" s="26"/>
      <c r="J57" s="63" t="s">
        <v>23</v>
      </c>
      <c r="K57" s="18"/>
      <c r="L57" s="81">
        <f>N55</f>
        <v>0</v>
      </c>
      <c r="M57" s="82"/>
      <c r="N57" s="74" t="s">
        <v>35</v>
      </c>
      <c r="O57" s="21"/>
    </row>
    <row r="58" spans="1:18" x14ac:dyDescent="0.35">
      <c r="A58" s="32"/>
      <c r="B58" s="3"/>
      <c r="C58" s="3"/>
      <c r="D58" s="3"/>
      <c r="E58" s="5"/>
      <c r="F58" s="3"/>
      <c r="G58" s="3"/>
      <c r="H58" s="3"/>
      <c r="I58" s="3"/>
      <c r="J58" s="64" t="s">
        <v>25</v>
      </c>
      <c r="K58" s="3"/>
      <c r="L58" s="83">
        <f>L57/H57</f>
        <v>0</v>
      </c>
      <c r="M58" s="83"/>
      <c r="N58" s="75" t="s">
        <v>35</v>
      </c>
      <c r="O58" s="21"/>
    </row>
    <row r="59" spans="1:18" ht="13.15" thickBot="1" x14ac:dyDescent="0.4">
      <c r="A59" s="65"/>
      <c r="B59" s="66"/>
      <c r="C59" s="7"/>
      <c r="D59" s="7"/>
      <c r="E59" s="6"/>
      <c r="F59" s="7"/>
      <c r="G59" s="7"/>
      <c r="H59" s="7"/>
      <c r="I59" s="7"/>
      <c r="J59" s="7"/>
      <c r="K59" s="7"/>
      <c r="L59" s="67"/>
      <c r="M59" s="67"/>
      <c r="N59" s="67"/>
      <c r="O59" s="25"/>
    </row>
  </sheetData>
  <mergeCells count="3">
    <mergeCell ref="B56:C56"/>
    <mergeCell ref="L57:M57"/>
    <mergeCell ref="L58:M58"/>
  </mergeCells>
  <phoneticPr fontId="0" type="noConversion"/>
  <conditionalFormatting sqref="L10:L11">
    <cfRule type="cellIs" dxfId="45" priority="47" operator="lessThan">
      <formula>1</formula>
    </cfRule>
  </conditionalFormatting>
  <conditionalFormatting sqref="N10:N11">
    <cfRule type="containsBlanks" dxfId="44" priority="46">
      <formula>LEN(TRIM(N10))=0</formula>
    </cfRule>
  </conditionalFormatting>
  <conditionalFormatting sqref="L12:L13">
    <cfRule type="cellIs" dxfId="43" priority="44" operator="lessThan">
      <formula>1</formula>
    </cfRule>
  </conditionalFormatting>
  <conditionalFormatting sqref="N12:N13">
    <cfRule type="containsBlanks" dxfId="42" priority="43">
      <formula>LEN(TRIM(N12))=0</formula>
    </cfRule>
  </conditionalFormatting>
  <conditionalFormatting sqref="L14:L15">
    <cfRule type="cellIs" dxfId="41" priority="42" operator="lessThan">
      <formula>1</formula>
    </cfRule>
  </conditionalFormatting>
  <conditionalFormatting sqref="N14:N15">
    <cfRule type="containsBlanks" dxfId="40" priority="41">
      <formula>LEN(TRIM(N14))=0</formula>
    </cfRule>
  </conditionalFormatting>
  <conditionalFormatting sqref="L16:L17">
    <cfRule type="cellIs" dxfId="39" priority="40" operator="lessThan">
      <formula>1</formula>
    </cfRule>
  </conditionalFormatting>
  <conditionalFormatting sqref="N16:N17">
    <cfRule type="containsBlanks" dxfId="38" priority="39">
      <formula>LEN(TRIM(N16))=0</formula>
    </cfRule>
  </conditionalFormatting>
  <conditionalFormatting sqref="L18:L19">
    <cfRule type="cellIs" dxfId="37" priority="38" operator="lessThan">
      <formula>1</formula>
    </cfRule>
  </conditionalFormatting>
  <conditionalFormatting sqref="N18:N19">
    <cfRule type="containsBlanks" dxfId="36" priority="37">
      <formula>LEN(TRIM(N18))=0</formula>
    </cfRule>
  </conditionalFormatting>
  <conditionalFormatting sqref="L20:L21">
    <cfRule type="cellIs" dxfId="35" priority="36" operator="lessThan">
      <formula>1</formula>
    </cfRule>
  </conditionalFormatting>
  <conditionalFormatting sqref="N20:N21">
    <cfRule type="containsBlanks" dxfId="34" priority="35">
      <formula>LEN(TRIM(N20))=0</formula>
    </cfRule>
  </conditionalFormatting>
  <conditionalFormatting sqref="L22:L23">
    <cfRule type="cellIs" dxfId="33" priority="34" operator="lessThan">
      <formula>1</formula>
    </cfRule>
  </conditionalFormatting>
  <conditionalFormatting sqref="N22:N23">
    <cfRule type="containsBlanks" dxfId="32" priority="33">
      <formula>LEN(TRIM(N22))=0</formula>
    </cfRule>
  </conditionalFormatting>
  <conditionalFormatting sqref="L24:L25">
    <cfRule type="cellIs" dxfId="31" priority="32" operator="lessThan">
      <formula>1</formula>
    </cfRule>
  </conditionalFormatting>
  <conditionalFormatting sqref="N24:N25">
    <cfRule type="containsBlanks" dxfId="30" priority="31">
      <formula>LEN(TRIM(N24))=0</formula>
    </cfRule>
  </conditionalFormatting>
  <conditionalFormatting sqref="L26:L27">
    <cfRule type="cellIs" dxfId="29" priority="30" operator="lessThan">
      <formula>1</formula>
    </cfRule>
  </conditionalFormatting>
  <conditionalFormatting sqref="N26:N27">
    <cfRule type="containsBlanks" dxfId="28" priority="29">
      <formula>LEN(TRIM(N26))=0</formula>
    </cfRule>
  </conditionalFormatting>
  <conditionalFormatting sqref="L28:L29">
    <cfRule type="cellIs" dxfId="27" priority="28" operator="lessThan">
      <formula>1</formula>
    </cfRule>
  </conditionalFormatting>
  <conditionalFormatting sqref="N28:N29">
    <cfRule type="containsBlanks" dxfId="26" priority="27">
      <formula>LEN(TRIM(N28))=0</formula>
    </cfRule>
  </conditionalFormatting>
  <conditionalFormatting sqref="L30:L31">
    <cfRule type="cellIs" dxfId="25" priority="26" operator="lessThan">
      <formula>1</formula>
    </cfRule>
  </conditionalFormatting>
  <conditionalFormatting sqref="N30:N31">
    <cfRule type="containsBlanks" dxfId="24" priority="25">
      <formula>LEN(TRIM(N30))=0</formula>
    </cfRule>
  </conditionalFormatting>
  <conditionalFormatting sqref="L32:L33">
    <cfRule type="cellIs" dxfId="23" priority="24" operator="lessThan">
      <formula>1</formula>
    </cfRule>
  </conditionalFormatting>
  <conditionalFormatting sqref="N32:N33">
    <cfRule type="containsBlanks" dxfId="22" priority="23">
      <formula>LEN(TRIM(N32))=0</formula>
    </cfRule>
  </conditionalFormatting>
  <conditionalFormatting sqref="L34:L35">
    <cfRule type="cellIs" dxfId="21" priority="22" operator="lessThan">
      <formula>1</formula>
    </cfRule>
  </conditionalFormatting>
  <conditionalFormatting sqref="N34:N35">
    <cfRule type="containsBlanks" dxfId="20" priority="21">
      <formula>LEN(TRIM(N34))=0</formula>
    </cfRule>
  </conditionalFormatting>
  <conditionalFormatting sqref="L36:L37">
    <cfRule type="cellIs" dxfId="19" priority="20" operator="lessThan">
      <formula>1</formula>
    </cfRule>
  </conditionalFormatting>
  <conditionalFormatting sqref="N36:N37">
    <cfRule type="containsBlanks" dxfId="18" priority="19">
      <formula>LEN(TRIM(N36))=0</formula>
    </cfRule>
  </conditionalFormatting>
  <conditionalFormatting sqref="L38:L39">
    <cfRule type="cellIs" dxfId="17" priority="18" operator="lessThan">
      <formula>1</formula>
    </cfRule>
  </conditionalFormatting>
  <conditionalFormatting sqref="N38:N39">
    <cfRule type="containsBlanks" dxfId="16" priority="17">
      <formula>LEN(TRIM(N38))=0</formula>
    </cfRule>
  </conditionalFormatting>
  <conditionalFormatting sqref="L40:L41">
    <cfRule type="cellIs" dxfId="15" priority="16" operator="lessThan">
      <formula>1</formula>
    </cfRule>
  </conditionalFormatting>
  <conditionalFormatting sqref="N40:N41">
    <cfRule type="containsBlanks" dxfId="14" priority="15">
      <formula>LEN(TRIM(N40))=0</formula>
    </cfRule>
  </conditionalFormatting>
  <conditionalFormatting sqref="L42:L43">
    <cfRule type="cellIs" dxfId="13" priority="14" operator="lessThan">
      <formula>1</formula>
    </cfRule>
  </conditionalFormatting>
  <conditionalFormatting sqref="N42:N43">
    <cfRule type="containsBlanks" dxfId="12" priority="13">
      <formula>LEN(TRIM(N42))=0</formula>
    </cfRule>
  </conditionalFormatting>
  <conditionalFormatting sqref="L44:L45">
    <cfRule type="cellIs" dxfId="11" priority="12" operator="lessThan">
      <formula>1</formula>
    </cfRule>
  </conditionalFormatting>
  <conditionalFormatting sqref="N44:N45">
    <cfRule type="containsBlanks" dxfId="10" priority="11">
      <formula>LEN(TRIM(N44))=0</formula>
    </cfRule>
  </conditionalFormatting>
  <conditionalFormatting sqref="L46:L47">
    <cfRule type="cellIs" dxfId="9" priority="10" operator="lessThan">
      <formula>1</formula>
    </cfRule>
  </conditionalFormatting>
  <conditionalFormatting sqref="N46:N47">
    <cfRule type="containsBlanks" dxfId="8" priority="9">
      <formula>LEN(TRIM(N46))=0</formula>
    </cfRule>
  </conditionalFormatting>
  <conditionalFormatting sqref="L48:L49">
    <cfRule type="cellIs" dxfId="7" priority="8" operator="lessThan">
      <formula>1</formula>
    </cfRule>
  </conditionalFormatting>
  <conditionalFormatting sqref="N48:N49">
    <cfRule type="containsBlanks" dxfId="6" priority="7">
      <formula>LEN(TRIM(N48))=0</formula>
    </cfRule>
  </conditionalFormatting>
  <conditionalFormatting sqref="L50:L51">
    <cfRule type="cellIs" dxfId="5" priority="6" operator="lessThan">
      <formula>1</formula>
    </cfRule>
  </conditionalFormatting>
  <conditionalFormatting sqref="N50:N51">
    <cfRule type="containsBlanks" dxfId="4" priority="5">
      <formula>LEN(TRIM(N50))=0</formula>
    </cfRule>
  </conditionalFormatting>
  <conditionalFormatting sqref="L52:L53">
    <cfRule type="cellIs" dxfId="3" priority="4" operator="lessThan">
      <formula>1</formula>
    </cfRule>
  </conditionalFormatting>
  <conditionalFormatting sqref="N52:N53">
    <cfRule type="containsBlanks" dxfId="2" priority="3">
      <formula>LEN(TRIM(N52))=0</formula>
    </cfRule>
  </conditionalFormatting>
  <conditionalFormatting sqref="L54">
    <cfRule type="cellIs" dxfId="1" priority="2" operator="lessThan">
      <formula>1</formula>
    </cfRule>
  </conditionalFormatting>
  <conditionalFormatting sqref="N54">
    <cfRule type="containsBlanks" dxfId="0" priority="1">
      <formula>LEN(TRIM(N54))=0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14" t="s">
        <v>0</v>
      </c>
      <c r="B1" s="76" t="s">
        <v>215</v>
      </c>
    </row>
    <row r="2" spans="1:2" ht="13.15" x14ac:dyDescent="0.35">
      <c r="A2" s="13" t="s">
        <v>1</v>
      </c>
      <c r="B2" s="77" t="s">
        <v>30</v>
      </c>
    </row>
    <row r="3" spans="1:2" ht="13.15" x14ac:dyDescent="0.35">
      <c r="A3" s="14" t="s">
        <v>2</v>
      </c>
      <c r="B3" s="78" t="s">
        <v>31</v>
      </c>
    </row>
    <row r="4" spans="1:2" ht="13.15" x14ac:dyDescent="0.35">
      <c r="A4" s="13" t="s">
        <v>3</v>
      </c>
      <c r="B4" s="77" t="s">
        <v>30</v>
      </c>
    </row>
    <row r="5" spans="1:2" ht="13.15" x14ac:dyDescent="0.35">
      <c r="A5" s="14" t="s">
        <v>4</v>
      </c>
      <c r="B5" s="78" t="s">
        <v>215</v>
      </c>
    </row>
    <row r="6" spans="1:2" ht="13.15" x14ac:dyDescent="0.35">
      <c r="A6" s="13" t="s">
        <v>5</v>
      </c>
      <c r="B6" s="77" t="s">
        <v>216</v>
      </c>
    </row>
    <row r="7" spans="1:2" ht="13.15" x14ac:dyDescent="0.35">
      <c r="A7" s="14" t="s">
        <v>6</v>
      </c>
      <c r="B7" s="78" t="s">
        <v>217</v>
      </c>
    </row>
    <row r="8" spans="1:2" ht="13.15" x14ac:dyDescent="0.35">
      <c r="A8" s="13" t="s">
        <v>7</v>
      </c>
      <c r="B8" s="77" t="s">
        <v>33</v>
      </c>
    </row>
    <row r="9" spans="1:2" ht="13.15" x14ac:dyDescent="0.35">
      <c r="A9" s="14" t="s">
        <v>8</v>
      </c>
      <c r="B9" s="78" t="s">
        <v>32</v>
      </c>
    </row>
    <row r="10" spans="1:2" ht="13.15" x14ac:dyDescent="0.35">
      <c r="A10" s="13" t="s">
        <v>9</v>
      </c>
      <c r="B10" s="77" t="s">
        <v>218</v>
      </c>
    </row>
    <row r="11" spans="1:2" ht="13.15" x14ac:dyDescent="0.35">
      <c r="A11" s="14" t="s">
        <v>10</v>
      </c>
      <c r="B11" s="78" t="s">
        <v>219</v>
      </c>
    </row>
    <row r="12" spans="1:2" ht="13.15" x14ac:dyDescent="0.35">
      <c r="A12" s="13" t="s">
        <v>11</v>
      </c>
      <c r="B12" s="77" t="s">
        <v>220</v>
      </c>
    </row>
    <row r="13" spans="1:2" ht="13.15" x14ac:dyDescent="0.35">
      <c r="A13" s="14" t="s">
        <v>12</v>
      </c>
      <c r="B13" s="78" t="s">
        <v>219</v>
      </c>
    </row>
    <row r="14" spans="1:2" ht="13.15" x14ac:dyDescent="0.35">
      <c r="A14" s="13" t="s">
        <v>13</v>
      </c>
      <c r="B14" s="77" t="s">
        <v>221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Aleksej</cp:lastModifiedBy>
  <cp:lastPrinted>2012-02-04T13:58:31Z</cp:lastPrinted>
  <dcterms:created xsi:type="dcterms:W3CDTF">2002-11-05T15:28:02Z</dcterms:created>
  <dcterms:modified xsi:type="dcterms:W3CDTF">2020-12-24T16:34:04Z</dcterms:modified>
</cp:coreProperties>
</file>