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NewHarvest-incubator\Front_PCB\Project Outputs for Front_PCB\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9" i="3" l="1"/>
  <c r="B18" i="3"/>
  <c r="B17" i="3"/>
  <c r="B16" i="3"/>
  <c r="B15" i="3"/>
  <c r="B14" i="3"/>
  <c r="B13" i="3"/>
  <c r="B12" i="3"/>
  <c r="N20" i="3" l="1"/>
  <c r="L22" i="3" s="1"/>
  <c r="L23" i="3" s="1"/>
  <c r="H20" i="3"/>
  <c r="K20" i="3"/>
  <c r="D8" i="3"/>
  <c r="E8" i="3"/>
  <c r="B10" i="3"/>
  <c r="B11" i="3"/>
</calcChain>
</file>

<file path=xl/sharedStrings.xml><?xml version="1.0" encoding="utf-8"?>
<sst xmlns="http://schemas.openxmlformats.org/spreadsheetml/2006/main" count="148" uniqueCount="106">
  <si>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</si>
  <si>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</si>
  <si>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</si>
  <si>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</si>
  <si>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</si>
  <si>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</si>
  <si>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</si>
  <si>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</si>
  <si>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</si>
  <si>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</si>
  <si>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</si>
  <si>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</si>
  <si>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</si>
  <si>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</si>
  <si>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</si>
  <si>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</si>
  <si>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</si>
  <si>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</si>
  <si>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</si>
  <si>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</si>
  <si>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</si>
  <si>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</si>
  <si>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</si>
  <si>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</si>
  <si>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</si>
  <si>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</si>
  <si>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</si>
  <si>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</si>
  <si>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</si>
  <si>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Front_PCB.PrjPcb</t>
  </si>
  <si>
    <t>None</t>
  </si>
  <si>
    <t>11/25/2018</t>
  </si>
  <si>
    <t>11:44:34 AM</t>
  </si>
  <si>
    <t>&lt;Parameter ProjectTitle not found&gt;</t>
  </si>
  <si>
    <t>2</t>
  </si>
  <si>
    <t>EUR</t>
  </si>
  <si>
    <t>Manufacturer Part Number 1</t>
  </si>
  <si>
    <t>1-2178711-4</t>
  </si>
  <si>
    <t>SHT31-DIS-B</t>
  </si>
  <si>
    <t>ERA-3AEB472V</t>
  </si>
  <si>
    <t>B3F-1050</t>
  </si>
  <si>
    <t>OKI-78SR-5/1.5-W36-C</t>
  </si>
  <si>
    <t>C0603C104K4RAC7081</t>
  </si>
  <si>
    <t>DM3CS-SF</t>
  </si>
  <si>
    <t/>
  </si>
  <si>
    <t>Manufacturer 1</t>
  </si>
  <si>
    <t>TE Connectivity AMP</t>
  </si>
  <si>
    <t>Sensirion</t>
  </si>
  <si>
    <t>Panasonic</t>
  </si>
  <si>
    <t>Omron</t>
  </si>
  <si>
    <t>Murata</t>
  </si>
  <si>
    <t>KEMET</t>
  </si>
  <si>
    <t>Hirose</t>
  </si>
  <si>
    <t>Description</t>
  </si>
  <si>
    <t>AMP FROM TE CONNECTIVITY         1-2178711-4             Wire-To-Board Connector, Micro-MaTch Value-Line Series, 14 Contacts, Receptacle, 1.27 mm</t>
  </si>
  <si>
    <t>SENSIRION         SHT31-DIS-B             Humidity Sensor, 2 %, 3.3 V, 0% to 100% Relative Humidity, TDFN, 8 Pins, 8 s</t>
  </si>
  <si>
    <t>Res Thin Film 0603 4.7K Ohm 0.1% 0.1W(1/10W) ±25ppm/C Molded SMD Automotive Punched T/R</t>
  </si>
  <si>
    <t>OMRON ELECTRONIC COMPONENTS         B3F-1050             Tactile Switch, Non Illuminated, 24 V, 50 mA, 0.98 N, Solder, B3F Series</t>
  </si>
  <si>
    <t>Non-Isolated DC/DC Converters 7.5W 24Vin 5Vout1 1.5A SIP Non-Iso</t>
  </si>
  <si>
    <t>KEMET         C0603C104K4RAC7081             SMD Multilayer Ceramic Capacitor, 0603 [1608 Metric], 0.1 F, 16 V,  10%, X7R, C Series</t>
  </si>
  <si>
    <t>Header, 4-Pin</t>
  </si>
  <si>
    <t>Footprint</t>
  </si>
  <si>
    <t>micro_Match</t>
  </si>
  <si>
    <t>SON50P250X100_HS-9N</t>
  </si>
  <si>
    <t>RES0603</t>
  </si>
  <si>
    <t>DC-DC</t>
  </si>
  <si>
    <t>CAP0603</t>
  </si>
  <si>
    <t>SD_CARD</t>
  </si>
  <si>
    <t>ESP32</t>
  </si>
  <si>
    <t>LCD_DISPLAY</t>
  </si>
  <si>
    <t>HDR1X4</t>
  </si>
  <si>
    <t>Designator</t>
  </si>
  <si>
    <t>P1</t>
  </si>
  <si>
    <t>J1</t>
  </si>
  <si>
    <t>R1, R2, R3, R4, R5, R6, R7</t>
  </si>
  <si>
    <t>B1, B2, B3, B4</t>
  </si>
  <si>
    <t>U1</t>
  </si>
  <si>
    <t>C3</t>
  </si>
  <si>
    <t>U3</t>
  </si>
  <si>
    <t>U2</t>
  </si>
  <si>
    <t>J2</t>
  </si>
  <si>
    <t>P2</t>
  </si>
  <si>
    <t>Quantity</t>
  </si>
  <si>
    <t>Supplier 1</t>
  </si>
  <si>
    <t>Farnell</t>
  </si>
  <si>
    <t>Supplier Part Number 1</t>
  </si>
  <si>
    <t>2473362</t>
  </si>
  <si>
    <t>2474218</t>
  </si>
  <si>
    <t>1577615</t>
  </si>
  <si>
    <t>176433</t>
  </si>
  <si>
    <t>2102101</t>
  </si>
  <si>
    <t>1764376</t>
  </si>
  <si>
    <t>Supplier Order Qty 1</t>
  </si>
  <si>
    <t>Supplier Stock 1</t>
  </si>
  <si>
    <t>Supplier Unit Price 1</t>
  </si>
  <si>
    <t>Supplier Subtotal 1</t>
  </si>
  <si>
    <t>Supplier Currency 1</t>
  </si>
  <si>
    <t>C:\Users\vojislav\OneDrive\IRNAS-Common\Electronics-Development\NewHarvest-incubator\Front_PCB\Front_PCB.PrjPcb</t>
  </si>
  <si>
    <t>Bill of Materials production For Project [Front_PCB.PrjPcb] (No PCB Document Selected)</t>
  </si>
  <si>
    <t>19</t>
  </si>
  <si>
    <t>11/25/2018 11:44:34 AM</t>
  </si>
  <si>
    <t>Bill of Materials production</t>
  </si>
  <si>
    <t>BOM_PartType</t>
  </si>
  <si>
    <t>BOM</t>
  </si>
  <si>
    <t>Bill of Materials</t>
  </si>
  <si>
    <t>2332660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</si>
</sst>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Hirose&amp;mpn=DM3CS-SF&amp;seller=Farnell&amp;sku=1764376&amp;country=US&amp;channel=BOM%20Report&amp;ref=man&amp;" TargetMode="External"/><Relationship Id="rId13" Type="http://schemas.openxmlformats.org/officeDocument/2006/relationships/hyperlink" Target="https://octopart-clicks.com/click/altium?manufacturer=Murata&amp;mpn=OKI-78SR-5%2F1.5-W36-C&amp;seller=Farnell&amp;sku=2102101&amp;country=US&amp;channel=BOM%20Report&amp;" TargetMode="External"/><Relationship Id="rId18" Type="http://schemas.openxmlformats.org/officeDocument/2006/relationships/hyperlink" Target="https://octopart-clicks.com/click/altium?manufacturer=Panasonic&amp;mpn=ERA-3AEB472V&amp;seller=Farnell&amp;sku=1577615&amp;country=US&amp;channel=BOM%20Report&amp;ref=supplier&amp;" TargetMode="External"/><Relationship Id="rId3" Type="http://schemas.openxmlformats.org/officeDocument/2006/relationships/hyperlink" Target="https://octopart-clicks.com/click/altium?manufacturer=Sensirion&amp;mpn=SHT31-DIS-B&amp;seller=Farnell&amp;sku=2474218&amp;country=US&amp;channel=BOM%20Report&amp;ref=man&amp;" TargetMode="External"/><Relationship Id="rId21" Type="http://schemas.openxmlformats.org/officeDocument/2006/relationships/hyperlink" Target="https://octopart-clicks.com/click/altium?manufacturer=KEMET&amp;mpn=C0603C104K4RAC7081&amp;seller=Farnell&amp;sku=2522597&amp;country=US&amp;channel=BOM%20Report&amp;ref=supplier&amp;" TargetMode="External"/><Relationship Id="rId7" Type="http://schemas.openxmlformats.org/officeDocument/2006/relationships/hyperlink" Target="https://octopart-clicks.com/click/altium?manufacturer=KEMET&amp;mpn=C0603C104K4RAC7081&amp;seller=Farnell&amp;sku=2522597&amp;country=US&amp;channel=BOM%20Report&amp;ref=man&amp;" TargetMode="External"/><Relationship Id="rId12" Type="http://schemas.openxmlformats.org/officeDocument/2006/relationships/hyperlink" Target="https://octopart-clicks.com/click/altium?manufacturer=Omron&amp;mpn=B3F-1050&amp;seller=Farnell&amp;sku=176433&amp;country=US&amp;channel=BOM%20Report&amp;" TargetMode="External"/><Relationship Id="rId17" Type="http://schemas.openxmlformats.org/officeDocument/2006/relationships/hyperlink" Target="https://octopart-clicks.com/click/altium?manufacturer=Sensirion&amp;mpn=SHT31-DIS-B&amp;seller=Farnell&amp;sku=2474218&amp;country=US&amp;channel=BOM%20Report&amp;ref=supplier&amp;" TargetMode="External"/><Relationship Id="rId2" Type="http://schemas.openxmlformats.org/officeDocument/2006/relationships/hyperlink" Target="https://octopart-clicks.com/click/altium?manufacturer=TE%20Connectivity%20AMP&amp;mpn=1-2178711-4&amp;seller=Farnell&amp;sku=2473362&amp;country=US&amp;channel=BOM%20Report&amp;ref=man&amp;" TargetMode="External"/><Relationship Id="rId16" Type="http://schemas.openxmlformats.org/officeDocument/2006/relationships/hyperlink" Target="https://octopart-clicks.com/click/altium?manufacturer=TE%20Connectivity%20AMP&amp;mpn=1-2178711-4&amp;seller=Farnell&amp;sku=2473362&amp;country=US&amp;channel=BOM%20Report&amp;ref=supplier&amp;" TargetMode="External"/><Relationship Id="rId20" Type="http://schemas.openxmlformats.org/officeDocument/2006/relationships/hyperlink" Target="https://octopart-clicks.com/click/altium?manufacturer=Murata&amp;mpn=OKI-78SR-5%2F1.5-W36-C&amp;seller=Farnell&amp;sku=2102101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Murata&amp;mpn=OKI-78SR-5%2F1.5-W36-C&amp;seller=Farnell&amp;sku=2102101&amp;country=US&amp;channel=BOM%20Report&amp;ref=man&amp;" TargetMode="External"/><Relationship Id="rId11" Type="http://schemas.openxmlformats.org/officeDocument/2006/relationships/hyperlink" Target="https://octopart-clicks.com/click/altium?manufacturer=Panasonic&amp;mpn=ERA-3AEB472V&amp;seller=Farnell&amp;sku=1577615&amp;country=US&amp;channel=BOM%20Report&amp;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Omron&amp;mpn=B3F-1050&amp;seller=Farnell&amp;sku=176433&amp;country=US&amp;channel=BOM%20Report&amp;ref=man&amp;" TargetMode="External"/><Relationship Id="rId15" Type="http://schemas.openxmlformats.org/officeDocument/2006/relationships/hyperlink" Target="https://octopart-clicks.com/click/altium?manufacturer=Hirose&amp;mpn=DM3CS-SF&amp;seller=Farnell&amp;sku=1764376&amp;country=US&amp;channel=BOM%20Report&amp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Sensirion&amp;mpn=SHT31-DIS-B&amp;seller=Farnell&amp;sku=2474218&amp;country=US&amp;channel=BOM%20Report&amp;" TargetMode="External"/><Relationship Id="rId19" Type="http://schemas.openxmlformats.org/officeDocument/2006/relationships/hyperlink" Target="https://octopart-clicks.com/click/altium?manufacturer=Omron&amp;mpn=B3F-1050&amp;seller=Farnell&amp;sku=176433&amp;country=US&amp;channel=BOM%20Report&amp;ref=supplier&amp;" TargetMode="External"/><Relationship Id="rId4" Type="http://schemas.openxmlformats.org/officeDocument/2006/relationships/hyperlink" Target="https://octopart-clicks.com/click/altium?manufacturer=Panasonic&amp;mpn=ERA-3AEB472V&amp;seller=Farnell&amp;sku=1577615&amp;country=US&amp;channel=BOM%20Report&amp;ref=man&amp;" TargetMode="External"/><Relationship Id="rId9" Type="http://schemas.openxmlformats.org/officeDocument/2006/relationships/hyperlink" Target="https://octopart-clicks.com/click/altium?manufacturer=TE%20Connectivity%20AMP&amp;mpn=1-2178711-4&amp;seller=Farnell&amp;sku=2473362&amp;country=US&amp;channel=BOM%20Report&amp;" TargetMode="External"/><Relationship Id="rId14" Type="http://schemas.openxmlformats.org/officeDocument/2006/relationships/hyperlink" Target="https://octopart-clicks.com/click/altium?manufacturer=KEMET&amp;mpn=C0603C104K4RAC7081&amp;seller=Farnell&amp;sku=2522597&amp;country=US&amp;channel=BOM%20Report&amp;" TargetMode="External"/><Relationship Id="rId22" Type="http://schemas.openxmlformats.org/officeDocument/2006/relationships/hyperlink" Target="https://octopart-clicks.com/click/altium?manufacturer=Hirose&amp;mpn=DM3CS-SF&amp;seller=Farnell&amp;sku=1764376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8"/>
  <sheetViews>
    <sheetView showGridLines="0" tabSelected="1" zoomScale="85" zoomScaleNormal="85" workbookViewId="0">
      <selection activeCell="Q14" sqref="Q1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43429</v>
      </c>
      <c r="E8" s="22">
        <f ca="1">NOW()</f>
        <v>43429.490842245374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45</v>
      </c>
      <c r="E9" s="86" t="s">
        <v>53</v>
      </c>
      <c r="F9" s="86" t="s">
        <v>61</v>
      </c>
      <c r="G9" s="86" t="s">
        <v>71</v>
      </c>
      <c r="H9" s="86" t="s">
        <v>82</v>
      </c>
      <c r="I9" s="86" t="s">
        <v>83</v>
      </c>
      <c r="J9" s="86" t="s">
        <v>85</v>
      </c>
      <c r="K9" s="94" t="s">
        <v>92</v>
      </c>
      <c r="L9" s="95" t="s">
        <v>93</v>
      </c>
      <c r="M9" s="96" t="s">
        <v>94</v>
      </c>
      <c r="N9" s="96" t="s">
        <v>95</v>
      </c>
      <c r="O9" s="96" t="s">
        <v>96</v>
      </c>
    </row>
    <row r="10" spans="1:15" s="2" customFormat="1" ht="13.5" customHeight="1" x14ac:dyDescent="0.25">
      <c r="A10" s="52"/>
      <c r="B10" s="28">
        <f t="shared" ref="B10:B19" si="0">ROW(B10) - ROW($B$9)</f>
        <v>1</v>
      </c>
      <c r="C10" s="87" t="s">
        <v>37</v>
      </c>
      <c r="D10" s="87" t="s">
        <v>46</v>
      </c>
      <c r="E10" s="90" t="s">
        <v>54</v>
      </c>
      <c r="F10" s="90" t="s">
        <v>62</v>
      </c>
      <c r="G10" s="90" t="s">
        <v>72</v>
      </c>
      <c r="H10" s="29">
        <v>1</v>
      </c>
      <c r="I10" s="91" t="s">
        <v>84</v>
      </c>
      <c r="J10" s="93" t="s">
        <v>86</v>
      </c>
      <c r="K10" s="37">
        <v>2</v>
      </c>
      <c r="L10" s="37">
        <v>636</v>
      </c>
      <c r="M10" s="76">
        <v>1.45</v>
      </c>
      <c r="N10" s="76">
        <v>2.89</v>
      </c>
      <c r="O10" s="97" t="s">
        <v>35</v>
      </c>
    </row>
    <row r="11" spans="1:15" s="2" customFormat="1" ht="13.5" customHeight="1" x14ac:dyDescent="0.25">
      <c r="A11" s="52"/>
      <c r="B11" s="30">
        <f t="shared" si="0"/>
        <v>2</v>
      </c>
      <c r="C11" s="89" t="s">
        <v>38</v>
      </c>
      <c r="D11" s="89" t="s">
        <v>47</v>
      </c>
      <c r="E11" s="88" t="s">
        <v>55</v>
      </c>
      <c r="F11" s="88" t="s">
        <v>63</v>
      </c>
      <c r="G11" s="88" t="s">
        <v>73</v>
      </c>
      <c r="H11" s="31">
        <v>1</v>
      </c>
      <c r="I11" s="92" t="s">
        <v>84</v>
      </c>
      <c r="J11" s="89" t="s">
        <v>87</v>
      </c>
      <c r="K11" s="38">
        <v>2</v>
      </c>
      <c r="L11" s="38">
        <v>847</v>
      </c>
      <c r="M11" s="77">
        <v>4.68</v>
      </c>
      <c r="N11" s="77">
        <v>9.36</v>
      </c>
      <c r="O11" s="98" t="s">
        <v>35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48</v>
      </c>
      <c r="E12" s="90" t="s">
        <v>56</v>
      </c>
      <c r="F12" s="90" t="s">
        <v>64</v>
      </c>
      <c r="G12" s="90" t="s">
        <v>74</v>
      </c>
      <c r="H12" s="29">
        <v>7</v>
      </c>
      <c r="I12" s="91" t="s">
        <v>84</v>
      </c>
      <c r="J12" s="93" t="s">
        <v>88</v>
      </c>
      <c r="K12" s="37">
        <v>14</v>
      </c>
      <c r="L12" s="37">
        <v>48090</v>
      </c>
      <c r="M12" s="76">
        <v>0.19</v>
      </c>
      <c r="N12" s="76">
        <v>2.67</v>
      </c>
      <c r="O12" s="97" t="s">
        <v>35</v>
      </c>
    </row>
    <row r="13" spans="1:15" s="2" customFormat="1" ht="13.5" customHeight="1" x14ac:dyDescent="0.25">
      <c r="A13" s="52"/>
      <c r="B13" s="30">
        <f t="shared" si="0"/>
        <v>4</v>
      </c>
      <c r="C13" s="89" t="s">
        <v>40</v>
      </c>
      <c r="D13" s="89" t="s">
        <v>49</v>
      </c>
      <c r="E13" s="88" t="s">
        <v>57</v>
      </c>
      <c r="F13" s="88" t="s">
        <v>40</v>
      </c>
      <c r="G13" s="88" t="s">
        <v>75</v>
      </c>
      <c r="H13" s="31">
        <v>4</v>
      </c>
      <c r="I13" s="92" t="s">
        <v>84</v>
      </c>
      <c r="J13" s="89" t="s">
        <v>89</v>
      </c>
      <c r="K13" s="38">
        <v>8</v>
      </c>
      <c r="L13" s="38">
        <v>5577</v>
      </c>
      <c r="M13" s="77">
        <v>0.21</v>
      </c>
      <c r="N13" s="77">
        <v>1.66</v>
      </c>
      <c r="O13" s="98" t="s">
        <v>35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50</v>
      </c>
      <c r="E14" s="90" t="s">
        <v>58</v>
      </c>
      <c r="F14" s="90" t="s">
        <v>65</v>
      </c>
      <c r="G14" s="90" t="s">
        <v>76</v>
      </c>
      <c r="H14" s="29">
        <v>1</v>
      </c>
      <c r="I14" s="91" t="s">
        <v>84</v>
      </c>
      <c r="J14" s="93" t="s">
        <v>90</v>
      </c>
      <c r="K14" s="37">
        <v>2</v>
      </c>
      <c r="L14" s="37">
        <v>256</v>
      </c>
      <c r="M14" s="76">
        <v>3.7</v>
      </c>
      <c r="N14" s="76">
        <v>7.39</v>
      </c>
      <c r="O14" s="97" t="s">
        <v>35</v>
      </c>
    </row>
    <row r="15" spans="1:15" s="2" customFormat="1" ht="13.5" customHeight="1" x14ac:dyDescent="0.25">
      <c r="A15" s="52"/>
      <c r="B15" s="30">
        <f t="shared" si="0"/>
        <v>6</v>
      </c>
      <c r="C15" s="89" t="s">
        <v>42</v>
      </c>
      <c r="D15" s="89" t="s">
        <v>51</v>
      </c>
      <c r="E15" s="88" t="s">
        <v>59</v>
      </c>
      <c r="F15" s="88" t="s">
        <v>66</v>
      </c>
      <c r="G15" s="88" t="s">
        <v>77</v>
      </c>
      <c r="H15" s="31">
        <v>1</v>
      </c>
      <c r="I15" s="92" t="s">
        <v>84</v>
      </c>
      <c r="J15" s="89" t="s">
        <v>105</v>
      </c>
      <c r="K15" s="38">
        <v>10</v>
      </c>
      <c r="L15" s="38">
        <v>27000</v>
      </c>
      <c r="M15" s="77">
        <v>7.0000000000000007E-2</v>
      </c>
      <c r="N15" s="77">
        <v>0.73</v>
      </c>
      <c r="O15" s="98" t="s">
        <v>35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52</v>
      </c>
      <c r="E16" s="90" t="s">
        <v>44</v>
      </c>
      <c r="F16" s="90" t="s">
        <v>67</v>
      </c>
      <c r="G16" s="90" t="s">
        <v>78</v>
      </c>
      <c r="H16" s="29">
        <v>1</v>
      </c>
      <c r="I16" s="91" t="s">
        <v>84</v>
      </c>
      <c r="J16" s="93" t="s">
        <v>91</v>
      </c>
      <c r="K16" s="37">
        <v>2</v>
      </c>
      <c r="L16" s="37">
        <v>18392</v>
      </c>
      <c r="M16" s="76">
        <v>1.0900000000000001</v>
      </c>
      <c r="N16" s="76">
        <v>2.19</v>
      </c>
      <c r="O16" s="97" t="s">
        <v>35</v>
      </c>
    </row>
    <row r="17" spans="1:15" s="2" customFormat="1" ht="13.5" customHeight="1" x14ac:dyDescent="0.25">
      <c r="A17" s="52"/>
      <c r="B17" s="30">
        <f t="shared" si="0"/>
        <v>8</v>
      </c>
      <c r="C17" s="89" t="s">
        <v>44</v>
      </c>
      <c r="D17" s="89" t="s">
        <v>44</v>
      </c>
      <c r="E17" s="88" t="s">
        <v>44</v>
      </c>
      <c r="F17" s="88" t="s">
        <v>68</v>
      </c>
      <c r="G17" s="88" t="s">
        <v>79</v>
      </c>
      <c r="H17" s="31">
        <v>1</v>
      </c>
      <c r="I17" s="92" t="s">
        <v>44</v>
      </c>
      <c r="J17" s="89" t="s">
        <v>44</v>
      </c>
      <c r="K17" s="38"/>
      <c r="L17" s="38"/>
      <c r="M17" s="77"/>
      <c r="N17" s="77"/>
      <c r="O17" s="98" t="s">
        <v>44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44</v>
      </c>
      <c r="D18" s="87" t="s">
        <v>44</v>
      </c>
      <c r="E18" s="90" t="s">
        <v>44</v>
      </c>
      <c r="F18" s="90" t="s">
        <v>69</v>
      </c>
      <c r="G18" s="90" t="s">
        <v>80</v>
      </c>
      <c r="H18" s="29">
        <v>1</v>
      </c>
      <c r="I18" s="91" t="s">
        <v>44</v>
      </c>
      <c r="J18" s="93" t="s">
        <v>44</v>
      </c>
      <c r="K18" s="37"/>
      <c r="L18" s="37"/>
      <c r="M18" s="76"/>
      <c r="N18" s="76"/>
      <c r="O18" s="97" t="s">
        <v>44</v>
      </c>
    </row>
    <row r="19" spans="1:15" s="2" customFormat="1" ht="13.5" customHeight="1" x14ac:dyDescent="0.25">
      <c r="A19" s="52"/>
      <c r="B19" s="30">
        <f t="shared" si="0"/>
        <v>10</v>
      </c>
      <c r="C19" s="89" t="s">
        <v>44</v>
      </c>
      <c r="D19" s="89" t="s">
        <v>44</v>
      </c>
      <c r="E19" s="88" t="s">
        <v>60</v>
      </c>
      <c r="F19" s="88" t="s">
        <v>70</v>
      </c>
      <c r="G19" s="88" t="s">
        <v>81</v>
      </c>
      <c r="H19" s="31">
        <v>1</v>
      </c>
      <c r="I19" s="92" t="s">
        <v>44</v>
      </c>
      <c r="J19" s="89" t="s">
        <v>44</v>
      </c>
      <c r="K19" s="38"/>
      <c r="L19" s="38"/>
      <c r="M19" s="77"/>
      <c r="N19" s="77"/>
      <c r="O19" s="98" t="s">
        <v>44</v>
      </c>
    </row>
    <row r="20" spans="1:15" x14ac:dyDescent="0.25">
      <c r="A20" s="52"/>
      <c r="B20" s="48"/>
      <c r="C20" s="47"/>
      <c r="D20" s="33"/>
      <c r="E20" s="32"/>
      <c r="F20" s="44"/>
      <c r="G20" s="36"/>
      <c r="H20" s="43">
        <f>SUM(H10:H19)</f>
        <v>19</v>
      </c>
      <c r="I20" s="70"/>
      <c r="J20" s="39"/>
      <c r="K20" s="43">
        <f>SUM(K10:K19)</f>
        <v>40</v>
      </c>
      <c r="L20" s="42"/>
      <c r="M20" s="42"/>
      <c r="N20" s="42">
        <f>SUM(N10:N19)</f>
        <v>26.89</v>
      </c>
      <c r="O20" s="63"/>
    </row>
    <row r="21" spans="1:15" ht="13.8" thickBot="1" x14ac:dyDescent="0.3">
      <c r="A21" s="52"/>
      <c r="B21" s="102" t="s">
        <v>20</v>
      </c>
      <c r="C21" s="102"/>
      <c r="D21" s="5"/>
      <c r="E21" s="7"/>
      <c r="F21" s="46" t="s">
        <v>21</v>
      </c>
      <c r="G21" s="4"/>
      <c r="H21" s="4"/>
      <c r="I21" s="71"/>
      <c r="J21" s="36"/>
      <c r="K21" s="36"/>
      <c r="L21" s="36"/>
      <c r="M21" s="36"/>
      <c r="N21" s="36"/>
      <c r="O21" s="62"/>
    </row>
    <row r="22" spans="1:15" ht="25.2" thickBot="1" x14ac:dyDescent="0.3">
      <c r="A22" s="52"/>
      <c r="B22" s="6"/>
      <c r="C22" s="6"/>
      <c r="D22" s="6"/>
      <c r="E22" s="8"/>
      <c r="F22" s="75" t="s">
        <v>26</v>
      </c>
      <c r="G22" s="5"/>
      <c r="H22" s="83" t="s">
        <v>34</v>
      </c>
      <c r="I22" s="75"/>
      <c r="J22" s="41" t="s">
        <v>23</v>
      </c>
      <c r="K22" s="36"/>
      <c r="L22" s="103">
        <f>N20</f>
        <v>26.89</v>
      </c>
      <c r="M22" s="104"/>
      <c r="N22" s="84" t="s">
        <v>35</v>
      </c>
      <c r="O22" s="62"/>
    </row>
    <row r="23" spans="1:15" x14ac:dyDescent="0.25">
      <c r="A23" s="52"/>
      <c r="B23" s="6"/>
      <c r="C23" s="6"/>
      <c r="D23" s="6"/>
      <c r="E23" s="8"/>
      <c r="F23" s="5"/>
      <c r="G23" s="5"/>
      <c r="H23" s="5"/>
      <c r="I23" s="72"/>
      <c r="J23" s="45" t="s">
        <v>25</v>
      </c>
      <c r="K23" s="6"/>
      <c r="L23" s="105">
        <f>L22/H22</f>
        <v>13.445</v>
      </c>
      <c r="M23" s="105"/>
      <c r="N23" s="85" t="s">
        <v>35</v>
      </c>
      <c r="O23" s="62"/>
    </row>
    <row r="24" spans="1:15" ht="13.8" thickBot="1" x14ac:dyDescent="0.3">
      <c r="A24" s="55"/>
      <c r="B24" s="27"/>
      <c r="C24" s="11"/>
      <c r="D24" s="11"/>
      <c r="E24" s="9"/>
      <c r="F24" s="10"/>
      <c r="G24" s="10"/>
      <c r="H24" s="10"/>
      <c r="I24" s="73"/>
      <c r="J24" s="10"/>
      <c r="K24" s="11"/>
      <c r="L24" s="56"/>
      <c r="M24" s="56"/>
      <c r="N24" s="56"/>
      <c r="O24" s="64"/>
    </row>
    <row r="26" spans="1:15" x14ac:dyDescent="0.25">
      <c r="C26" s="1"/>
      <c r="D26" s="1"/>
      <c r="E26" s="1"/>
    </row>
    <row r="27" spans="1:15" x14ac:dyDescent="0.25">
      <c r="C27" s="1"/>
      <c r="D27" s="1"/>
      <c r="E27" s="1"/>
    </row>
    <row r="28" spans="1:15" x14ac:dyDescent="0.25">
      <c r="C28" s="1"/>
      <c r="D28" s="1"/>
      <c r="E28" s="1"/>
    </row>
  </sheetData>
  <mergeCells count="3">
    <mergeCell ref="B21:C21"/>
    <mergeCell ref="L22:M22"/>
    <mergeCell ref="L23:M23"/>
  </mergeCells>
  <phoneticPr fontId="0" type="noConversion"/>
  <conditionalFormatting sqref="L10:L11">
    <cfRule type="cellIs" dxfId="17" priority="19" operator="lessThan">
      <formula>1</formula>
    </cfRule>
  </conditionalFormatting>
  <conditionalFormatting sqref="N10:N11">
    <cfRule type="containsBlanks" dxfId="16" priority="18">
      <formula>LEN(TRIM(N10))=0</formula>
    </cfRule>
  </conditionalFormatting>
  <conditionalFormatting sqref="L12">
    <cfRule type="cellIs" dxfId="15" priority="16" operator="lessThan">
      <formula>1</formula>
    </cfRule>
  </conditionalFormatting>
  <conditionalFormatting sqref="N12">
    <cfRule type="containsBlanks" dxfId="14" priority="15">
      <formula>LEN(TRIM(N12))=0</formula>
    </cfRule>
  </conditionalFormatting>
  <conditionalFormatting sqref="L13">
    <cfRule type="cellIs" dxfId="13" priority="14" operator="lessThan">
      <formula>1</formula>
    </cfRule>
  </conditionalFormatting>
  <conditionalFormatting sqref="N13">
    <cfRule type="containsBlanks" dxfId="12" priority="13">
      <formula>LEN(TRIM(N13))=0</formula>
    </cfRule>
  </conditionalFormatting>
  <conditionalFormatting sqref="L14">
    <cfRule type="cellIs" dxfId="11" priority="12" operator="lessThan">
      <formula>1</formula>
    </cfRule>
  </conditionalFormatting>
  <conditionalFormatting sqref="N14">
    <cfRule type="containsBlanks" dxfId="10" priority="11">
      <formula>LEN(TRIM(N14))=0</formula>
    </cfRule>
  </conditionalFormatting>
  <conditionalFormatting sqref="L15">
    <cfRule type="cellIs" dxfId="9" priority="10" operator="lessThan">
      <formula>1</formula>
    </cfRule>
  </conditionalFormatting>
  <conditionalFormatting sqref="N15">
    <cfRule type="containsBlanks" dxfId="8" priority="9">
      <formula>LEN(TRIM(N15))=0</formula>
    </cfRule>
  </conditionalFormatting>
  <conditionalFormatting sqref="L16">
    <cfRule type="cellIs" dxfId="7" priority="8" operator="lessThan">
      <formula>1</formula>
    </cfRule>
  </conditionalFormatting>
  <conditionalFormatting sqref="N16">
    <cfRule type="containsBlanks" dxfId="6" priority="7">
      <formula>LEN(TRIM(N16))=0</formula>
    </cfRule>
  </conditionalFormatting>
  <conditionalFormatting sqref="L17">
    <cfRule type="cellIs" dxfId="5" priority="6" operator="lessThan">
      <formula>1</formula>
    </cfRule>
  </conditionalFormatting>
  <conditionalFormatting sqref="N17">
    <cfRule type="containsBlanks" dxfId="4" priority="5">
      <formula>LEN(TRIM(N17))=0</formula>
    </cfRule>
  </conditionalFormatting>
  <conditionalFormatting sqref="L18">
    <cfRule type="cellIs" dxfId="3" priority="4" operator="lessThan">
      <formula>1</formula>
    </cfRule>
  </conditionalFormatting>
  <conditionalFormatting sqref="N18">
    <cfRule type="containsBlanks" dxfId="2" priority="3">
      <formula>LEN(TRIM(N18))=0</formula>
    </cfRule>
  </conditionalFormatting>
  <conditionalFormatting sqref="L19">
    <cfRule type="cellIs" dxfId="1" priority="2" operator="lessThan">
      <formula>1</formula>
    </cfRule>
  </conditionalFormatting>
  <conditionalFormatting sqref="N19">
    <cfRule type="containsBlanks" dxfId="0" priority="1">
      <formula>LEN(TRIM(N19))=0</formula>
    </cfRule>
  </conditionalFormatting>
  <hyperlinks>
    <hyperlink ref="K7" r:id="rId1"/>
    <hyperlink ref="C10" r:id="rId2" tooltip="Manufacturer" display="'1-2178711-4"/>
    <hyperlink ref="C11" r:id="rId3" tooltip="Manufacturer" display="'SHT31-DIS-B"/>
    <hyperlink ref="C12" r:id="rId4" tooltip="Manufacturer" display="'ERA-3AEB472V"/>
    <hyperlink ref="C13" r:id="rId5" tooltip="Manufacturer" display="'B3F-1050"/>
    <hyperlink ref="C14" r:id="rId6" tooltip="Manufacturer" display="'OKI-78SR-5/1.5-W36-C"/>
    <hyperlink ref="C15" r:id="rId7" tooltip="Manufacturer" display="'C0603C104K4RAC7081"/>
    <hyperlink ref="C16" r:id="rId8" tooltip="Manufacturer" display="'DM3CS-SF"/>
    <hyperlink ref="C17" tooltip="Manufacturer" display="'"/>
    <hyperlink ref="C18" tooltip="Manufacturer" display="'"/>
    <hyperlink ref="C19" tooltip="Manufacturer" display="'"/>
    <hyperlink ref="D10" r:id="rId9" tooltip="Component" display="'TE Connectivity AMP"/>
    <hyperlink ref="D11" r:id="rId10" tooltip="Component" display="'Sensirion"/>
    <hyperlink ref="D12" r:id="rId11" tooltip="Component" display="'Panasonic"/>
    <hyperlink ref="D13" r:id="rId12" tooltip="Component" display="'Omron"/>
    <hyperlink ref="D14" r:id="rId13" tooltip="Component" display="'Murata"/>
    <hyperlink ref="D15" r:id="rId14" tooltip="Component" display="'KEMET"/>
    <hyperlink ref="D16" r:id="rId15" tooltip="Component" display="'Hirose"/>
    <hyperlink ref="D17" tooltip="Component" display="'"/>
    <hyperlink ref="D18" tooltip="Component" display="'"/>
    <hyperlink ref="D19" tooltip="Component" display="'"/>
    <hyperlink ref="J10" r:id="rId16" tooltip="Supplier" display="'2473362"/>
    <hyperlink ref="J11" r:id="rId17" tooltip="Supplier" display="'2474218"/>
    <hyperlink ref="J12" r:id="rId18" tooltip="Supplier" display="'1577615"/>
    <hyperlink ref="J13" r:id="rId19" tooltip="Supplier" display="'176433"/>
    <hyperlink ref="J14" r:id="rId20" tooltip="Supplier" display="'2102101"/>
    <hyperlink ref="J15" r:id="rId21" tooltip="Supplier" display="'2522597"/>
    <hyperlink ref="J16" r:id="rId22" tooltip="Supplier" display="'1764376"/>
    <hyperlink ref="J17" tooltip="Supplier" display="'"/>
    <hyperlink ref="J18" tooltip="Supplier" display="'"/>
    <hyperlink ref="J19" tooltip="Supplier" display="'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3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97</v>
      </c>
    </row>
    <row r="2" spans="1:2" x14ac:dyDescent="0.25">
      <c r="A2" s="25" t="s">
        <v>1</v>
      </c>
      <c r="B2" s="100" t="s">
        <v>29</v>
      </c>
    </row>
    <row r="3" spans="1:2" x14ac:dyDescent="0.25">
      <c r="A3" s="26" t="s">
        <v>2</v>
      </c>
      <c r="B3" s="101" t="s">
        <v>30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97</v>
      </c>
    </row>
    <row r="6" spans="1:2" x14ac:dyDescent="0.25">
      <c r="A6" s="25" t="s">
        <v>5</v>
      </c>
      <c r="B6" s="100" t="s">
        <v>98</v>
      </c>
    </row>
    <row r="7" spans="1:2" x14ac:dyDescent="0.25">
      <c r="A7" s="26" t="s">
        <v>6</v>
      </c>
      <c r="B7" s="101" t="s">
        <v>99</v>
      </c>
    </row>
    <row r="8" spans="1:2" x14ac:dyDescent="0.25">
      <c r="A8" s="25" t="s">
        <v>7</v>
      </c>
      <c r="B8" s="100" t="s">
        <v>32</v>
      </c>
    </row>
    <row r="9" spans="1:2" x14ac:dyDescent="0.25">
      <c r="A9" s="26" t="s">
        <v>8</v>
      </c>
      <c r="B9" s="101" t="s">
        <v>31</v>
      </c>
    </row>
    <row r="10" spans="1:2" x14ac:dyDescent="0.25">
      <c r="A10" s="25" t="s">
        <v>9</v>
      </c>
      <c r="B10" s="100" t="s">
        <v>100</v>
      </c>
    </row>
    <row r="11" spans="1:2" x14ac:dyDescent="0.25">
      <c r="A11" s="26" t="s">
        <v>10</v>
      </c>
      <c r="B11" s="101" t="s">
        <v>101</v>
      </c>
    </row>
    <row r="12" spans="1:2" x14ac:dyDescent="0.25">
      <c r="A12" s="25" t="s">
        <v>11</v>
      </c>
      <c r="B12" s="100" t="s">
        <v>102</v>
      </c>
    </row>
    <row r="13" spans="1:2" x14ac:dyDescent="0.25">
      <c r="A13" s="26" t="s">
        <v>12</v>
      </c>
      <c r="B13" s="101" t="s">
        <v>103</v>
      </c>
    </row>
    <row r="14" spans="1:2" x14ac:dyDescent="0.25">
      <c r="A14" s="25" t="s">
        <v>13</v>
      </c>
      <c r="B14" s="100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2018-11-25T10:47:51Z</dcterms:modified>
</cp:coreProperties>
</file>