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NewHarvest-incubator\Motor_driver\Project Outputs for Motor_driver\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N23" i="3" l="1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<sst xmlns="http://schemas.openxmlformats.org/spreadsheetml/2006/main" count="172" uniqueCount="124">
  <si>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</si>
  <si>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</si>
  <si>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</si>
  <si>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</si>
  <si>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</si>
  <si>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</si>
  <si>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</si>
  <si>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</si>
  <si>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</si>
  <si>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</si>
  <si>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</si>
  <si>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</si>
  <si>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</si>
  <si>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</si>
  <si>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</si>
  <si>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</si>
  <si>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</si>
  <si>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</si>
  <si>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</si>
  <si>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</si>
  <si>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</si>
  <si>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</si>
  <si>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</si>
  <si>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</si>
  <si>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</si>
  <si>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</si>
  <si>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</si>
  <si>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</si>
  <si>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</si>
  <si>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Motor_driver.PrjPcb</t>
  </si>
  <si>
    <t>None</t>
  </si>
  <si>
    <t>11/25/2018</t>
  </si>
  <si>
    <t>11:35:57 AM</t>
  </si>
  <si>
    <t>Motor_driver</t>
  </si>
  <si>
    <t>4</t>
  </si>
  <si>
    <t>EUR</t>
  </si>
  <si>
    <t>Manufacturer Part Number 1</t>
  </si>
  <si>
    <t>TCUT1300X01</t>
  </si>
  <si>
    <t>CRCW02010000Z0ED</t>
  </si>
  <si>
    <t>CRCW020110K0FNED</t>
  </si>
  <si>
    <t>1-2178711-4</t>
  </si>
  <si>
    <t>EEE-FK1H101P</t>
  </si>
  <si>
    <t>ERA-3AEB331V</t>
  </si>
  <si>
    <t>NRVTS245ESFT1G</t>
  </si>
  <si>
    <t>74AHC1G14GW,125</t>
  </si>
  <si>
    <t>IRLML6346TRPBF</t>
  </si>
  <si>
    <t>FC68148S</t>
  </si>
  <si>
    <t/>
  </si>
  <si>
    <t>Manufacturer 1</t>
  </si>
  <si>
    <t>Vishay Semiconductors</t>
  </si>
  <si>
    <t>Vishay</t>
  </si>
  <si>
    <t>TE Connectivity AMP</t>
  </si>
  <si>
    <t>Panasonic</t>
  </si>
  <si>
    <t>ON Semiconductor</t>
  </si>
  <si>
    <t>Nexperia</t>
  </si>
  <si>
    <t>Infineon</t>
  </si>
  <si>
    <t>Cliff</t>
  </si>
  <si>
    <t>Description</t>
  </si>
  <si>
    <t>SENSOR OPTO SLOT 3MM TRANS SMD</t>
  </si>
  <si>
    <t>RES SMD 0.0OHM JUMPER 1/20W 0201</t>
  </si>
  <si>
    <t>RES SMD 10K OHM 1% 1/20W 0201</t>
  </si>
  <si>
    <t>AMP FROM TE CONNECTIVITY         1-2178711-4             Wire-To-Board Connector, Micro-MaTch Value-Line Series, 14 Contacts, Receptacle, 1.27 mm</t>
  </si>
  <si>
    <t>Cap Aluminum Lytic 100uF 50V 20% (8 X 10.2mm) SMD 350mA 2000h 105C Automotive T/R</t>
  </si>
  <si>
    <t>RES SMD 330 OHM 0.1% 1/10W 0603</t>
  </si>
  <si>
    <t>ON SEMICONDUCTOR         NRVTS245ESFT1G             Schottky Rectifier, Single, 45 V, 2 A, SOD-123, 2 Pins, 650 mV</t>
  </si>
  <si>
    <t>74AHC1G14GW@125</t>
  </si>
  <si>
    <t>INFINEON         IRLML6346TRPBF.             MOSFET Transistor, N Channel, 3.4 A, 30 V, 0.046 ohm, 4.5 V, 800 mV</t>
  </si>
  <si>
    <t>DC 2.1mm connector</t>
  </si>
  <si>
    <t>Header, 2-Pin</t>
  </si>
  <si>
    <t>Header, 4-Pin</t>
  </si>
  <si>
    <t>Footprint</t>
  </si>
  <si>
    <t>END_switch</t>
  </si>
  <si>
    <t>0603res</t>
  </si>
  <si>
    <t>micro_Match</t>
  </si>
  <si>
    <t>EEEFK1J470P</t>
  </si>
  <si>
    <t>Schotky</t>
  </si>
  <si>
    <t>SOT65P212X112-5N</t>
  </si>
  <si>
    <t>SOT_Nmos</t>
  </si>
  <si>
    <t>DC power connector</t>
  </si>
  <si>
    <t>DIP16</t>
  </si>
  <si>
    <t>HDR1X2</t>
  </si>
  <si>
    <t>HDR1X4</t>
  </si>
  <si>
    <t>Designator</t>
  </si>
  <si>
    <t>U2, U3</t>
  </si>
  <si>
    <t>R1, R3, R6, R8, R11, R12, R13, R14, R15, R16, R17, R18, R19, R20</t>
  </si>
  <si>
    <t>R5, R10, R21, R22</t>
  </si>
  <si>
    <t>P3, P4</t>
  </si>
  <si>
    <t>C1</t>
  </si>
  <si>
    <t>R2, R4</t>
  </si>
  <si>
    <t>D1</t>
  </si>
  <si>
    <t>J2, J3</t>
  </si>
  <si>
    <t>J1</t>
  </si>
  <si>
    <t>P5</t>
  </si>
  <si>
    <t>U1</t>
  </si>
  <si>
    <t>P2, P6</t>
  </si>
  <si>
    <t>P1</t>
  </si>
  <si>
    <t>Quantity</t>
  </si>
  <si>
    <t>Supplier 1</t>
  </si>
  <si>
    <t>Farnell</t>
  </si>
  <si>
    <t>Digi-Key</t>
  </si>
  <si>
    <t>Supplier Part Number 1</t>
  </si>
  <si>
    <t>2139811</t>
  </si>
  <si>
    <t>2140192</t>
  </si>
  <si>
    <t>2473362</t>
  </si>
  <si>
    <t>9695958</t>
  </si>
  <si>
    <t>2473409</t>
  </si>
  <si>
    <t>1085241</t>
  </si>
  <si>
    <t>1857300</t>
  </si>
  <si>
    <t>1889309</t>
  </si>
  <si>
    <t>Supplier Order Qty 1</t>
  </si>
  <si>
    <t>Supplier Stock 1</t>
  </si>
  <si>
    <t>Supplier Unit Price 1</t>
  </si>
  <si>
    <t>Supplier Subtotal 1</t>
  </si>
  <si>
    <t>Supplier Currency 1</t>
  </si>
  <si>
    <t>C:\Users\vojislav\OneDrive\IRNAS-Common\Electronics-Development\NewHarvest-incubator\Motor_driver\Motor_driver.PrjPcb</t>
  </si>
  <si>
    <t>Bill of Materials production For Project [Motor_driver.PrjPcb] (No PCB Document Selected)</t>
  </si>
  <si>
    <t>34</t>
  </si>
  <si>
    <t>11/25/2018 11:35:57 AM</t>
  </si>
  <si>
    <t>Bill of Materials production</t>
  </si>
  <si>
    <t>BOM_PartType</t>
  </si>
  <si>
    <t>BOM</t>
  </si>
  <si>
    <t>Bill of Materials</t>
  </si>
  <si>
    <t>751-1040-1-ND</t>
  </si>
  <si>
    <t>1577599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</si>
</sst>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Vishay&amp;mpn=CRCW02010000Z0ED&amp;seller=Farnell&amp;sku=2139811&amp;country=US&amp;channel=BOM%20Report&amp;" TargetMode="External"/><Relationship Id="rId18" Type="http://schemas.openxmlformats.org/officeDocument/2006/relationships/hyperlink" Target="https://octopart-clicks.com/click/altium?manufacturer=ON%20Semiconductor&amp;mpn=NRVTS245ESFT1G&amp;seller=Farnell&amp;sku=2473409&amp;country=US&amp;channel=BOM%20Report&amp;" TargetMode="External"/><Relationship Id="rId26" Type="http://schemas.openxmlformats.org/officeDocument/2006/relationships/hyperlink" Target="https://octopart-clicks.com/click/altium?manufacturer=Panasonic&amp;mpn=EEE-FK1H101P&amp;seller=Farnell&amp;sku=9695958&amp;country=US&amp;channel=BOM%20Report&amp;ref=supplier&amp;" TargetMode="External"/><Relationship Id="rId3" Type="http://schemas.openxmlformats.org/officeDocument/2006/relationships/hyperlink" Target="https://octopart-clicks.com/click/altium?manufacturer=Vishay&amp;mpn=CRCW02010000Z0ED&amp;seller=Farnell&amp;sku=2139811&amp;country=US&amp;channel=BOM%20Report&amp;ref=man&amp;" TargetMode="External"/><Relationship Id="rId21" Type="http://schemas.openxmlformats.org/officeDocument/2006/relationships/hyperlink" Target="https://octopart-clicks.com/click/altium?manufacturer=Cliff&amp;mpn=FC68148S&amp;seller=Farnell&amp;sku=1889309&amp;country=US&amp;channel=BOM%20Report&amp;" TargetMode="External"/><Relationship Id="rId7" Type="http://schemas.openxmlformats.org/officeDocument/2006/relationships/hyperlink" Target="https://octopart-clicks.com/click/altium?manufacturer=Panasonic&amp;mpn=ERA-3AEB331V&amp;seller=Digi-Key&amp;sku=P330DBTR-ND&amp;country=US&amp;channel=BOM%20Report&amp;ref=man&amp;" TargetMode="External"/><Relationship Id="rId12" Type="http://schemas.openxmlformats.org/officeDocument/2006/relationships/hyperlink" Target="https://octopart-clicks.com/click/altium?manufacturer=Vishay%20Semiconductors&amp;mpn=TCUT1300X01&amp;seller=Farnell&amp;sku=2251270&amp;country=US&amp;channel=BOM%20Report&amp;" TargetMode="External"/><Relationship Id="rId17" Type="http://schemas.openxmlformats.org/officeDocument/2006/relationships/hyperlink" Target="https://octopart-clicks.com/click/altium?manufacturer=Panasonic&amp;mpn=ERA-3AEB331V&amp;seller=Digi-Key&amp;sku=P330DBTR-ND&amp;country=US&amp;channel=BOM%20Report&amp;" TargetMode="External"/><Relationship Id="rId25" Type="http://schemas.openxmlformats.org/officeDocument/2006/relationships/hyperlink" Target="https://octopart-clicks.com/click/altium?manufacturer=TE%20Connectivity%20AMP&amp;mpn=1-2178711-4&amp;seller=Farnell&amp;sku=2473362&amp;country=US&amp;channel=BOM%20Report&amp;ref=supplier&amp;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Vishay%20Semiconductors&amp;mpn=TCUT1300X01&amp;seller=Farnell&amp;sku=2251270&amp;country=US&amp;channel=BOM%20Report&amp;ref=man&amp;" TargetMode="External"/><Relationship Id="rId16" Type="http://schemas.openxmlformats.org/officeDocument/2006/relationships/hyperlink" Target="https://octopart-clicks.com/click/altium?manufacturer=Panasonic&amp;mpn=EEE-FK1H101P&amp;seller=Farnell&amp;sku=9695958&amp;country=US&amp;channel=BOM%20Report&amp;" TargetMode="External"/><Relationship Id="rId20" Type="http://schemas.openxmlformats.org/officeDocument/2006/relationships/hyperlink" Target="https://octopart-clicks.com/click/altium?manufacturer=Infineon&amp;mpn=IRLML6346TRPBF&amp;seller=Farnell&amp;sku=1857300&amp;country=US&amp;channel=BOM%20Report&amp;" TargetMode="External"/><Relationship Id="rId29" Type="http://schemas.openxmlformats.org/officeDocument/2006/relationships/hyperlink" Target="https://octopart-clicks.com/click/altium?manufacturer=Nexperia&amp;mpn=74AHC1G14GW%2C125&amp;seller=Farnell&amp;sku=1085241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Panasonic&amp;mpn=EEE-FK1H101P&amp;seller=Farnell&amp;sku=9695958&amp;country=US&amp;channel=BOM%20Report&amp;ref=man&amp;" TargetMode="External"/><Relationship Id="rId11" Type="http://schemas.openxmlformats.org/officeDocument/2006/relationships/hyperlink" Target="https://octopart-clicks.com/click/altium?manufacturer=Cliff&amp;mpn=FC68148S&amp;seller=Farnell&amp;sku=1889309&amp;country=US&amp;channel=BOM%20Report&amp;ref=man&amp;" TargetMode="External"/><Relationship Id="rId24" Type="http://schemas.openxmlformats.org/officeDocument/2006/relationships/hyperlink" Target="https://octopart-clicks.com/click/altium?manufacturer=Vishay&amp;mpn=CRCW020110K0FNED&amp;seller=Farnell&amp;sku=2140192&amp;country=US&amp;channel=BOM%20Report&amp;ref=supplier&amp;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TE%20Connectivity%20AMP&amp;mpn=1-2178711-4&amp;seller=Farnell&amp;sku=2473362&amp;country=US&amp;channel=BOM%20Report&amp;ref=man&amp;" TargetMode="External"/><Relationship Id="rId15" Type="http://schemas.openxmlformats.org/officeDocument/2006/relationships/hyperlink" Target="https://octopart-clicks.com/click/altium?manufacturer=TE%20Connectivity%20AMP&amp;mpn=1-2178711-4&amp;seller=Farnell&amp;sku=2473362&amp;country=US&amp;channel=BOM%20Report&amp;" TargetMode="External"/><Relationship Id="rId23" Type="http://schemas.openxmlformats.org/officeDocument/2006/relationships/hyperlink" Target="https://octopart-clicks.com/click/altium?manufacturer=Vishay&amp;mpn=CRCW02010000Z0ED&amp;seller=Farnell&amp;sku=2139811&amp;country=US&amp;channel=BOM%20Report&amp;ref=supplier&amp;" TargetMode="External"/><Relationship Id="rId28" Type="http://schemas.openxmlformats.org/officeDocument/2006/relationships/hyperlink" Target="https://octopart-clicks.com/click/altium?manufacturer=ON%20Semiconductor&amp;mpn=NRVTS245ESFT1G&amp;seller=Farnell&amp;sku=2473409&amp;country=US&amp;channel=BOM%20Report&amp;ref=supplier&amp;" TargetMode="External"/><Relationship Id="rId10" Type="http://schemas.openxmlformats.org/officeDocument/2006/relationships/hyperlink" Target="https://octopart-clicks.com/click/altium?manufacturer=Infineon&amp;mpn=IRLML6346TRPBF&amp;seller=Farnell&amp;sku=1857300&amp;country=US&amp;channel=BOM%20Report&amp;ref=man&amp;" TargetMode="External"/><Relationship Id="rId19" Type="http://schemas.openxmlformats.org/officeDocument/2006/relationships/hyperlink" Target="https://octopart-clicks.com/click/altium?manufacturer=Nexperia&amp;mpn=74AHC1G14GW%2C125&amp;seller=Farnell&amp;sku=1085241&amp;country=US&amp;channel=BOM%20Report&amp;" TargetMode="External"/><Relationship Id="rId31" Type="http://schemas.openxmlformats.org/officeDocument/2006/relationships/hyperlink" Target="https://octopart-clicks.com/click/altium?manufacturer=Cliff&amp;mpn=FC68148S&amp;seller=Farnell&amp;sku=1889309&amp;country=US&amp;channel=BOM%20Report&amp;ref=supplier&amp;" TargetMode="External"/><Relationship Id="rId4" Type="http://schemas.openxmlformats.org/officeDocument/2006/relationships/hyperlink" Target="https://octopart-clicks.com/click/altium?manufacturer=Vishay&amp;mpn=CRCW020110K0FNED&amp;seller=Farnell&amp;sku=2140192&amp;country=US&amp;channel=BOM%20Report&amp;ref=man&amp;" TargetMode="External"/><Relationship Id="rId9" Type="http://schemas.openxmlformats.org/officeDocument/2006/relationships/hyperlink" Target="https://octopart-clicks.com/click/altium?manufacturer=Nexperia&amp;mpn=74AHC1G14GW%2C125&amp;seller=Farnell&amp;sku=1085241&amp;country=US&amp;channel=BOM%20Report&amp;ref=man&amp;" TargetMode="External"/><Relationship Id="rId14" Type="http://schemas.openxmlformats.org/officeDocument/2006/relationships/hyperlink" Target="https://octopart-clicks.com/click/altium?manufacturer=Vishay&amp;mpn=CRCW020110K0FNED&amp;seller=Farnell&amp;sku=2140192&amp;country=US&amp;channel=BOM%20Report&amp;" TargetMode="External"/><Relationship Id="rId22" Type="http://schemas.openxmlformats.org/officeDocument/2006/relationships/hyperlink" Target="https://octopart-clicks.com/click/altium?manufacturer=Vishay%20Semiconductors&amp;mpn=TCUT1300X01&amp;seller=Farnell&amp;sku=2251270&amp;country=US&amp;channel=BOM%20Report&amp;ref=supplier&amp;" TargetMode="External"/><Relationship Id="rId27" Type="http://schemas.openxmlformats.org/officeDocument/2006/relationships/hyperlink" Target="https://octopart-clicks.com/click/altium?manufacturer=Panasonic&amp;mpn=ERA-3AEB331V&amp;seller=Digi-Key&amp;sku=P330DBTR-ND&amp;country=US&amp;channel=BOM%20Report&amp;ref=supplier&amp;" TargetMode="External"/><Relationship Id="rId30" Type="http://schemas.openxmlformats.org/officeDocument/2006/relationships/hyperlink" Target="https://octopart-clicks.com/click/altium?manufacturer=Infineon&amp;mpn=IRLML6346TRPBF&amp;seller=Farnell&amp;sku=1857300&amp;country=US&amp;channel=BOM%20Report&amp;ref=supplier&amp;" TargetMode="External"/><Relationship Id="rId8" Type="http://schemas.openxmlformats.org/officeDocument/2006/relationships/hyperlink" Target="https://octopart-clicks.com/click/altium?manufacturer=ON%20Semiconductor&amp;mpn=NRVTS245ESFT1G&amp;seller=Farnell&amp;sku=2473409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showGridLines="0" tabSelected="1" zoomScale="85" zoomScaleNormal="85" workbookViewId="0">
      <selection activeCell="N20" sqref="N2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43429</v>
      </c>
      <c r="E8" s="22">
        <f ca="1">NOW()</f>
        <v>43429.485877430554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48</v>
      </c>
      <c r="E9" s="86" t="s">
        <v>57</v>
      </c>
      <c r="F9" s="86" t="s">
        <v>70</v>
      </c>
      <c r="G9" s="86" t="s">
        <v>82</v>
      </c>
      <c r="H9" s="86" t="s">
        <v>96</v>
      </c>
      <c r="I9" s="86" t="s">
        <v>97</v>
      </c>
      <c r="J9" s="86" t="s">
        <v>100</v>
      </c>
      <c r="K9" s="94" t="s">
        <v>109</v>
      </c>
      <c r="L9" s="95" t="s">
        <v>110</v>
      </c>
      <c r="M9" s="96" t="s">
        <v>111</v>
      </c>
      <c r="N9" s="96" t="s">
        <v>112</v>
      </c>
      <c r="O9" s="96" t="s">
        <v>113</v>
      </c>
    </row>
    <row r="10" spans="1:15" s="2" customFormat="1" ht="13.5" customHeight="1" x14ac:dyDescent="0.25">
      <c r="A10" s="52"/>
      <c r="B10" s="28">
        <f t="shared" ref="B10:B22" si="0">ROW(B10) - ROW($B$9)</f>
        <v>1</v>
      </c>
      <c r="C10" s="87" t="s">
        <v>37</v>
      </c>
      <c r="D10" s="87" t="s">
        <v>49</v>
      </c>
      <c r="E10" s="90" t="s">
        <v>58</v>
      </c>
      <c r="F10" s="90" t="s">
        <v>71</v>
      </c>
      <c r="G10" s="90" t="s">
        <v>83</v>
      </c>
      <c r="H10" s="29">
        <v>2</v>
      </c>
      <c r="I10" s="91" t="s">
        <v>99</v>
      </c>
      <c r="J10" s="93" t="s">
        <v>122</v>
      </c>
      <c r="K10" s="37">
        <v>8</v>
      </c>
      <c r="L10" s="37">
        <v>1000</v>
      </c>
      <c r="M10" s="76">
        <v>1.19</v>
      </c>
      <c r="N10" s="76">
        <v>9.49</v>
      </c>
      <c r="O10" s="97" t="s">
        <v>35</v>
      </c>
    </row>
    <row r="11" spans="1:15" s="2" customFormat="1" ht="13.5" customHeight="1" x14ac:dyDescent="0.25">
      <c r="A11" s="52"/>
      <c r="B11" s="30">
        <f t="shared" si="0"/>
        <v>2</v>
      </c>
      <c r="C11" s="89" t="s">
        <v>38</v>
      </c>
      <c r="D11" s="89" t="s">
        <v>50</v>
      </c>
      <c r="E11" s="88" t="s">
        <v>59</v>
      </c>
      <c r="F11" s="88" t="s">
        <v>72</v>
      </c>
      <c r="G11" s="88" t="s">
        <v>84</v>
      </c>
      <c r="H11" s="31">
        <v>14</v>
      </c>
      <c r="I11" s="92" t="s">
        <v>98</v>
      </c>
      <c r="J11" s="89" t="s">
        <v>101</v>
      </c>
      <c r="K11" s="38">
        <v>56</v>
      </c>
      <c r="L11" s="38">
        <v>37270</v>
      </c>
      <c r="M11" s="77">
        <v>0.03</v>
      </c>
      <c r="N11" s="77">
        <v>1.65</v>
      </c>
      <c r="O11" s="98" t="s">
        <v>35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50</v>
      </c>
      <c r="E12" s="90" t="s">
        <v>60</v>
      </c>
      <c r="F12" s="90" t="s">
        <v>72</v>
      </c>
      <c r="G12" s="90" t="s">
        <v>85</v>
      </c>
      <c r="H12" s="29">
        <v>4</v>
      </c>
      <c r="I12" s="91" t="s">
        <v>98</v>
      </c>
      <c r="J12" s="93" t="s">
        <v>102</v>
      </c>
      <c r="K12" s="37">
        <v>16</v>
      </c>
      <c r="L12" s="37">
        <v>20623</v>
      </c>
      <c r="M12" s="76">
        <v>0.03</v>
      </c>
      <c r="N12" s="76">
        <v>0.48</v>
      </c>
      <c r="O12" s="97" t="s">
        <v>35</v>
      </c>
    </row>
    <row r="13" spans="1:15" s="2" customFormat="1" ht="13.5" customHeight="1" x14ac:dyDescent="0.25">
      <c r="A13" s="52"/>
      <c r="B13" s="30">
        <f t="shared" si="0"/>
        <v>4</v>
      </c>
      <c r="C13" s="89" t="s">
        <v>40</v>
      </c>
      <c r="D13" s="89" t="s">
        <v>51</v>
      </c>
      <c r="E13" s="88" t="s">
        <v>61</v>
      </c>
      <c r="F13" s="88" t="s">
        <v>73</v>
      </c>
      <c r="G13" s="88" t="s">
        <v>86</v>
      </c>
      <c r="H13" s="31">
        <v>2</v>
      </c>
      <c r="I13" s="92" t="s">
        <v>98</v>
      </c>
      <c r="J13" s="89" t="s">
        <v>103</v>
      </c>
      <c r="K13" s="38">
        <v>8</v>
      </c>
      <c r="L13" s="38">
        <v>636</v>
      </c>
      <c r="M13" s="77">
        <v>1.45</v>
      </c>
      <c r="N13" s="77">
        <v>11.57</v>
      </c>
      <c r="O13" s="98" t="s">
        <v>35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52</v>
      </c>
      <c r="E14" s="90" t="s">
        <v>62</v>
      </c>
      <c r="F14" s="90" t="s">
        <v>74</v>
      </c>
      <c r="G14" s="90" t="s">
        <v>87</v>
      </c>
      <c r="H14" s="29">
        <v>1</v>
      </c>
      <c r="I14" s="91" t="s">
        <v>98</v>
      </c>
      <c r="J14" s="93" t="s">
        <v>104</v>
      </c>
      <c r="K14" s="37">
        <v>4</v>
      </c>
      <c r="L14" s="37">
        <v>9799</v>
      </c>
      <c r="M14" s="76">
        <v>0.7</v>
      </c>
      <c r="N14" s="76">
        <v>2.81</v>
      </c>
      <c r="O14" s="97" t="s">
        <v>35</v>
      </c>
    </row>
    <row r="15" spans="1:15" s="2" customFormat="1" ht="13.5" customHeight="1" x14ac:dyDescent="0.25">
      <c r="A15" s="52"/>
      <c r="B15" s="30">
        <f t="shared" si="0"/>
        <v>6</v>
      </c>
      <c r="C15" s="89" t="s">
        <v>42</v>
      </c>
      <c r="D15" s="89" t="s">
        <v>52</v>
      </c>
      <c r="E15" s="88" t="s">
        <v>63</v>
      </c>
      <c r="F15" s="88" t="s">
        <v>72</v>
      </c>
      <c r="G15" s="88" t="s">
        <v>88</v>
      </c>
      <c r="H15" s="31">
        <v>2</v>
      </c>
      <c r="I15" s="92" t="s">
        <v>98</v>
      </c>
      <c r="J15" s="89" t="s">
        <v>123</v>
      </c>
      <c r="K15" s="38">
        <v>10</v>
      </c>
      <c r="L15" s="38">
        <v>75000</v>
      </c>
      <c r="M15" s="77">
        <v>0.03</v>
      </c>
      <c r="N15" s="77">
        <v>0.3</v>
      </c>
      <c r="O15" s="98" t="s">
        <v>35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53</v>
      </c>
      <c r="E16" s="90" t="s">
        <v>64</v>
      </c>
      <c r="F16" s="90" t="s">
        <v>75</v>
      </c>
      <c r="G16" s="90" t="s">
        <v>89</v>
      </c>
      <c r="H16" s="29">
        <v>1</v>
      </c>
      <c r="I16" s="91" t="s">
        <v>98</v>
      </c>
      <c r="J16" s="93" t="s">
        <v>105</v>
      </c>
      <c r="K16" s="37">
        <v>5</v>
      </c>
      <c r="L16" s="37">
        <v>4044</v>
      </c>
      <c r="M16" s="76">
        <v>0.25</v>
      </c>
      <c r="N16" s="76">
        <v>1.24</v>
      </c>
      <c r="O16" s="97" t="s">
        <v>35</v>
      </c>
    </row>
    <row r="17" spans="1:15" s="2" customFormat="1" ht="13.5" customHeight="1" x14ac:dyDescent="0.25">
      <c r="A17" s="52"/>
      <c r="B17" s="30">
        <f t="shared" si="0"/>
        <v>8</v>
      </c>
      <c r="C17" s="89" t="s">
        <v>44</v>
      </c>
      <c r="D17" s="89" t="s">
        <v>54</v>
      </c>
      <c r="E17" s="88" t="s">
        <v>65</v>
      </c>
      <c r="F17" s="88" t="s">
        <v>76</v>
      </c>
      <c r="G17" s="88" t="s">
        <v>90</v>
      </c>
      <c r="H17" s="31">
        <v>2</v>
      </c>
      <c r="I17" s="92" t="s">
        <v>98</v>
      </c>
      <c r="J17" s="89" t="s">
        <v>106</v>
      </c>
      <c r="K17" s="38">
        <v>8</v>
      </c>
      <c r="L17" s="38">
        <v>5995</v>
      </c>
      <c r="M17" s="77">
        <v>0.18</v>
      </c>
      <c r="N17" s="77">
        <v>1.4</v>
      </c>
      <c r="O17" s="98" t="s">
        <v>35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45</v>
      </c>
      <c r="D18" s="87" t="s">
        <v>55</v>
      </c>
      <c r="E18" s="90" t="s">
        <v>66</v>
      </c>
      <c r="F18" s="90" t="s">
        <v>77</v>
      </c>
      <c r="G18" s="90" t="s">
        <v>91</v>
      </c>
      <c r="H18" s="29">
        <v>1</v>
      </c>
      <c r="I18" s="91" t="s">
        <v>98</v>
      </c>
      <c r="J18" s="93" t="s">
        <v>107</v>
      </c>
      <c r="K18" s="37">
        <v>5</v>
      </c>
      <c r="L18" s="37">
        <v>26232</v>
      </c>
      <c r="M18" s="76">
        <v>0.27</v>
      </c>
      <c r="N18" s="76">
        <v>1.35</v>
      </c>
      <c r="O18" s="97" t="s">
        <v>35</v>
      </c>
    </row>
    <row r="19" spans="1:15" s="2" customFormat="1" ht="13.5" customHeight="1" x14ac:dyDescent="0.25">
      <c r="A19" s="52"/>
      <c r="B19" s="30">
        <f t="shared" si="0"/>
        <v>10</v>
      </c>
      <c r="C19" s="89" t="s">
        <v>46</v>
      </c>
      <c r="D19" s="89" t="s">
        <v>56</v>
      </c>
      <c r="E19" s="88" t="s">
        <v>67</v>
      </c>
      <c r="F19" s="88" t="s">
        <v>78</v>
      </c>
      <c r="G19" s="88" t="s">
        <v>92</v>
      </c>
      <c r="H19" s="31">
        <v>1</v>
      </c>
      <c r="I19" s="92" t="s">
        <v>98</v>
      </c>
      <c r="J19" s="89" t="s">
        <v>108</v>
      </c>
      <c r="K19" s="38">
        <v>10</v>
      </c>
      <c r="L19" s="38">
        <v>4089</v>
      </c>
      <c r="M19" s="77">
        <v>0.82</v>
      </c>
      <c r="N19" s="77">
        <v>8.18</v>
      </c>
      <c r="O19" s="98" t="s">
        <v>35</v>
      </c>
    </row>
    <row r="20" spans="1:15" s="2" customFormat="1" ht="13.5" customHeight="1" x14ac:dyDescent="0.25">
      <c r="A20" s="52"/>
      <c r="B20" s="28">
        <f t="shared" si="0"/>
        <v>11</v>
      </c>
      <c r="C20" s="87" t="s">
        <v>47</v>
      </c>
      <c r="D20" s="87" t="s">
        <v>47</v>
      </c>
      <c r="E20" s="90" t="s">
        <v>47</v>
      </c>
      <c r="F20" s="90" t="s">
        <v>79</v>
      </c>
      <c r="G20" s="90" t="s">
        <v>93</v>
      </c>
      <c r="H20" s="29">
        <v>1</v>
      </c>
      <c r="I20" s="91" t="s">
        <v>47</v>
      </c>
      <c r="J20" s="93" t="s">
        <v>47</v>
      </c>
      <c r="K20" s="37"/>
      <c r="L20" s="37"/>
      <c r="M20" s="76"/>
      <c r="N20" s="76"/>
      <c r="O20" s="97" t="s">
        <v>47</v>
      </c>
    </row>
    <row r="21" spans="1:15" s="2" customFormat="1" ht="13.5" customHeight="1" x14ac:dyDescent="0.25">
      <c r="A21" s="52"/>
      <c r="B21" s="30">
        <f t="shared" si="0"/>
        <v>12</v>
      </c>
      <c r="C21" s="89" t="s">
        <v>47</v>
      </c>
      <c r="D21" s="89" t="s">
        <v>47</v>
      </c>
      <c r="E21" s="88" t="s">
        <v>68</v>
      </c>
      <c r="F21" s="88" t="s">
        <v>80</v>
      </c>
      <c r="G21" s="88" t="s">
        <v>94</v>
      </c>
      <c r="H21" s="31">
        <v>2</v>
      </c>
      <c r="I21" s="92" t="s">
        <v>47</v>
      </c>
      <c r="J21" s="89" t="s">
        <v>47</v>
      </c>
      <c r="K21" s="38"/>
      <c r="L21" s="38"/>
      <c r="M21" s="77"/>
      <c r="N21" s="77"/>
      <c r="O21" s="98" t="s">
        <v>47</v>
      </c>
    </row>
    <row r="22" spans="1:15" s="2" customFormat="1" ht="13.5" customHeight="1" x14ac:dyDescent="0.25">
      <c r="A22" s="52"/>
      <c r="B22" s="28">
        <f t="shared" si="0"/>
        <v>13</v>
      </c>
      <c r="C22" s="87" t="s">
        <v>47</v>
      </c>
      <c r="D22" s="87" t="s">
        <v>47</v>
      </c>
      <c r="E22" s="90" t="s">
        <v>69</v>
      </c>
      <c r="F22" s="90" t="s">
        <v>81</v>
      </c>
      <c r="G22" s="90" t="s">
        <v>95</v>
      </c>
      <c r="H22" s="29">
        <v>1</v>
      </c>
      <c r="I22" s="91" t="s">
        <v>47</v>
      </c>
      <c r="J22" s="93" t="s">
        <v>47</v>
      </c>
      <c r="K22" s="37"/>
      <c r="L22" s="37"/>
      <c r="M22" s="76"/>
      <c r="N22" s="76"/>
      <c r="O22" s="97" t="s">
        <v>47</v>
      </c>
    </row>
    <row r="23" spans="1:15" x14ac:dyDescent="0.25">
      <c r="A23" s="52"/>
      <c r="B23" s="48"/>
      <c r="C23" s="47"/>
      <c r="D23" s="33"/>
      <c r="E23" s="32"/>
      <c r="F23" s="44"/>
      <c r="G23" s="36"/>
      <c r="H23" s="43">
        <f>SUM(H10:H22)</f>
        <v>34</v>
      </c>
      <c r="I23" s="70"/>
      <c r="J23" s="39"/>
      <c r="K23" s="43">
        <f>SUM(K10:K22)</f>
        <v>130</v>
      </c>
      <c r="L23" s="42"/>
      <c r="M23" s="42"/>
      <c r="N23" s="42">
        <f>SUM(N10:N22)</f>
        <v>38.47</v>
      </c>
      <c r="O23" s="63"/>
    </row>
    <row r="24" spans="1:15" ht="13.8" thickBot="1" x14ac:dyDescent="0.3">
      <c r="A24" s="52"/>
      <c r="B24" s="102" t="s">
        <v>20</v>
      </c>
      <c r="C24" s="102"/>
      <c r="D24" s="5"/>
      <c r="E24" s="7"/>
      <c r="F24" s="46" t="s">
        <v>21</v>
      </c>
      <c r="G24" s="4"/>
      <c r="H24" s="4"/>
      <c r="I24" s="71"/>
      <c r="J24" s="36"/>
      <c r="K24" s="36"/>
      <c r="L24" s="36"/>
      <c r="M24" s="36"/>
      <c r="N24" s="36"/>
      <c r="O24" s="62"/>
    </row>
    <row r="25" spans="1:15" ht="25.2" thickBot="1" x14ac:dyDescent="0.3">
      <c r="A25" s="52"/>
      <c r="B25" s="6"/>
      <c r="C25" s="6"/>
      <c r="D25" s="6"/>
      <c r="E25" s="8"/>
      <c r="F25" s="75" t="s">
        <v>26</v>
      </c>
      <c r="G25" s="5"/>
      <c r="H25" s="83" t="s">
        <v>34</v>
      </c>
      <c r="I25" s="75"/>
      <c r="J25" s="41" t="s">
        <v>23</v>
      </c>
      <c r="K25" s="36"/>
      <c r="L25" s="103">
        <f>N23</f>
        <v>38.47</v>
      </c>
      <c r="M25" s="104"/>
      <c r="N25" s="84" t="s">
        <v>35</v>
      </c>
      <c r="O25" s="62"/>
    </row>
    <row r="26" spans="1:15" x14ac:dyDescent="0.25">
      <c r="A26" s="52"/>
      <c r="B26" s="6"/>
      <c r="C26" s="6"/>
      <c r="D26" s="6"/>
      <c r="E26" s="8"/>
      <c r="F26" s="5"/>
      <c r="G26" s="5"/>
      <c r="H26" s="5"/>
      <c r="I26" s="72"/>
      <c r="J26" s="45" t="s">
        <v>25</v>
      </c>
      <c r="K26" s="6"/>
      <c r="L26" s="105">
        <f>L25/H25</f>
        <v>9.6174999999999997</v>
      </c>
      <c r="M26" s="105"/>
      <c r="N26" s="85" t="s">
        <v>35</v>
      </c>
      <c r="O26" s="62"/>
    </row>
    <row r="27" spans="1:15" ht="13.8" thickBot="1" x14ac:dyDescent="0.3">
      <c r="A27" s="55"/>
      <c r="B27" s="27"/>
      <c r="C27" s="11"/>
      <c r="D27" s="11"/>
      <c r="E27" s="9"/>
      <c r="F27" s="10"/>
      <c r="G27" s="10"/>
      <c r="H27" s="10"/>
      <c r="I27" s="73"/>
      <c r="J27" s="10"/>
      <c r="K27" s="11"/>
      <c r="L27" s="56"/>
      <c r="M27" s="56"/>
      <c r="N27" s="56"/>
      <c r="O27" s="64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  <row r="31" spans="1:15" x14ac:dyDescent="0.25">
      <c r="C31" s="1"/>
      <c r="D31" s="1"/>
      <c r="E31" s="1"/>
    </row>
  </sheetData>
  <mergeCells count="3">
    <mergeCell ref="B24:C24"/>
    <mergeCell ref="L25:M25"/>
    <mergeCell ref="L26:M26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">
    <cfRule type="cellIs" dxfId="21" priority="22" operator="lessThan">
      <formula>1</formula>
    </cfRule>
  </conditionalFormatting>
  <conditionalFormatting sqref="N12">
    <cfRule type="containsBlanks" dxfId="20" priority="21">
      <formula>LEN(TRIM(N12))=0</formula>
    </cfRule>
  </conditionalFormatting>
  <conditionalFormatting sqref="L13">
    <cfRule type="cellIs" dxfId="19" priority="20" operator="lessThan">
      <formula>1</formula>
    </cfRule>
  </conditionalFormatting>
  <conditionalFormatting sqref="N13">
    <cfRule type="containsBlanks" dxfId="18" priority="19">
      <formula>LEN(TRIM(N13))=0</formula>
    </cfRule>
  </conditionalFormatting>
  <conditionalFormatting sqref="L14">
    <cfRule type="cellIs" dxfId="17" priority="18" operator="lessThan">
      <formula>1</formula>
    </cfRule>
  </conditionalFormatting>
  <conditionalFormatting sqref="N14">
    <cfRule type="containsBlanks" dxfId="16" priority="17">
      <formula>LEN(TRIM(N14))=0</formula>
    </cfRule>
  </conditionalFormatting>
  <conditionalFormatting sqref="L15">
    <cfRule type="cellIs" dxfId="15" priority="16" operator="lessThan">
      <formula>1</formula>
    </cfRule>
  </conditionalFormatting>
  <conditionalFormatting sqref="N15">
    <cfRule type="containsBlanks" dxfId="14" priority="15">
      <formula>LEN(TRIM(N15))=0</formula>
    </cfRule>
  </conditionalFormatting>
  <conditionalFormatting sqref="L16">
    <cfRule type="cellIs" dxfId="13" priority="14" operator="lessThan">
      <formula>1</formula>
    </cfRule>
  </conditionalFormatting>
  <conditionalFormatting sqref="N16">
    <cfRule type="containsBlanks" dxfId="12" priority="13">
      <formula>LEN(TRIM(N16))=0</formula>
    </cfRule>
  </conditionalFormatting>
  <conditionalFormatting sqref="L17">
    <cfRule type="cellIs" dxfId="11" priority="12" operator="lessThan">
      <formula>1</formula>
    </cfRule>
  </conditionalFormatting>
  <conditionalFormatting sqref="N17">
    <cfRule type="containsBlanks" dxfId="10" priority="11">
      <formula>LEN(TRIM(N17))=0</formula>
    </cfRule>
  </conditionalFormatting>
  <conditionalFormatting sqref="L18">
    <cfRule type="cellIs" dxfId="9" priority="10" operator="lessThan">
      <formula>1</formula>
    </cfRule>
  </conditionalFormatting>
  <conditionalFormatting sqref="N18">
    <cfRule type="containsBlanks" dxfId="8" priority="9">
      <formula>LEN(TRIM(N18))=0</formula>
    </cfRule>
  </conditionalFormatting>
  <conditionalFormatting sqref="L19">
    <cfRule type="cellIs" dxfId="7" priority="8" operator="lessThan">
      <formula>1</formula>
    </cfRule>
  </conditionalFormatting>
  <conditionalFormatting sqref="N19">
    <cfRule type="containsBlanks" dxfId="6" priority="7">
      <formula>LEN(TRIM(N19))=0</formula>
    </cfRule>
  </conditionalFormatting>
  <conditionalFormatting sqref="L20">
    <cfRule type="cellIs" dxfId="5" priority="6" operator="lessThan">
      <formula>1</formula>
    </cfRule>
  </conditionalFormatting>
  <conditionalFormatting sqref="N20">
    <cfRule type="containsBlanks" dxfId="4" priority="5">
      <formula>LEN(TRIM(N20))=0</formula>
    </cfRule>
  </conditionalFormatting>
  <conditionalFormatting sqref="L21">
    <cfRule type="cellIs" dxfId="3" priority="4" operator="lessThan">
      <formula>1</formula>
    </cfRule>
  </conditionalFormatting>
  <conditionalFormatting sqref="N21">
    <cfRule type="containsBlanks" dxfId="2" priority="3">
      <formula>LEN(TRIM(N21))=0</formula>
    </cfRule>
  </conditionalFormatting>
  <conditionalFormatting sqref="L22">
    <cfRule type="cellIs" dxfId="1" priority="2" operator="lessThan">
      <formula>1</formula>
    </cfRule>
  </conditionalFormatting>
  <conditionalFormatting sqref="N22">
    <cfRule type="containsBlanks" dxfId="0" priority="1">
      <formula>LEN(TRIM(N22))=0</formula>
    </cfRule>
  </conditionalFormatting>
  <hyperlinks>
    <hyperlink ref="K7" r:id="rId1"/>
    <hyperlink ref="C10" r:id="rId2" tooltip="Manufacturer" display="'TCUT1300X01"/>
    <hyperlink ref="C11" r:id="rId3" tooltip="Manufacturer" display="'CRCW02010000Z0ED"/>
    <hyperlink ref="C12" r:id="rId4" tooltip="Manufacturer" display="'CRCW020110K0FNED"/>
    <hyperlink ref="C13" r:id="rId5" tooltip="Manufacturer" display="'1-2178711-4"/>
    <hyperlink ref="C14" r:id="rId6" tooltip="Manufacturer" display="'EEE-FK1H101P"/>
    <hyperlink ref="C15" r:id="rId7" tooltip="Manufacturer" display="'ERA-3AEB331V"/>
    <hyperlink ref="C16" r:id="rId8" tooltip="Manufacturer" display="'NRVTS245ESFT1G"/>
    <hyperlink ref="C17" r:id="rId9" tooltip="Manufacturer" display="'74AHC1G14GW,125"/>
    <hyperlink ref="C18" r:id="rId10" tooltip="Manufacturer" display="'IRLML6346TRPBF"/>
    <hyperlink ref="C19" r:id="rId11" tooltip="Manufacturer" display="'FC68148S"/>
    <hyperlink ref="C20" tooltip="Manufacturer" display="'"/>
    <hyperlink ref="C21" tooltip="Manufacturer" display="'"/>
    <hyperlink ref="C22" tooltip="Manufacturer" display="'"/>
    <hyperlink ref="D10" r:id="rId12" tooltip="Component" display="'Vishay Semiconductors"/>
    <hyperlink ref="D11" r:id="rId13" tooltip="Component" display="'Vishay"/>
    <hyperlink ref="D12" r:id="rId14" tooltip="Component" display="'Vishay"/>
    <hyperlink ref="D13" r:id="rId15" tooltip="Component" display="'TE Connectivity AMP"/>
    <hyperlink ref="D14" r:id="rId16" tooltip="Component" display="'Panasonic"/>
    <hyperlink ref="D15" r:id="rId17" tooltip="Component" display="'Panasonic"/>
    <hyperlink ref="D16" r:id="rId18" tooltip="Component" display="'ON Semiconductor"/>
    <hyperlink ref="D17" r:id="rId19" tooltip="Component" display="'Nexperia"/>
    <hyperlink ref="D18" r:id="rId20" tooltip="Component" display="'Infineon"/>
    <hyperlink ref="D19" r:id="rId21" tooltip="Component" display="'Cliff"/>
    <hyperlink ref="D20" tooltip="Component" display="'"/>
    <hyperlink ref="D21" tooltip="Component" display="'"/>
    <hyperlink ref="D22" tooltip="Component" display="'"/>
    <hyperlink ref="J10" r:id="rId22" tooltip="Supplier" display="'2251270"/>
    <hyperlink ref="J11" r:id="rId23" tooltip="Supplier" display="'2139811"/>
    <hyperlink ref="J12" r:id="rId24" tooltip="Supplier" display="'2140192"/>
    <hyperlink ref="J13" r:id="rId25" tooltip="Supplier" display="'2473362"/>
    <hyperlink ref="J14" r:id="rId26" tooltip="Supplier" display="'9695958"/>
    <hyperlink ref="J15" r:id="rId27" tooltip="Supplier" display="'P330DBTR-ND"/>
    <hyperlink ref="J16" r:id="rId28" tooltip="Supplier" display="'2473409"/>
    <hyperlink ref="J17" r:id="rId29" tooltip="Supplier" display="'1085241"/>
    <hyperlink ref="J18" r:id="rId30" tooltip="Supplier" display="'1857300"/>
    <hyperlink ref="J19" r:id="rId31" tooltip="Supplier" display="'1889309"/>
    <hyperlink ref="J20" tooltip="Supplier" display="'"/>
    <hyperlink ref="J21" tooltip="Supplier" display="'"/>
    <hyperlink ref="J22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114</v>
      </c>
    </row>
    <row r="2" spans="1:2" x14ac:dyDescent="0.25">
      <c r="A2" s="25" t="s">
        <v>1</v>
      </c>
      <c r="B2" s="100" t="s">
        <v>29</v>
      </c>
    </row>
    <row r="3" spans="1:2" x14ac:dyDescent="0.25">
      <c r="A3" s="26" t="s">
        <v>2</v>
      </c>
      <c r="B3" s="101" t="s">
        <v>30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114</v>
      </c>
    </row>
    <row r="6" spans="1:2" x14ac:dyDescent="0.25">
      <c r="A6" s="25" t="s">
        <v>5</v>
      </c>
      <c r="B6" s="100" t="s">
        <v>115</v>
      </c>
    </row>
    <row r="7" spans="1:2" x14ac:dyDescent="0.25">
      <c r="A7" s="26" t="s">
        <v>6</v>
      </c>
      <c r="B7" s="101" t="s">
        <v>116</v>
      </c>
    </row>
    <row r="8" spans="1:2" x14ac:dyDescent="0.25">
      <c r="A8" s="25" t="s">
        <v>7</v>
      </c>
      <c r="B8" s="100" t="s">
        <v>32</v>
      </c>
    </row>
    <row r="9" spans="1:2" x14ac:dyDescent="0.25">
      <c r="A9" s="26" t="s">
        <v>8</v>
      </c>
      <c r="B9" s="101" t="s">
        <v>31</v>
      </c>
    </row>
    <row r="10" spans="1:2" x14ac:dyDescent="0.25">
      <c r="A10" s="25" t="s">
        <v>9</v>
      </c>
      <c r="B10" s="100" t="s">
        <v>117</v>
      </c>
    </row>
    <row r="11" spans="1:2" x14ac:dyDescent="0.25">
      <c r="A11" s="26" t="s">
        <v>10</v>
      </c>
      <c r="B11" s="101" t="s">
        <v>118</v>
      </c>
    </row>
    <row r="12" spans="1:2" x14ac:dyDescent="0.25">
      <c r="A12" s="25" t="s">
        <v>11</v>
      </c>
      <c r="B12" s="100" t="s">
        <v>119</v>
      </c>
    </row>
    <row r="13" spans="1:2" x14ac:dyDescent="0.25">
      <c r="A13" s="26" t="s">
        <v>12</v>
      </c>
      <c r="B13" s="101" t="s">
        <v>120</v>
      </c>
    </row>
    <row r="14" spans="1:2" x14ac:dyDescent="0.25">
      <c r="A14" s="25" t="s">
        <v>13</v>
      </c>
      <c r="B14" s="100" t="s">
        <v>121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2018-11-25T10:40:14Z</dcterms:modified>
</cp:coreProperties>
</file>