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616" yWindow="108" windowWidth="18996" windowHeight="11760"/>
  </bookViews>
  <sheets>
    <sheet name="Part List Report" sheetId="3" r:id="rId1"/>
    <sheet name="Project Information" sheetId="4" r:id="rId2"/>
  </sheets>
  <calcPr calcId="145621"/>
</workbook>
</file>

<file path=xl/calcChain.xml><?xml version="1.0" encoding="utf-8"?>
<calcChain xmlns="http://schemas.openxmlformats.org/spreadsheetml/2006/main">
  <c r="B21" i="3" l="1"/>
  <c r="B20" i="3"/>
  <c r="B19" i="3"/>
  <c r="B18" i="3"/>
  <c r="B17" i="3"/>
  <c r="B16" i="3"/>
  <c r="B15" i="3"/>
  <c r="B14" i="3"/>
  <c r="B13" i="3"/>
  <c r="B12" i="3"/>
  <c r="N22" i="3" l="1"/>
  <c r="L24" i="3" s="1"/>
  <c r="L25" i="3" s="1"/>
  <c r="H22" i="3"/>
  <c r="K22" i="3"/>
  <c r="D8" i="3"/>
  <c r="E8" i="3"/>
  <c r="B10" i="3"/>
  <c r="B11" i="3"/>
</calcChain>
</file>

<file path=xl/sharedStrings.xml><?xml version="1.0" encoding="utf-8"?>
<sst xmlns="http://schemas.openxmlformats.org/spreadsheetml/2006/main" count="149" uniqueCount="109">
  <si>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</si>
  <si>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</si>
  <si>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</si>
  <si>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</si>
  <si>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</si>
  <si>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</si>
  <si>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</si>
  <si>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</si>
  <si>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</si>
  <si>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</si>
  <si>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</si>
  <si>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</si>
  <si>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</si>
  <si>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</si>
  <si>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</si>
  <si>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</si>
  <si>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</si>
  <si>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</si>
  <si>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</si>
  <si>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</si>
  <si>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</si>
  <si>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</si>
  <si>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</si>
  <si>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</si>
  <si>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</si>
  <si>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</si>
  <si>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</si>
  <si>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IRNAS</t>
  </si>
  <si>
    <t>www.irnas.eu</t>
  </si>
  <si>
    <t>Motor_driver.PrjPcb</t>
  </si>
  <si>
    <t>None</t>
  </si>
  <si>
    <t>10/16/2018</t>
  </si>
  <si>
    <t>3:49:52 PM</t>
  </si>
  <si>
    <t>&lt;Parameter ProjectTitle not found&gt;</t>
  </si>
  <si>
    <t>5</t>
  </si>
  <si>
    <t>&lt;none&gt;</t>
  </si>
  <si>
    <t>Manufacturer Part Number 1</t>
  </si>
  <si>
    <t>694108106102</t>
  </si>
  <si>
    <t>TCUT1300X01</t>
  </si>
  <si>
    <t>CRCW02010000Z0ED</t>
  </si>
  <si>
    <t>CRCW020110K0FNED</t>
  </si>
  <si>
    <t>1-2178711-4</t>
  </si>
  <si>
    <t>EEE-FK1H101P</t>
  </si>
  <si>
    <t>NRVTS245ESFT1G</t>
  </si>
  <si>
    <t>74AHC1G14GW,125</t>
  </si>
  <si>
    <t>IRLML6346TRPBF</t>
  </si>
  <si>
    <t/>
  </si>
  <si>
    <t>Manufacturer 1</t>
  </si>
  <si>
    <t>Wurth Electronics</t>
  </si>
  <si>
    <t>Vishay Semiconductors</t>
  </si>
  <si>
    <t>Vishay</t>
  </si>
  <si>
    <t>TE Connectivity AMP</t>
  </si>
  <si>
    <t>Panasonic</t>
  </si>
  <si>
    <t>ON Semiconductor</t>
  </si>
  <si>
    <t>Nexperia</t>
  </si>
  <si>
    <t>International Rectifier</t>
  </si>
  <si>
    <t>Description</t>
  </si>
  <si>
    <t>DC Power Connectors WR-DC PwrJk CtrPnSMT RtAngld W/4 Sldg Pad</t>
  </si>
  <si>
    <t>SENSOR OPTO SLOT 3MM TRANS SMD</t>
  </si>
  <si>
    <t>RES SMD 0.0OHM JUMPER 1/20W 0201</t>
  </si>
  <si>
    <t>RES SMD 10K OHM 1% 1/20W 0201</t>
  </si>
  <si>
    <t>AMP FROM TE CONNECTIVITY         1-2178711-4             Wire-To-Board Connector, Micro-MaTch Value-Line Series, 14 Contacts, Receptacle, 1.27 mm</t>
  </si>
  <si>
    <t>Cap Aluminum Lytic 100uF 50V 20% (8 X 10.2mm) SMD 350mA 2000h 105C Automotive T/R</t>
  </si>
  <si>
    <t>ON SEMICONDUCTOR         NRVTS245ESFT1G             Schottky Rectifier, Single, 45 V, 2 A, SOD-123, 2 Pins, 650 mV</t>
  </si>
  <si>
    <t>74AHC1G14GW@125</t>
  </si>
  <si>
    <t>INFINEON         IRLML6346TRPBF.             MOSFET Transistor, N Channel, 3.4 A, 30 V, 0.046 ohm, 4.5 V, 800 mV</t>
  </si>
  <si>
    <t>Header, 2-Pin</t>
  </si>
  <si>
    <t>Header, 4-Pin</t>
  </si>
  <si>
    <t>Footprint</t>
  </si>
  <si>
    <t>SOP4</t>
  </si>
  <si>
    <t>END_switch</t>
  </si>
  <si>
    <t>0603res</t>
  </si>
  <si>
    <t>micro_Match</t>
  </si>
  <si>
    <t>EEEFK1J470P</t>
  </si>
  <si>
    <t>Schotky</t>
  </si>
  <si>
    <t>SOT65P212X112-5N</t>
  </si>
  <si>
    <t>SOT_Nmos</t>
  </si>
  <si>
    <t>DIP16</t>
  </si>
  <si>
    <t>HDR1X2</t>
  </si>
  <si>
    <t>HDR1X4</t>
  </si>
  <si>
    <t>#Column Name Error:Category</t>
  </si>
  <si>
    <t>Quantity</t>
  </si>
  <si>
    <t>Supplier 1</t>
  </si>
  <si>
    <t>Farnell</t>
  </si>
  <si>
    <t>Supplier Part Number 1</t>
  </si>
  <si>
    <t>2472152</t>
  </si>
  <si>
    <t>2251270</t>
  </si>
  <si>
    <t>2139811</t>
  </si>
  <si>
    <t>2140192</t>
  </si>
  <si>
    <t>2473362</t>
  </si>
  <si>
    <t>9695958</t>
  </si>
  <si>
    <t>2473409</t>
  </si>
  <si>
    <t>1085241</t>
  </si>
  <si>
    <t>1857300</t>
  </si>
  <si>
    <t>Supplier Order Qty 1</t>
  </si>
  <si>
    <t>Supplier Stock 1</t>
  </si>
  <si>
    <t>Supplier Unit Price 1</t>
  </si>
  <si>
    <t>Supplier Subtotal 1</t>
  </si>
  <si>
    <t>Supplier Currency 1</t>
  </si>
  <si>
    <t>EUR</t>
  </si>
  <si>
    <t>GBP</t>
  </si>
  <si>
    <t>D:\OneDrive\NewHarvest-incubator\Motor_driver\Motor_driver.PrjPcb</t>
  </si>
  <si>
    <t>&lt;Parameter Title not found&gt;</t>
  </si>
  <si>
    <t>32</t>
  </si>
  <si>
    <t>10/16/2018 3:49:52 PM</t>
  </si>
  <si>
    <t>Bill of Materials production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</si>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</sst>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4" borderId="5" xfId="0" quotePrefix="1" applyFont="1" applyFill="1" applyBorder="1" applyAlignment="1">
      <alignment vertical="center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5" fillId="4" borderId="19" xfId="0" quotePrefix="1" applyFont="1" applyFill="1" applyBorder="1" applyAlignment="1">
      <alignment horizontal="center" vertical="center" wrapText="1"/>
    </xf>
    <xf numFmtId="0" fontId="2" fillId="2" borderId="12" xfId="1" quotePrefix="1" applyFill="1" applyBorder="1" applyAlignment="1" applyProtection="1">
      <alignment vertical="top" wrapText="1"/>
    </xf>
    <xf numFmtId="0" fontId="8" fillId="6" borderId="16" xfId="0" quotePrefix="1" applyFont="1" applyFill="1" applyBorder="1" applyAlignment="1">
      <alignment vertical="top" wrapText="1"/>
    </xf>
    <xf numFmtId="0" fontId="2" fillId="6" borderId="16" xfId="1" quotePrefix="1" applyFill="1" applyBorder="1" applyAlignment="1" applyProtection="1">
      <alignment vertical="top" wrapText="1"/>
    </xf>
    <xf numFmtId="0" fontId="8" fillId="2" borderId="14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horizontal="center" vertical="top" wrapText="1"/>
    </xf>
    <xf numFmtId="0" fontId="8" fillId="6" borderId="16" xfId="0" quotePrefix="1" applyFont="1" applyFill="1" applyBorder="1" applyAlignment="1">
      <alignment horizontal="center" vertical="top" wrapText="1"/>
    </xf>
    <xf numFmtId="0" fontId="2" fillId="2" borderId="14" xfId="1" quotePrefix="1" applyFill="1" applyBorder="1" applyAlignment="1" applyProtection="1">
      <alignment vertical="top" wrapText="1"/>
    </xf>
    <xf numFmtId="0" fontId="5" fillId="4" borderId="21" xfId="0" quotePrefix="1" applyFont="1" applyFill="1" applyBorder="1" applyAlignment="1">
      <alignment horizontal="center" vertical="center" wrapText="1"/>
    </xf>
    <xf numFmtId="0" fontId="5" fillId="4" borderId="25" xfId="0" quotePrefix="1" applyFont="1" applyFill="1" applyBorder="1" applyAlignment="1">
      <alignment horizontal="center" vertical="center" wrapText="1"/>
    </xf>
    <xf numFmtId="0" fontId="5" fillId="4" borderId="20" xfId="0" quotePrefix="1" applyFont="1" applyFill="1" applyBorder="1" applyAlignment="1">
      <alignment horizontal="center" vertical="center" wrapText="1"/>
    </xf>
    <xf numFmtId="0" fontId="8" fillId="2" borderId="34" xfId="0" quotePrefix="1" applyFont="1" applyFill="1" applyBorder="1" applyAlignment="1">
      <alignment horizontal="left" vertical="top" wrapText="1"/>
    </xf>
    <xf numFmtId="0" fontId="8" fillId="6" borderId="35" xfId="0" quotePrefix="1" applyFont="1" applyFill="1" applyBorder="1" applyAlignment="1">
      <alignment horizontal="left" vertical="top" wrapText="1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2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439270</xdr:colOff>
      <xdr:row>2</xdr:row>
      <xdr:rowOff>224117</xdr:rowOff>
    </xdr:from>
    <xdr:to>
      <xdr:col>14</xdr:col>
      <xdr:colOff>441076</xdr:colOff>
      <xdr:row>6</xdr:row>
      <xdr:rowOff>108492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835" y="8785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ctopart-clicks.com/click/altium?manufacturer=ON%20Semiconductor&amp;mpn=NRVTS245ESFT1G&amp;seller=Farnell&amp;sku=2473409&amp;country=US&amp;channel=BOM%20Report&amp;ref=man&amp;" TargetMode="External"/><Relationship Id="rId13" Type="http://schemas.openxmlformats.org/officeDocument/2006/relationships/hyperlink" Target="https://octopart-clicks.com/click/altium?manufacturer=Vishay&amp;mpn=CRCW02010000Z0ED&amp;seller=Farnell&amp;sku=2139811&amp;country=US&amp;channel=BOM%20Report&amp;" TargetMode="External"/><Relationship Id="rId18" Type="http://schemas.openxmlformats.org/officeDocument/2006/relationships/hyperlink" Target="https://octopart-clicks.com/click/altium?manufacturer=Nexperia&amp;mpn=74AHC1G14GW%2C125&amp;seller=Farnell&amp;sku=1085241&amp;country=US&amp;channel=BOM%20Report&amp;" TargetMode="External"/><Relationship Id="rId26" Type="http://schemas.openxmlformats.org/officeDocument/2006/relationships/hyperlink" Target="https://octopart-clicks.com/click/altium?manufacturer=ON%20Semiconductor&amp;mpn=NRVTS245ESFT1G&amp;seller=Farnell&amp;sku=2473409&amp;country=US&amp;channel=BOM%20Report&amp;ref=supplier&amp;" TargetMode="External"/><Relationship Id="rId3" Type="http://schemas.openxmlformats.org/officeDocument/2006/relationships/hyperlink" Target="https://octopart-clicks.com/click/altium?manufacturer=Vishay%20Semiconductors&amp;mpn=TCUT1300X01&amp;seller=Farnell&amp;sku=2251270&amp;country=US&amp;channel=BOM%20Report&amp;ref=man&amp;" TargetMode="External"/><Relationship Id="rId21" Type="http://schemas.openxmlformats.org/officeDocument/2006/relationships/hyperlink" Target="https://octopart-clicks.com/click/altium?manufacturer=Vishay%20Semiconductors&amp;mpn=TCUT1300X01&amp;seller=Farnell&amp;sku=2251270&amp;country=US&amp;channel=BOM%20Report&amp;ref=supplier&amp;" TargetMode="External"/><Relationship Id="rId7" Type="http://schemas.openxmlformats.org/officeDocument/2006/relationships/hyperlink" Target="https://octopart-clicks.com/click/altium?manufacturer=Panasonic&amp;mpn=EEE-FK1H101P&amp;seller=Farnell&amp;sku=9695958&amp;country=US&amp;channel=BOM%20Report&amp;ref=man&amp;" TargetMode="External"/><Relationship Id="rId12" Type="http://schemas.openxmlformats.org/officeDocument/2006/relationships/hyperlink" Target="https://octopart-clicks.com/click/altium?manufacturer=Vishay%20Semiconductors&amp;mpn=TCUT1300X01&amp;seller=Farnell&amp;sku=2251270&amp;country=US&amp;channel=BOM%20Report&amp;" TargetMode="External"/><Relationship Id="rId17" Type="http://schemas.openxmlformats.org/officeDocument/2006/relationships/hyperlink" Target="https://octopart-clicks.com/click/altium?manufacturer=ON%20Semiconductor&amp;mpn=NRVTS245ESFT1G&amp;seller=Farnell&amp;sku=2473409&amp;country=US&amp;channel=BOM%20Report&amp;" TargetMode="External"/><Relationship Id="rId25" Type="http://schemas.openxmlformats.org/officeDocument/2006/relationships/hyperlink" Target="https://octopart-clicks.com/click/altium?manufacturer=Panasonic&amp;mpn=EEE-FK1H101P&amp;seller=Farnell&amp;sku=9695958&amp;country=US&amp;channel=BOM%20Report&amp;ref=supplier&amp;" TargetMode="External"/><Relationship Id="rId2" Type="http://schemas.openxmlformats.org/officeDocument/2006/relationships/hyperlink" Target="https://octopart-clicks.com/click/altium?manufacturer=Wurth%20Electronics&amp;mpn=694108106102&amp;seller=Farnell&amp;sku=2472152&amp;country=US&amp;channel=BOM%20Report&amp;ref=man&amp;" TargetMode="External"/><Relationship Id="rId16" Type="http://schemas.openxmlformats.org/officeDocument/2006/relationships/hyperlink" Target="https://octopart-clicks.com/click/altium?manufacturer=Panasonic&amp;mpn=EEE-FK1H101P&amp;seller=Farnell&amp;sku=9695958&amp;country=US&amp;channel=BOM%20Report&amp;" TargetMode="External"/><Relationship Id="rId20" Type="http://schemas.openxmlformats.org/officeDocument/2006/relationships/hyperlink" Target="https://octopart-clicks.com/click/altium?manufacturer=Wurth%20Electronics&amp;mpn=694108106102&amp;seller=Farnell&amp;sku=2472152&amp;country=US&amp;channel=BOM%20Report&amp;ref=supplier&amp;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www.irnas.eu/" TargetMode="External"/><Relationship Id="rId6" Type="http://schemas.openxmlformats.org/officeDocument/2006/relationships/hyperlink" Target="https://octopart-clicks.com/click/altium?manufacturer=TE%20Connectivity%20AMP&amp;mpn=1-2178711-4&amp;seller=Farnell&amp;sku=2473362&amp;country=US&amp;channel=BOM%20Report&amp;ref=man&amp;" TargetMode="External"/><Relationship Id="rId11" Type="http://schemas.openxmlformats.org/officeDocument/2006/relationships/hyperlink" Target="https://octopart-clicks.com/click/altium?manufacturer=Wurth%20Electronics&amp;mpn=694108106102&amp;seller=Farnell&amp;sku=2472152&amp;country=US&amp;channel=BOM%20Report&amp;" TargetMode="External"/><Relationship Id="rId24" Type="http://schemas.openxmlformats.org/officeDocument/2006/relationships/hyperlink" Target="https://octopart-clicks.com/click/altium?manufacturer=TE%20Connectivity%20AMP&amp;mpn=1-2178711-4&amp;seller=Farnell&amp;sku=2473362&amp;country=US&amp;channel=BOM%20Report&amp;ref=supplier&amp;" TargetMode="External"/><Relationship Id="rId5" Type="http://schemas.openxmlformats.org/officeDocument/2006/relationships/hyperlink" Target="https://octopart-clicks.com/click/altium?manufacturer=Vishay&amp;mpn=CRCW020110K0FNED&amp;seller=Farnell&amp;sku=2140192&amp;country=US&amp;channel=BOM%20Report&amp;ref=man&amp;" TargetMode="External"/><Relationship Id="rId15" Type="http://schemas.openxmlformats.org/officeDocument/2006/relationships/hyperlink" Target="https://octopart-clicks.com/click/altium?manufacturer=TE%20Connectivity%20AMP&amp;mpn=1-2178711-4&amp;seller=Farnell&amp;sku=2473362&amp;country=US&amp;channel=BOM%20Report&amp;" TargetMode="External"/><Relationship Id="rId23" Type="http://schemas.openxmlformats.org/officeDocument/2006/relationships/hyperlink" Target="https://octopart-clicks.com/click/altium?manufacturer=Vishay&amp;mpn=CRCW020110K0FNED&amp;seller=Farnell&amp;sku=2140192&amp;country=US&amp;channel=BOM%20Report&amp;ref=supplier&amp;" TargetMode="External"/><Relationship Id="rId28" Type="http://schemas.openxmlformats.org/officeDocument/2006/relationships/hyperlink" Target="https://octopart-clicks.com/click/altium?manufacturer=International%20Rectifier&amp;mpn=IRLML6346TRPBF&amp;seller=Farnell&amp;sku=1857300&amp;country=US&amp;channel=BOM%20Report&amp;ref=supplier&amp;" TargetMode="External"/><Relationship Id="rId10" Type="http://schemas.openxmlformats.org/officeDocument/2006/relationships/hyperlink" Target="https://octopart-clicks.com/click/altium?manufacturer=International%20Rectifier&amp;mpn=IRLML6346TRPBF&amp;seller=Farnell&amp;sku=1857300&amp;country=US&amp;channel=BOM%20Report&amp;ref=man&amp;" TargetMode="External"/><Relationship Id="rId19" Type="http://schemas.openxmlformats.org/officeDocument/2006/relationships/hyperlink" Target="https://octopart-clicks.com/click/altium?manufacturer=International%20Rectifier&amp;mpn=IRLML6346TRPBF&amp;seller=Farnell&amp;sku=1857300&amp;country=US&amp;channel=BOM%20Report&amp;" TargetMode="External"/><Relationship Id="rId4" Type="http://schemas.openxmlformats.org/officeDocument/2006/relationships/hyperlink" Target="https://octopart-clicks.com/click/altium?manufacturer=Vishay&amp;mpn=CRCW02010000Z0ED&amp;seller=Farnell&amp;sku=2139811&amp;country=US&amp;channel=BOM%20Report&amp;ref=man&amp;" TargetMode="External"/><Relationship Id="rId9" Type="http://schemas.openxmlformats.org/officeDocument/2006/relationships/hyperlink" Target="https://octopart-clicks.com/click/altium?manufacturer=Nexperia&amp;mpn=74AHC1G14GW%2C125&amp;seller=Farnell&amp;sku=1085241&amp;country=US&amp;channel=BOM%20Report&amp;ref=man&amp;" TargetMode="External"/><Relationship Id="rId14" Type="http://schemas.openxmlformats.org/officeDocument/2006/relationships/hyperlink" Target="https://octopart-clicks.com/click/altium?manufacturer=Vishay&amp;mpn=CRCW020110K0FNED&amp;seller=Farnell&amp;sku=2140192&amp;country=US&amp;channel=BOM%20Report&amp;" TargetMode="External"/><Relationship Id="rId22" Type="http://schemas.openxmlformats.org/officeDocument/2006/relationships/hyperlink" Target="https://octopart-clicks.com/click/altium?manufacturer=Vishay&amp;mpn=CRCW02010000Z0ED&amp;seller=Farnell&amp;sku=2139811&amp;country=US&amp;channel=BOM%20Report&amp;ref=supplier&amp;" TargetMode="External"/><Relationship Id="rId27" Type="http://schemas.openxmlformats.org/officeDocument/2006/relationships/hyperlink" Target="https://octopart-clicks.com/click/altium?manufacturer=Nexperia&amp;mpn=74AHC1G14GW%2C125&amp;seller=Farnell&amp;sku=1085241&amp;country=US&amp;channel=BOM%20Report&amp;ref=supplier&amp;" TargetMode="External"/><Relationship Id="rId30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30"/>
  <sheetViews>
    <sheetView showGridLines="0" tabSelected="1" zoomScale="85" zoomScaleNormal="85" workbookViewId="0">
      <selection activeCell="Q8" sqref="Q8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35.44140625" style="3" customWidth="1"/>
    <col min="6" max="6" width="22.88671875" style="1" customWidth="1"/>
    <col min="7" max="7" width="15.44140625" style="1" customWidth="1"/>
    <col min="8" max="8" width="8.5546875" style="1" customWidth="1"/>
    <col min="9" max="9" width="15.88671875" style="74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49"/>
      <c r="B1" s="50"/>
      <c r="C1" s="51"/>
      <c r="D1" s="51"/>
      <c r="E1" s="51"/>
      <c r="F1" s="50"/>
      <c r="G1" s="50"/>
      <c r="H1" s="50"/>
      <c r="I1" s="65"/>
      <c r="J1" s="50"/>
      <c r="K1" s="50"/>
      <c r="L1" s="50"/>
      <c r="M1" s="50"/>
      <c r="N1" s="50"/>
      <c r="O1" s="60"/>
    </row>
    <row r="2" spans="1:15" ht="37.5" customHeight="1" thickBot="1" x14ac:dyDescent="0.3">
      <c r="A2" s="52"/>
      <c r="B2" s="23"/>
      <c r="C2" s="23" t="s">
        <v>19</v>
      </c>
      <c r="D2" s="53"/>
      <c r="E2" s="24"/>
      <c r="F2" s="86" t="s">
        <v>33</v>
      </c>
      <c r="G2" s="12"/>
      <c r="H2" s="12"/>
      <c r="I2" s="66"/>
      <c r="J2" s="12"/>
      <c r="K2" s="12"/>
      <c r="L2" s="12"/>
      <c r="M2" s="12"/>
      <c r="N2" s="12"/>
      <c r="O2" s="61"/>
    </row>
    <row r="3" spans="1:15" ht="23.25" customHeight="1" x14ac:dyDescent="0.25">
      <c r="A3" s="52"/>
      <c r="B3" s="13"/>
      <c r="C3" s="13" t="s">
        <v>14</v>
      </c>
      <c r="D3" s="82" t="s">
        <v>29</v>
      </c>
      <c r="E3" s="13"/>
      <c r="F3" s="36"/>
      <c r="G3" s="13" t="s">
        <v>24</v>
      </c>
      <c r="H3" s="36"/>
      <c r="I3" s="67"/>
      <c r="J3" s="13"/>
      <c r="K3" s="15"/>
      <c r="L3" s="36"/>
      <c r="M3" s="40"/>
      <c r="N3" s="36"/>
      <c r="O3" s="62"/>
    </row>
    <row r="4" spans="1:15" ht="17.25" customHeight="1" x14ac:dyDescent="0.25">
      <c r="A4" s="52"/>
      <c r="B4" s="13"/>
      <c r="C4" s="13" t="s">
        <v>15</v>
      </c>
      <c r="D4" s="83" t="s">
        <v>29</v>
      </c>
      <c r="E4" s="16"/>
      <c r="F4" s="36"/>
      <c r="G4" s="59"/>
      <c r="H4" s="15"/>
      <c r="I4" s="68"/>
      <c r="J4" s="15"/>
      <c r="K4" s="36"/>
      <c r="L4" s="36"/>
      <c r="M4" s="36"/>
      <c r="N4" s="36"/>
      <c r="O4" s="62"/>
    </row>
    <row r="5" spans="1:15" ht="17.25" customHeight="1" x14ac:dyDescent="0.4">
      <c r="A5" s="52"/>
      <c r="B5" s="13"/>
      <c r="C5" s="13" t="s">
        <v>16</v>
      </c>
      <c r="D5" s="84" t="s">
        <v>30</v>
      </c>
      <c r="E5" s="18"/>
      <c r="F5" s="36"/>
      <c r="G5" s="40"/>
      <c r="H5" s="15"/>
      <c r="I5" s="68"/>
      <c r="J5" s="15"/>
      <c r="K5" s="58" t="s">
        <v>27</v>
      </c>
      <c r="L5" s="36"/>
      <c r="M5" s="36"/>
      <c r="N5" s="36"/>
      <c r="O5" s="62"/>
    </row>
    <row r="6" spans="1:15" x14ac:dyDescent="0.25">
      <c r="A6" s="52"/>
      <c r="B6" s="19"/>
      <c r="C6" s="19"/>
      <c r="D6" s="19"/>
      <c r="E6" s="17"/>
      <c r="F6" s="14"/>
      <c r="G6" s="40"/>
      <c r="H6" s="15"/>
      <c r="I6" s="68"/>
      <c r="J6" s="15"/>
      <c r="K6" s="13"/>
      <c r="L6" s="36"/>
      <c r="M6" s="36"/>
      <c r="N6" s="36"/>
      <c r="O6" s="62"/>
    </row>
    <row r="7" spans="1:15" ht="15.75" customHeight="1" x14ac:dyDescent="0.25">
      <c r="A7" s="52"/>
      <c r="B7" s="20"/>
      <c r="C7" s="20" t="s">
        <v>18</v>
      </c>
      <c r="D7" s="85" t="s">
        <v>31</v>
      </c>
      <c r="E7" s="85" t="s">
        <v>32</v>
      </c>
      <c r="F7" s="36"/>
      <c r="G7" s="40"/>
      <c r="H7" s="20"/>
      <c r="I7" s="69"/>
      <c r="J7" s="20"/>
      <c r="K7" s="57" t="s">
        <v>28</v>
      </c>
      <c r="L7" s="36"/>
      <c r="M7" s="36"/>
      <c r="N7" s="36"/>
      <c r="O7" s="62"/>
    </row>
    <row r="8" spans="1:15" ht="15.75" customHeight="1" x14ac:dyDescent="0.25">
      <c r="A8" s="52"/>
      <c r="B8" s="18"/>
      <c r="C8" s="18" t="s">
        <v>17</v>
      </c>
      <c r="D8" s="21">
        <f ca="1">TODAY()</f>
        <v>43389</v>
      </c>
      <c r="E8" s="22">
        <f ca="1">NOW()</f>
        <v>43389.659709722226</v>
      </c>
      <c r="F8" s="36"/>
      <c r="G8" s="20"/>
      <c r="H8" s="20"/>
      <c r="I8" s="69"/>
      <c r="J8" s="20"/>
      <c r="K8" s="15"/>
      <c r="L8" s="36"/>
      <c r="M8" s="36"/>
      <c r="N8" s="36"/>
      <c r="O8" s="62"/>
    </row>
    <row r="9" spans="1:15" s="35" customFormat="1" ht="40.5" customHeight="1" x14ac:dyDescent="0.25">
      <c r="A9" s="54"/>
      <c r="B9" s="34" t="s">
        <v>22</v>
      </c>
      <c r="C9" s="90" t="s">
        <v>36</v>
      </c>
      <c r="D9" s="90" t="s">
        <v>47</v>
      </c>
      <c r="E9" s="90" t="s">
        <v>56</v>
      </c>
      <c r="F9" s="90" t="s">
        <v>68</v>
      </c>
      <c r="G9" s="90" t="s">
        <v>80</v>
      </c>
      <c r="H9" s="90" t="s">
        <v>81</v>
      </c>
      <c r="I9" s="90" t="s">
        <v>82</v>
      </c>
      <c r="J9" s="90" t="s">
        <v>84</v>
      </c>
      <c r="K9" s="98" t="s">
        <v>94</v>
      </c>
      <c r="L9" s="99" t="s">
        <v>95</v>
      </c>
      <c r="M9" s="100" t="s">
        <v>96</v>
      </c>
      <c r="N9" s="100" t="s">
        <v>97</v>
      </c>
      <c r="O9" s="100" t="s">
        <v>98</v>
      </c>
    </row>
    <row r="10" spans="1:15" s="2" customFormat="1" ht="13.5" customHeight="1" x14ac:dyDescent="0.25">
      <c r="A10" s="52"/>
      <c r="B10" s="28">
        <f>ROW(B10) - ROW($B$9)</f>
        <v>1</v>
      </c>
      <c r="C10" s="91" t="s">
        <v>37</v>
      </c>
      <c r="D10" s="91" t="s">
        <v>48</v>
      </c>
      <c r="E10" s="94" t="s">
        <v>57</v>
      </c>
      <c r="F10" s="94" t="s">
        <v>69</v>
      </c>
      <c r="G10" s="29"/>
      <c r="H10" s="29">
        <v>1</v>
      </c>
      <c r="I10" s="95" t="s">
        <v>83</v>
      </c>
      <c r="J10" s="97" t="s">
        <v>85</v>
      </c>
      <c r="K10" s="37">
        <v>5</v>
      </c>
      <c r="L10" s="37">
        <v>66</v>
      </c>
      <c r="M10" s="76">
        <v>1.52</v>
      </c>
      <c r="N10" s="76">
        <v>7.6</v>
      </c>
      <c r="O10" s="101" t="s">
        <v>99</v>
      </c>
    </row>
    <row r="11" spans="1:15" s="2" customFormat="1" ht="13.5" customHeight="1" x14ac:dyDescent="0.25">
      <c r="A11" s="52"/>
      <c r="B11" s="30">
        <f>ROW(B11) - ROW($B$9)</f>
        <v>2</v>
      </c>
      <c r="C11" s="93" t="s">
        <v>38</v>
      </c>
      <c r="D11" s="93" t="s">
        <v>49</v>
      </c>
      <c r="E11" s="92" t="s">
        <v>58</v>
      </c>
      <c r="F11" s="92" t="s">
        <v>70</v>
      </c>
      <c r="G11" s="31"/>
      <c r="H11" s="31">
        <v>2</v>
      </c>
      <c r="I11" s="96" t="s">
        <v>83</v>
      </c>
      <c r="J11" s="93" t="s">
        <v>86</v>
      </c>
      <c r="K11" s="38">
        <v>10</v>
      </c>
      <c r="L11" s="38">
        <v>1061</v>
      </c>
      <c r="M11" s="77">
        <v>1.17</v>
      </c>
      <c r="N11" s="77">
        <v>11.7</v>
      </c>
      <c r="O11" s="102" t="s">
        <v>99</v>
      </c>
    </row>
    <row r="12" spans="1:15" s="2" customFormat="1" ht="13.5" customHeight="1" x14ac:dyDescent="0.25">
      <c r="A12" s="52"/>
      <c r="B12" s="28">
        <f>ROW(B12) - ROW($B$9)</f>
        <v>3</v>
      </c>
      <c r="C12" s="91" t="s">
        <v>39</v>
      </c>
      <c r="D12" s="91" t="s">
        <v>50</v>
      </c>
      <c r="E12" s="94" t="s">
        <v>59</v>
      </c>
      <c r="F12" s="94" t="s">
        <v>71</v>
      </c>
      <c r="G12" s="29"/>
      <c r="H12" s="29">
        <v>14</v>
      </c>
      <c r="I12" s="95" t="s">
        <v>83</v>
      </c>
      <c r="J12" s="97" t="s">
        <v>87</v>
      </c>
      <c r="K12" s="37">
        <v>100</v>
      </c>
      <c r="L12" s="37">
        <v>40</v>
      </c>
      <c r="M12" s="76">
        <v>1.6400000000000001E-2</v>
      </c>
      <c r="N12" s="76">
        <v>1.64</v>
      </c>
      <c r="O12" s="101" t="s">
        <v>100</v>
      </c>
    </row>
    <row r="13" spans="1:15" s="2" customFormat="1" ht="13.5" customHeight="1" x14ac:dyDescent="0.25">
      <c r="A13" s="52"/>
      <c r="B13" s="30">
        <f>ROW(B13) - ROW($B$9)</f>
        <v>4</v>
      </c>
      <c r="C13" s="93" t="s">
        <v>40</v>
      </c>
      <c r="D13" s="93" t="s">
        <v>50</v>
      </c>
      <c r="E13" s="92" t="s">
        <v>60</v>
      </c>
      <c r="F13" s="92" t="s">
        <v>71</v>
      </c>
      <c r="G13" s="31"/>
      <c r="H13" s="31">
        <v>4</v>
      </c>
      <c r="I13" s="96" t="s">
        <v>83</v>
      </c>
      <c r="J13" s="93" t="s">
        <v>88</v>
      </c>
      <c r="K13" s="38">
        <v>20</v>
      </c>
      <c r="L13" s="38">
        <v>0</v>
      </c>
      <c r="M13" s="77">
        <v>4.2500000000000003E-2</v>
      </c>
      <c r="N13" s="77">
        <v>0.85</v>
      </c>
      <c r="O13" s="102" t="s">
        <v>100</v>
      </c>
    </row>
    <row r="14" spans="1:15" s="2" customFormat="1" ht="13.5" customHeight="1" x14ac:dyDescent="0.25">
      <c r="A14" s="52"/>
      <c r="B14" s="28">
        <f>ROW(B14) - ROW($B$9)</f>
        <v>5</v>
      </c>
      <c r="C14" s="91" t="s">
        <v>41</v>
      </c>
      <c r="D14" s="91" t="s">
        <v>51</v>
      </c>
      <c r="E14" s="94" t="s">
        <v>61</v>
      </c>
      <c r="F14" s="94" t="s">
        <v>72</v>
      </c>
      <c r="G14" s="29"/>
      <c r="H14" s="29">
        <v>2</v>
      </c>
      <c r="I14" s="95" t="s">
        <v>83</v>
      </c>
      <c r="J14" s="97" t="s">
        <v>89</v>
      </c>
      <c r="K14" s="37">
        <v>10</v>
      </c>
      <c r="L14" s="37">
        <v>908</v>
      </c>
      <c r="M14" s="76">
        <v>1.24</v>
      </c>
      <c r="N14" s="76">
        <v>12.4</v>
      </c>
      <c r="O14" s="101" t="s">
        <v>99</v>
      </c>
    </row>
    <row r="15" spans="1:15" s="2" customFormat="1" ht="13.5" customHeight="1" x14ac:dyDescent="0.25">
      <c r="A15" s="52"/>
      <c r="B15" s="30">
        <f>ROW(B15) - ROW($B$9)</f>
        <v>6</v>
      </c>
      <c r="C15" s="93" t="s">
        <v>42</v>
      </c>
      <c r="D15" s="93" t="s">
        <v>52</v>
      </c>
      <c r="E15" s="92" t="s">
        <v>62</v>
      </c>
      <c r="F15" s="92" t="s">
        <v>73</v>
      </c>
      <c r="G15" s="31"/>
      <c r="H15" s="31">
        <v>1</v>
      </c>
      <c r="I15" s="96" t="s">
        <v>83</v>
      </c>
      <c r="J15" s="93" t="s">
        <v>90</v>
      </c>
      <c r="K15" s="38">
        <v>5</v>
      </c>
      <c r="L15" s="38">
        <v>965</v>
      </c>
      <c r="M15" s="77">
        <v>0.622</v>
      </c>
      <c r="N15" s="77">
        <v>3.11</v>
      </c>
      <c r="O15" s="102" t="s">
        <v>100</v>
      </c>
    </row>
    <row r="16" spans="1:15" s="2" customFormat="1" ht="13.5" customHeight="1" x14ac:dyDescent="0.25">
      <c r="A16" s="52"/>
      <c r="B16" s="28">
        <f>ROW(B16) - ROW($B$9)</f>
        <v>7</v>
      </c>
      <c r="C16" s="91" t="s">
        <v>43</v>
      </c>
      <c r="D16" s="91" t="s">
        <v>53</v>
      </c>
      <c r="E16" s="94" t="s">
        <v>63</v>
      </c>
      <c r="F16" s="94" t="s">
        <v>74</v>
      </c>
      <c r="G16" s="29"/>
      <c r="H16" s="29">
        <v>1</v>
      </c>
      <c r="I16" s="95" t="s">
        <v>83</v>
      </c>
      <c r="J16" s="97" t="s">
        <v>91</v>
      </c>
      <c r="K16" s="37">
        <v>5</v>
      </c>
      <c r="L16" s="37">
        <v>11819</v>
      </c>
      <c r="M16" s="76">
        <v>0.222</v>
      </c>
      <c r="N16" s="76">
        <v>1.1100000000000001</v>
      </c>
      <c r="O16" s="101" t="s">
        <v>99</v>
      </c>
    </row>
    <row r="17" spans="1:15" s="2" customFormat="1" ht="13.5" customHeight="1" x14ac:dyDescent="0.25">
      <c r="A17" s="52"/>
      <c r="B17" s="30">
        <f>ROW(B17) - ROW($B$9)</f>
        <v>8</v>
      </c>
      <c r="C17" s="93" t="s">
        <v>44</v>
      </c>
      <c r="D17" s="93" t="s">
        <v>54</v>
      </c>
      <c r="E17" s="92" t="s">
        <v>64</v>
      </c>
      <c r="F17" s="92" t="s">
        <v>75</v>
      </c>
      <c r="G17" s="31"/>
      <c r="H17" s="31">
        <v>2</v>
      </c>
      <c r="I17" s="96" t="s">
        <v>83</v>
      </c>
      <c r="J17" s="93" t="s">
        <v>92</v>
      </c>
      <c r="K17" s="38">
        <v>10</v>
      </c>
      <c r="L17" s="38">
        <v>7978</v>
      </c>
      <c r="M17" s="77">
        <v>0.17499999999999999</v>
      </c>
      <c r="N17" s="77">
        <v>1.75</v>
      </c>
      <c r="O17" s="102" t="s">
        <v>99</v>
      </c>
    </row>
    <row r="18" spans="1:15" s="2" customFormat="1" ht="13.5" customHeight="1" x14ac:dyDescent="0.25">
      <c r="A18" s="52"/>
      <c r="B18" s="28">
        <f>ROW(B18) - ROW($B$9)</f>
        <v>9</v>
      </c>
      <c r="C18" s="91" t="s">
        <v>45</v>
      </c>
      <c r="D18" s="91" t="s">
        <v>55</v>
      </c>
      <c r="E18" s="94" t="s">
        <v>65</v>
      </c>
      <c r="F18" s="94" t="s">
        <v>76</v>
      </c>
      <c r="G18" s="29"/>
      <c r="H18" s="29">
        <v>1</v>
      </c>
      <c r="I18" s="95" t="s">
        <v>83</v>
      </c>
      <c r="J18" s="97" t="s">
        <v>93</v>
      </c>
      <c r="K18" s="37">
        <v>5</v>
      </c>
      <c r="L18" s="37">
        <v>11133</v>
      </c>
      <c r="M18" s="76">
        <v>0.24199999999999999</v>
      </c>
      <c r="N18" s="76">
        <v>1.21</v>
      </c>
      <c r="O18" s="101" t="s">
        <v>99</v>
      </c>
    </row>
    <row r="19" spans="1:15" s="2" customFormat="1" ht="13.5" customHeight="1" x14ac:dyDescent="0.25">
      <c r="A19" s="52"/>
      <c r="B19" s="30">
        <f>ROW(B19) - ROW($B$9)</f>
        <v>10</v>
      </c>
      <c r="C19" s="93" t="s">
        <v>46</v>
      </c>
      <c r="D19" s="93" t="s">
        <v>46</v>
      </c>
      <c r="E19" s="92" t="s">
        <v>46</v>
      </c>
      <c r="F19" s="92" t="s">
        <v>77</v>
      </c>
      <c r="G19" s="31"/>
      <c r="H19" s="31">
        <v>1</v>
      </c>
      <c r="I19" s="96" t="s">
        <v>46</v>
      </c>
      <c r="J19" s="93" t="s">
        <v>46</v>
      </c>
      <c r="K19" s="38"/>
      <c r="L19" s="38"/>
      <c r="M19" s="77"/>
      <c r="N19" s="77"/>
      <c r="O19" s="102" t="s">
        <v>46</v>
      </c>
    </row>
    <row r="20" spans="1:15" s="2" customFormat="1" ht="13.5" customHeight="1" x14ac:dyDescent="0.25">
      <c r="A20" s="52"/>
      <c r="B20" s="28">
        <f>ROW(B20) - ROW($B$9)</f>
        <v>11</v>
      </c>
      <c r="C20" s="91" t="s">
        <v>46</v>
      </c>
      <c r="D20" s="91" t="s">
        <v>46</v>
      </c>
      <c r="E20" s="94" t="s">
        <v>66</v>
      </c>
      <c r="F20" s="94" t="s">
        <v>78</v>
      </c>
      <c r="G20" s="29"/>
      <c r="H20" s="29">
        <v>2</v>
      </c>
      <c r="I20" s="95" t="s">
        <v>46</v>
      </c>
      <c r="J20" s="97" t="s">
        <v>46</v>
      </c>
      <c r="K20" s="37"/>
      <c r="L20" s="37"/>
      <c r="M20" s="76"/>
      <c r="N20" s="76"/>
      <c r="O20" s="101" t="s">
        <v>46</v>
      </c>
    </row>
    <row r="21" spans="1:15" s="2" customFormat="1" ht="13.5" customHeight="1" x14ac:dyDescent="0.25">
      <c r="A21" s="52"/>
      <c r="B21" s="30">
        <f>ROW(B21) - ROW($B$9)</f>
        <v>12</v>
      </c>
      <c r="C21" s="93" t="s">
        <v>46</v>
      </c>
      <c r="D21" s="93" t="s">
        <v>46</v>
      </c>
      <c r="E21" s="92" t="s">
        <v>67</v>
      </c>
      <c r="F21" s="92" t="s">
        <v>79</v>
      </c>
      <c r="G21" s="31"/>
      <c r="H21" s="31">
        <v>1</v>
      </c>
      <c r="I21" s="96" t="s">
        <v>46</v>
      </c>
      <c r="J21" s="93" t="s">
        <v>46</v>
      </c>
      <c r="K21" s="38"/>
      <c r="L21" s="38"/>
      <c r="M21" s="77"/>
      <c r="N21" s="77"/>
      <c r="O21" s="102" t="s">
        <v>46</v>
      </c>
    </row>
    <row r="22" spans="1:15" x14ac:dyDescent="0.25">
      <c r="A22" s="52"/>
      <c r="B22" s="48"/>
      <c r="C22" s="47"/>
      <c r="D22" s="33"/>
      <c r="E22" s="32"/>
      <c r="F22" s="44"/>
      <c r="G22" s="36"/>
      <c r="H22" s="43">
        <f>SUM(H10:H21)</f>
        <v>32</v>
      </c>
      <c r="I22" s="70"/>
      <c r="J22" s="39"/>
      <c r="K22" s="43">
        <f>SUM(K10:K21)</f>
        <v>170</v>
      </c>
      <c r="L22" s="42"/>
      <c r="M22" s="42"/>
      <c r="N22" s="42">
        <f>SUM(N10:N21)</f>
        <v>41.37</v>
      </c>
      <c r="O22" s="63"/>
    </row>
    <row r="23" spans="1:15" ht="13.8" thickBot="1" x14ac:dyDescent="0.3">
      <c r="A23" s="52"/>
      <c r="B23" s="78" t="s">
        <v>20</v>
      </c>
      <c r="C23" s="78"/>
      <c r="D23" s="5"/>
      <c r="E23" s="7"/>
      <c r="F23" s="46" t="s">
        <v>21</v>
      </c>
      <c r="G23" s="4"/>
      <c r="H23" s="4"/>
      <c r="I23" s="71"/>
      <c r="J23" s="36"/>
      <c r="K23" s="36"/>
      <c r="L23" s="36"/>
      <c r="M23" s="36"/>
      <c r="N23" s="36"/>
      <c r="O23" s="62"/>
    </row>
    <row r="24" spans="1:15" ht="25.2" thickBot="1" x14ac:dyDescent="0.3">
      <c r="A24" s="52"/>
      <c r="B24" s="6"/>
      <c r="C24" s="6"/>
      <c r="D24" s="6"/>
      <c r="E24" s="8"/>
      <c r="F24" s="75" t="s">
        <v>26</v>
      </c>
      <c r="G24" s="5"/>
      <c r="H24" s="87" t="s">
        <v>34</v>
      </c>
      <c r="I24" s="75"/>
      <c r="J24" s="41" t="s">
        <v>23</v>
      </c>
      <c r="K24" s="36"/>
      <c r="L24" s="79">
        <f>N22</f>
        <v>41.37</v>
      </c>
      <c r="M24" s="80"/>
      <c r="N24" s="88" t="s">
        <v>35</v>
      </c>
      <c r="O24" s="62"/>
    </row>
    <row r="25" spans="1:15" x14ac:dyDescent="0.25">
      <c r="A25" s="52"/>
      <c r="B25" s="6"/>
      <c r="C25" s="6"/>
      <c r="D25" s="6"/>
      <c r="E25" s="8"/>
      <c r="F25" s="5"/>
      <c r="G25" s="5"/>
      <c r="H25" s="5"/>
      <c r="I25" s="72"/>
      <c r="J25" s="45" t="s">
        <v>25</v>
      </c>
      <c r="K25" s="6"/>
      <c r="L25" s="81">
        <f>L24/H24</f>
        <v>8.2739999999999991</v>
      </c>
      <c r="M25" s="81"/>
      <c r="N25" s="89" t="s">
        <v>35</v>
      </c>
      <c r="O25" s="62"/>
    </row>
    <row r="26" spans="1:15" ht="13.8" thickBot="1" x14ac:dyDescent="0.3">
      <c r="A26" s="55"/>
      <c r="B26" s="27"/>
      <c r="C26" s="11"/>
      <c r="D26" s="11"/>
      <c r="E26" s="9"/>
      <c r="F26" s="10"/>
      <c r="G26" s="10"/>
      <c r="H26" s="10"/>
      <c r="I26" s="73"/>
      <c r="J26" s="10"/>
      <c r="K26" s="11"/>
      <c r="L26" s="56"/>
      <c r="M26" s="56"/>
      <c r="N26" s="56"/>
      <c r="O26" s="64"/>
    </row>
    <row r="28" spans="1:15" x14ac:dyDescent="0.25">
      <c r="C28" s="1"/>
      <c r="D28" s="1"/>
      <c r="E28" s="1"/>
    </row>
    <row r="29" spans="1:15" x14ac:dyDescent="0.25">
      <c r="C29" s="1"/>
      <c r="D29" s="1"/>
      <c r="E29" s="1"/>
    </row>
    <row r="30" spans="1:15" x14ac:dyDescent="0.25">
      <c r="C30" s="1"/>
      <c r="D30" s="1"/>
      <c r="E30" s="1"/>
    </row>
  </sheetData>
  <mergeCells count="3">
    <mergeCell ref="B23:C23"/>
    <mergeCell ref="L24:M24"/>
    <mergeCell ref="L25:M25"/>
  </mergeCells>
  <phoneticPr fontId="0" type="noConversion"/>
  <conditionalFormatting sqref="L10:L11">
    <cfRule type="cellIs" dxfId="21" priority="23" operator="lessThan">
      <formula>1</formula>
    </cfRule>
  </conditionalFormatting>
  <conditionalFormatting sqref="N10:N11">
    <cfRule type="containsBlanks" dxfId="20" priority="22">
      <formula>LEN(TRIM(N10))=0</formula>
    </cfRule>
  </conditionalFormatting>
  <conditionalFormatting sqref="L12">
    <cfRule type="cellIs" dxfId="19" priority="20" operator="lessThan">
      <formula>1</formula>
    </cfRule>
  </conditionalFormatting>
  <conditionalFormatting sqref="N12">
    <cfRule type="containsBlanks" dxfId="18" priority="19">
      <formula>LEN(TRIM(N12))=0</formula>
    </cfRule>
  </conditionalFormatting>
  <conditionalFormatting sqref="L13">
    <cfRule type="cellIs" dxfId="17" priority="18" operator="lessThan">
      <formula>1</formula>
    </cfRule>
  </conditionalFormatting>
  <conditionalFormatting sqref="N13">
    <cfRule type="containsBlanks" dxfId="16" priority="17">
      <formula>LEN(TRIM(N13))=0</formula>
    </cfRule>
  </conditionalFormatting>
  <conditionalFormatting sqref="L14">
    <cfRule type="cellIs" dxfId="15" priority="16" operator="lessThan">
      <formula>1</formula>
    </cfRule>
  </conditionalFormatting>
  <conditionalFormatting sqref="N14">
    <cfRule type="containsBlanks" dxfId="14" priority="15">
      <formula>LEN(TRIM(N14))=0</formula>
    </cfRule>
  </conditionalFormatting>
  <conditionalFormatting sqref="L15">
    <cfRule type="cellIs" dxfId="13" priority="14" operator="lessThan">
      <formula>1</formula>
    </cfRule>
  </conditionalFormatting>
  <conditionalFormatting sqref="N15">
    <cfRule type="containsBlanks" dxfId="12" priority="13">
      <formula>LEN(TRIM(N15))=0</formula>
    </cfRule>
  </conditionalFormatting>
  <conditionalFormatting sqref="L16">
    <cfRule type="cellIs" dxfId="11" priority="12" operator="lessThan">
      <formula>1</formula>
    </cfRule>
  </conditionalFormatting>
  <conditionalFormatting sqref="N16">
    <cfRule type="containsBlanks" dxfId="10" priority="11">
      <formula>LEN(TRIM(N16))=0</formula>
    </cfRule>
  </conditionalFormatting>
  <conditionalFormatting sqref="L17">
    <cfRule type="cellIs" dxfId="9" priority="10" operator="lessThan">
      <formula>1</formula>
    </cfRule>
  </conditionalFormatting>
  <conditionalFormatting sqref="N17">
    <cfRule type="containsBlanks" dxfId="8" priority="9">
      <formula>LEN(TRIM(N17))=0</formula>
    </cfRule>
  </conditionalFormatting>
  <conditionalFormatting sqref="L18">
    <cfRule type="cellIs" dxfId="7" priority="8" operator="lessThan">
      <formula>1</formula>
    </cfRule>
  </conditionalFormatting>
  <conditionalFormatting sqref="N18">
    <cfRule type="containsBlanks" dxfId="6" priority="7">
      <formula>LEN(TRIM(N18))=0</formula>
    </cfRule>
  </conditionalFormatting>
  <conditionalFormatting sqref="L19">
    <cfRule type="cellIs" dxfId="5" priority="6" operator="lessThan">
      <formula>1</formula>
    </cfRule>
  </conditionalFormatting>
  <conditionalFormatting sqref="N19">
    <cfRule type="containsBlanks" dxfId="4" priority="5">
      <formula>LEN(TRIM(N19))=0</formula>
    </cfRule>
  </conditionalFormatting>
  <conditionalFormatting sqref="L20">
    <cfRule type="cellIs" dxfId="3" priority="4" operator="lessThan">
      <formula>1</formula>
    </cfRule>
  </conditionalFormatting>
  <conditionalFormatting sqref="N20">
    <cfRule type="containsBlanks" dxfId="2" priority="3">
      <formula>LEN(TRIM(N20))=0</formula>
    </cfRule>
  </conditionalFormatting>
  <conditionalFormatting sqref="L21">
    <cfRule type="cellIs" dxfId="1" priority="2" operator="lessThan">
      <formula>1</formula>
    </cfRule>
  </conditionalFormatting>
  <conditionalFormatting sqref="N21">
    <cfRule type="containsBlanks" dxfId="0" priority="1">
      <formula>LEN(TRIM(N21))=0</formula>
    </cfRule>
  </conditionalFormatting>
  <hyperlinks>
    <hyperlink ref="K7" r:id="rId1"/>
    <hyperlink ref="C10" r:id="rId2" tooltip="Manufacturer" display="'694108106102"/>
    <hyperlink ref="C11" r:id="rId3" tooltip="Manufacturer" display="'TCUT1300X01"/>
    <hyperlink ref="C12" r:id="rId4" tooltip="Manufacturer" display="'CRCW02010000Z0ED"/>
    <hyperlink ref="C13" r:id="rId5" tooltip="Manufacturer" display="'CRCW020110K0FNED"/>
    <hyperlink ref="C14" r:id="rId6" tooltip="Manufacturer" display="'1-2178711-4"/>
    <hyperlink ref="C15" r:id="rId7" tooltip="Manufacturer" display="'EEE-FK1H101P"/>
    <hyperlink ref="C16" r:id="rId8" tooltip="Manufacturer" display="'NRVTS245ESFT1G"/>
    <hyperlink ref="C17" r:id="rId9" tooltip="Manufacturer" display="'74AHC1G14GW,125"/>
    <hyperlink ref="C18" r:id="rId10" tooltip="Manufacturer" display="'IRLML6346TRPBF"/>
    <hyperlink ref="C19" tooltip="Manufacturer" display="'"/>
    <hyperlink ref="C20" tooltip="Manufacturer" display="'"/>
    <hyperlink ref="C21" tooltip="Manufacturer" display="'"/>
    <hyperlink ref="D10" r:id="rId11" tooltip="Component" display="'Wurth Electronics"/>
    <hyperlink ref="D11" r:id="rId12" tooltip="Component" display="'Vishay Semiconductors"/>
    <hyperlink ref="D12" r:id="rId13" tooltip="Component" display="'Vishay"/>
    <hyperlink ref="D13" r:id="rId14" tooltip="Component" display="'Vishay"/>
    <hyperlink ref="D14" r:id="rId15" tooltip="Component" display="'TE Connectivity AMP"/>
    <hyperlink ref="D15" r:id="rId16" tooltip="Component" display="'Panasonic"/>
    <hyperlink ref="D16" r:id="rId17" tooltip="Component" display="'ON Semiconductor"/>
    <hyperlink ref="D17" r:id="rId18" tooltip="Component" display="'Nexperia"/>
    <hyperlink ref="D18" r:id="rId19" tooltip="Component" display="'International Rectifier"/>
    <hyperlink ref="D19" tooltip="Component" display="'"/>
    <hyperlink ref="D20" tooltip="Component" display="'"/>
    <hyperlink ref="D21" tooltip="Component" display="'"/>
    <hyperlink ref="J10" r:id="rId20" tooltip="Supplier" display="'2472152"/>
    <hyperlink ref="J11" r:id="rId21" tooltip="Supplier" display="'2251270"/>
    <hyperlink ref="J12" r:id="rId22" tooltip="Supplier" display="'2139811"/>
    <hyperlink ref="J13" r:id="rId23" tooltip="Supplier" display="'2140192"/>
    <hyperlink ref="J14" r:id="rId24" tooltip="Supplier" display="'2473362"/>
    <hyperlink ref="J15" r:id="rId25" tooltip="Supplier" display="'9695958"/>
    <hyperlink ref="J16" r:id="rId26" tooltip="Supplier" display="'2473409"/>
    <hyperlink ref="J17" r:id="rId27" tooltip="Supplier" display="'1085241"/>
    <hyperlink ref="J18" r:id="rId28" tooltip="Supplier" display="'1857300"/>
    <hyperlink ref="J19" tooltip="Supplier" display="'"/>
    <hyperlink ref="J20" tooltip="Supplier" display="'"/>
    <hyperlink ref="J21" tooltip="Supplier" display="'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9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103" t="s">
        <v>101</v>
      </c>
    </row>
    <row r="2" spans="1:2" x14ac:dyDescent="0.25">
      <c r="A2" s="25" t="s">
        <v>1</v>
      </c>
      <c r="B2" s="104" t="s">
        <v>29</v>
      </c>
    </row>
    <row r="3" spans="1:2" x14ac:dyDescent="0.25">
      <c r="A3" s="26" t="s">
        <v>2</v>
      </c>
      <c r="B3" s="105" t="s">
        <v>30</v>
      </c>
    </row>
    <row r="4" spans="1:2" x14ac:dyDescent="0.25">
      <c r="A4" s="25" t="s">
        <v>3</v>
      </c>
      <c r="B4" s="104" t="s">
        <v>29</v>
      </c>
    </row>
    <row r="5" spans="1:2" x14ac:dyDescent="0.25">
      <c r="A5" s="26" t="s">
        <v>4</v>
      </c>
      <c r="B5" s="105" t="s">
        <v>101</v>
      </c>
    </row>
    <row r="6" spans="1:2" x14ac:dyDescent="0.25">
      <c r="A6" s="25" t="s">
        <v>5</v>
      </c>
      <c r="B6" s="104" t="s">
        <v>102</v>
      </c>
    </row>
    <row r="7" spans="1:2" x14ac:dyDescent="0.25">
      <c r="A7" s="26" t="s">
        <v>6</v>
      </c>
      <c r="B7" s="105" t="s">
        <v>103</v>
      </c>
    </row>
    <row r="8" spans="1:2" x14ac:dyDescent="0.25">
      <c r="A8" s="25" t="s">
        <v>7</v>
      </c>
      <c r="B8" s="104" t="s">
        <v>32</v>
      </c>
    </row>
    <row r="9" spans="1:2" x14ac:dyDescent="0.25">
      <c r="A9" s="26" t="s">
        <v>8</v>
      </c>
      <c r="B9" s="105" t="s">
        <v>31</v>
      </c>
    </row>
    <row r="10" spans="1:2" x14ac:dyDescent="0.25">
      <c r="A10" s="25" t="s">
        <v>9</v>
      </c>
      <c r="B10" s="104" t="s">
        <v>104</v>
      </c>
    </row>
    <row r="11" spans="1:2" x14ac:dyDescent="0.25">
      <c r="A11" s="26" t="s">
        <v>10</v>
      </c>
      <c r="B11" s="105" t="s">
        <v>105</v>
      </c>
    </row>
    <row r="12" spans="1:2" x14ac:dyDescent="0.25">
      <c r="A12" s="25" t="s">
        <v>11</v>
      </c>
      <c r="B12" s="104" t="s">
        <v>106</v>
      </c>
    </row>
    <row r="13" spans="1:2" x14ac:dyDescent="0.25">
      <c r="A13" s="26" t="s">
        <v>12</v>
      </c>
      <c r="B13" s="105" t="s">
        <v>107</v>
      </c>
    </row>
    <row r="14" spans="1:2" x14ac:dyDescent="0.25">
      <c r="A14" s="25" t="s">
        <v>13</v>
      </c>
      <c r="B14" s="104" t="s">
        <v>108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2012-02-04T13:58:31Z</cp:lastPrinted>
  <dcterms:created xsi:type="dcterms:W3CDTF">2002-11-05T15:28:02Z</dcterms:created>
  <dcterms:modified xsi:type="dcterms:W3CDTF">2018-10-16T13:49:59Z</dcterms:modified>
</cp:coreProperties>
</file>