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21" i="3" l="1"/>
  <c r="B20" i="3"/>
  <c r="B19" i="3"/>
  <c r="B18" i="3"/>
  <c r="B17" i="3"/>
  <c r="B16" i="3"/>
  <c r="B15" i="3"/>
  <c r="B14" i="3"/>
  <c r="B13" i="3"/>
  <c r="B12" i="3"/>
  <c r="N22" i="3" l="1"/>
  <c r="L24" i="3" s="1"/>
  <c r="L25" i="3" s="1"/>
  <c r="H22" i="3"/>
  <c r="K22" i="3"/>
  <c r="D8" i="3"/>
  <c r="E8" i="3"/>
  <c r="B10" i="3"/>
  <c r="B11" i="3"/>
</calcChain>
</file>

<file path=xl/sharedStrings.xml><?xml version="1.0" encoding="utf-8"?>
<sst xmlns="http://schemas.openxmlformats.org/spreadsheetml/2006/main" count="161" uniqueCount="111">
  <si>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</si>
  <si>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</si>
  <si>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</si>
  <si>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</si>
  <si>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</si>
  <si>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</si>
  <si>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</si>
  <si>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</si>
  <si>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</si>
  <si>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</si>
  <si>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</si>
  <si>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</si>
  <si>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</si>
  <si>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</si>
  <si>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</si>
  <si>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</si>
  <si>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</si>
  <si>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</si>
  <si>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</si>
  <si>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</si>
  <si>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</si>
  <si>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</si>
  <si>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</si>
  <si>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</si>
  <si>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</si>
  <si>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</si>
  <si>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</si>
  <si>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</si>
  <si>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</si>
  <si>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pulseox-main-PCB.PrjPcb</t>
  </si>
  <si>
    <t>None</t>
  </si>
  <si>
    <t>08/15/2017</t>
  </si>
  <si>
    <t>1:28:05 PM</t>
  </si>
  <si>
    <t>GliaX - pulseox</t>
  </si>
  <si>
    <t>12</t>
  </si>
  <si>
    <t>Manufacturer Part Number 1</t>
  </si>
  <si>
    <t>WCR0805-47KFI</t>
  </si>
  <si>
    <t>WR08X1002FTL</t>
  </si>
  <si>
    <t>CRCW08054K70FKEA</t>
  </si>
  <si>
    <t>CGA4J1X5R1C106K125AC</t>
  </si>
  <si>
    <t>NX7002BK</t>
  </si>
  <si>
    <t>GRM219R71C104KA01D</t>
  </si>
  <si>
    <t>GRM21BR71C105KA01K</t>
  </si>
  <si>
    <t>MCMR06X102 JTL</t>
  </si>
  <si>
    <t>MCMR06X103 JTL</t>
  </si>
  <si>
    <t>MCP73831T-2ACI/OT</t>
  </si>
  <si>
    <t>OS102011MA1QS1</t>
  </si>
  <si>
    <t>10104110-0001LF</t>
  </si>
  <si>
    <t/>
  </si>
  <si>
    <t>Manufacturer 1</t>
  </si>
  <si>
    <t>WELWYN</t>
  </si>
  <si>
    <t>WALSIN</t>
  </si>
  <si>
    <t>VISHAY</t>
  </si>
  <si>
    <t>TDK</t>
  </si>
  <si>
    <t>NEXPERIA</t>
  </si>
  <si>
    <t>MURATA</t>
  </si>
  <si>
    <t>MULTICOMP</t>
  </si>
  <si>
    <t>MICROCHIP</t>
  </si>
  <si>
    <t>C &amp; K COMPONENTS</t>
  </si>
  <si>
    <t>AMPHENOL ICC (FCI)</t>
  </si>
  <si>
    <t>Description</t>
  </si>
  <si>
    <t>WELWYN - WCR0805-47KFI - RES, THICK FILM, 47K, 1%, 0.125W, 0805</t>
  </si>
  <si>
    <t>WALSIN - WR08X1002FTL - RES, THICK FILM, 10K, 1%, 150V, 0805</t>
  </si>
  <si>
    <t>VISHAY - CRCW08054K70FKEA - RES, THICK FILM, 4K7, 1%, 0.125W, 0805</t>
  </si>
  <si>
    <t>TDK - CGA4J1X5R1C106K125AC - CAP, MLCC, X5R, 10UF, 16V, 0805</t>
  </si>
  <si>
    <t>NEXPERIA - NX7002BK - MOSFET, N-CH, 60V, 0.27A, SOT-23-3</t>
  </si>
  <si>
    <t>MURATA - GRM219R71C104KA01D - CAP, MLCC, X7R, 0.1UF, 16V, 0805</t>
  </si>
  <si>
    <t>MURATA - GRM21BR71C105KA01K - CAP, MLCC, X7R, 1UF, 16V, 0805</t>
  </si>
  <si>
    <t>MULTICOMP - MCMR06X102 JTL - RES, CERAMIC, 1K, 5%, 0.1W, 0603</t>
  </si>
  <si>
    <t>MULTICOMP - MCMR06X103 JTL - RES, CERAMIC, 10K, 5%, 0.1W, 0603</t>
  </si>
  <si>
    <t>MICROCHIP - MCP73831T-2ACI/OT - LI-ION/LI-POLY CHARGE CONTROLLER</t>
  </si>
  <si>
    <t>C &amp; K COMPONENTS - OS102011MA1QS1 - SWITCH SLIDE SHORTING SPDT</t>
  </si>
  <si>
    <t>AMPHENOL FCI - 10104110-0001LF - MICRO USB, 2.0 TYPE B, RECEPTACLE, SMT</t>
  </si>
  <si>
    <t>Footprint</t>
  </si>
  <si>
    <t>RES0805</t>
  </si>
  <si>
    <t>CAP0805</t>
  </si>
  <si>
    <t>SOT23</t>
  </si>
  <si>
    <t>RES0603</t>
  </si>
  <si>
    <t>SOT23127P600-8N</t>
  </si>
  <si>
    <t>SLIDE_SW</t>
  </si>
  <si>
    <t>10118193</t>
  </si>
  <si>
    <t>Category</t>
  </si>
  <si>
    <t>Quantity</t>
  </si>
  <si>
    <t>Supplier 1</t>
  </si>
  <si>
    <t>Farnell</t>
  </si>
  <si>
    <t>Supplier Part Number 1</t>
  </si>
  <si>
    <t>1099812</t>
  </si>
  <si>
    <t>2502671</t>
  </si>
  <si>
    <t>2469640</t>
  </si>
  <si>
    <t>2611934</t>
  </si>
  <si>
    <t>2688536</t>
  </si>
  <si>
    <t>2073354</t>
  </si>
  <si>
    <t>2073356</t>
  </si>
  <si>
    <t>1332158</t>
  </si>
  <si>
    <t>2435103</t>
  </si>
  <si>
    <t>2293753</t>
  </si>
  <si>
    <t>Supplier Order Qty 1</t>
  </si>
  <si>
    <t>Supplier Stock 1</t>
  </si>
  <si>
    <t>Supplier Unit Price 1</t>
  </si>
  <si>
    <t>Supplier Subtotal 1</t>
  </si>
  <si>
    <t>Supplier Currency 1</t>
  </si>
  <si>
    <t>GBP</t>
  </si>
  <si>
    <t>C:\Users\vojislav\Documents\Projects\pulseox-hardware\pulseox-main-PCB\pulseox-main-PCB.PrjPcb</t>
  </si>
  <si>
    <t>&lt;Parameter Title not found&gt;</t>
  </si>
  <si>
    <t>37</t>
  </si>
  <si>
    <t>08/15/2017 1:28:05 PM</t>
  </si>
  <si>
    <t>Bill of Materials</t>
  </si>
  <si>
    <t>BOM_PartType</t>
  </si>
  <si>
    <t>BOM</t>
  </si>
  <si>
    <t>2078959</t>
  </si>
  <si>
    <t>2210948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</si>
</sst>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1" fillId="0" borderId="0" xfId="0" quotePrefix="1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441076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0"/>
  <sheetViews>
    <sheetView showGridLines="0" tabSelected="1" topLeftCell="D1" zoomScale="85" zoomScaleNormal="85" workbookViewId="0">
      <selection activeCell="J32" sqref="J32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53.6640625" style="3" customWidth="1"/>
    <col min="6" max="6" width="22.88671875" style="1" customWidth="1"/>
    <col min="7" max="7" width="15.44140625" style="1" customWidth="1"/>
    <col min="8" max="8" width="8.5546875" style="1" customWidth="1"/>
    <col min="9" max="9" width="15.88671875" style="74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2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5">
      <c r="A3" s="52"/>
      <c r="B3" s="13"/>
      <c r="C3" s="13" t="s">
        <v>14</v>
      </c>
      <c r="D3" s="78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5">
      <c r="A4" s="52"/>
      <c r="B4" s="13"/>
      <c r="C4" s="13" t="s">
        <v>15</v>
      </c>
      <c r="D4" s="79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4">
      <c r="A5" s="52"/>
      <c r="B5" s="13"/>
      <c r="C5" s="13" t="s">
        <v>16</v>
      </c>
      <c r="D5" s="80" t="s">
        <v>30</v>
      </c>
      <c r="E5" s="18"/>
      <c r="F5" s="36"/>
      <c r="G5" s="40"/>
      <c r="H5" s="15"/>
      <c r="I5" s="68"/>
      <c r="J5" s="15"/>
      <c r="K5" s="58" t="s">
        <v>27</v>
      </c>
      <c r="L5" s="36"/>
      <c r="M5" s="36"/>
      <c r="N5" s="36"/>
      <c r="O5" s="62"/>
    </row>
    <row r="6" spans="1:15" x14ac:dyDescent="0.25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5">
      <c r="A7" s="52"/>
      <c r="B7" s="20"/>
      <c r="C7" s="20" t="s">
        <v>18</v>
      </c>
      <c r="D7" s="81" t="s">
        <v>31</v>
      </c>
      <c r="E7" s="81" t="s">
        <v>32</v>
      </c>
      <c r="F7" s="36"/>
      <c r="G7" s="40"/>
      <c r="H7" s="20"/>
      <c r="I7" s="69"/>
      <c r="J7" s="20"/>
      <c r="K7" s="57" t="s">
        <v>28</v>
      </c>
      <c r="L7" s="36"/>
      <c r="M7" s="36"/>
      <c r="N7" s="36"/>
      <c r="O7" s="62"/>
    </row>
    <row r="8" spans="1:15" ht="15.75" customHeight="1" x14ac:dyDescent="0.25">
      <c r="A8" s="52"/>
      <c r="B8" s="18"/>
      <c r="C8" s="18" t="s">
        <v>17</v>
      </c>
      <c r="D8" s="21">
        <f ca="1">TODAY()</f>
        <v>42962</v>
      </c>
      <c r="E8" s="22">
        <f ca="1">NOW()</f>
        <v>42962.577039814816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5">
      <c r="A9" s="54"/>
      <c r="B9" s="34" t="s">
        <v>22</v>
      </c>
      <c r="C9" s="85" t="s">
        <v>35</v>
      </c>
      <c r="D9" s="85" t="s">
        <v>49</v>
      </c>
      <c r="E9" s="85" t="s">
        <v>60</v>
      </c>
      <c r="F9" s="85" t="s">
        <v>73</v>
      </c>
      <c r="G9" s="85" t="s">
        <v>81</v>
      </c>
      <c r="H9" s="85" t="s">
        <v>82</v>
      </c>
      <c r="I9" s="85" t="s">
        <v>83</v>
      </c>
      <c r="J9" s="85" t="s">
        <v>85</v>
      </c>
      <c r="K9" s="91" t="s">
        <v>96</v>
      </c>
      <c r="L9" s="92" t="s">
        <v>97</v>
      </c>
      <c r="M9" s="93" t="s">
        <v>98</v>
      </c>
      <c r="N9" s="93" t="s">
        <v>99</v>
      </c>
      <c r="O9" s="93" t="s">
        <v>100</v>
      </c>
    </row>
    <row r="10" spans="1:15" s="2" customFormat="1" ht="13.5" customHeight="1" x14ac:dyDescent="0.25">
      <c r="A10" s="52"/>
      <c r="B10" s="28">
        <f t="shared" ref="B10:B21" si="0">ROW(B10) - ROW($B$9)</f>
        <v>1</v>
      </c>
      <c r="C10" s="86" t="s">
        <v>36</v>
      </c>
      <c r="D10" s="86" t="s">
        <v>50</v>
      </c>
      <c r="E10" s="88" t="s">
        <v>61</v>
      </c>
      <c r="F10" s="88" t="s">
        <v>74</v>
      </c>
      <c r="G10" s="88" t="s">
        <v>48</v>
      </c>
      <c r="H10" s="29">
        <v>1</v>
      </c>
      <c r="I10" s="89" t="s">
        <v>84</v>
      </c>
      <c r="J10" s="88" t="s">
        <v>86</v>
      </c>
      <c r="K10" s="37">
        <v>12</v>
      </c>
      <c r="L10" s="37">
        <v>26580</v>
      </c>
      <c r="M10" s="76">
        <v>2.0799999999999999E-2</v>
      </c>
      <c r="N10" s="76">
        <v>0.24959999999999999</v>
      </c>
      <c r="O10" s="94" t="s">
        <v>101</v>
      </c>
    </row>
    <row r="11" spans="1:15" s="2" customFormat="1" ht="13.5" customHeight="1" x14ac:dyDescent="0.25">
      <c r="A11" s="52"/>
      <c r="B11" s="30">
        <f t="shared" si="0"/>
        <v>2</v>
      </c>
      <c r="C11" s="87" t="s">
        <v>37</v>
      </c>
      <c r="D11" s="87" t="s">
        <v>51</v>
      </c>
      <c r="E11" s="87" t="s">
        <v>62</v>
      </c>
      <c r="F11" s="87" t="s">
        <v>74</v>
      </c>
      <c r="G11" s="87" t="s">
        <v>48</v>
      </c>
      <c r="H11" s="31">
        <v>2</v>
      </c>
      <c r="I11" s="90" t="s">
        <v>84</v>
      </c>
      <c r="J11" s="87" t="s">
        <v>87</v>
      </c>
      <c r="K11" s="38">
        <v>24</v>
      </c>
      <c r="L11" s="38">
        <v>40041</v>
      </c>
      <c r="M11" s="77">
        <v>2.0799999999999999E-2</v>
      </c>
      <c r="N11" s="77">
        <v>0.49919999999999998</v>
      </c>
      <c r="O11" s="95" t="s">
        <v>101</v>
      </c>
    </row>
    <row r="12" spans="1:15" s="2" customFormat="1" ht="13.5" customHeight="1" x14ac:dyDescent="0.25">
      <c r="A12" s="52"/>
      <c r="B12" s="28">
        <f t="shared" si="0"/>
        <v>3</v>
      </c>
      <c r="C12" s="86" t="s">
        <v>38</v>
      </c>
      <c r="D12" s="86" t="s">
        <v>52</v>
      </c>
      <c r="E12" s="88" t="s">
        <v>63</v>
      </c>
      <c r="F12" s="88" t="s">
        <v>74</v>
      </c>
      <c r="G12" s="88" t="s">
        <v>48</v>
      </c>
      <c r="H12" s="29">
        <v>1</v>
      </c>
      <c r="I12" s="89" t="s">
        <v>84</v>
      </c>
      <c r="J12" s="88" t="s">
        <v>109</v>
      </c>
      <c r="K12" s="37">
        <v>12</v>
      </c>
      <c r="L12" s="37">
        <v>34002</v>
      </c>
      <c r="M12" s="76">
        <v>2.1899999999999999E-2</v>
      </c>
      <c r="N12" s="76">
        <v>0.26279999999999998</v>
      </c>
      <c r="O12" s="94" t="s">
        <v>101</v>
      </c>
    </row>
    <row r="13" spans="1:15" s="2" customFormat="1" ht="13.5" customHeight="1" x14ac:dyDescent="0.25">
      <c r="A13" s="52"/>
      <c r="B13" s="28">
        <f t="shared" si="0"/>
        <v>4</v>
      </c>
      <c r="C13" s="86" t="s">
        <v>39</v>
      </c>
      <c r="D13" s="86" t="s">
        <v>53</v>
      </c>
      <c r="E13" s="88" t="s">
        <v>64</v>
      </c>
      <c r="F13" s="88" t="s">
        <v>75</v>
      </c>
      <c r="G13" s="88" t="s">
        <v>48</v>
      </c>
      <c r="H13" s="29">
        <v>2</v>
      </c>
      <c r="I13" s="89" t="s">
        <v>84</v>
      </c>
      <c r="J13" s="88" t="s">
        <v>110</v>
      </c>
      <c r="K13" s="37">
        <v>150</v>
      </c>
      <c r="L13" s="37">
        <v>6904</v>
      </c>
      <c r="M13" s="76">
        <v>0.19600000000000001</v>
      </c>
      <c r="N13" s="76">
        <v>29.4</v>
      </c>
      <c r="O13" s="94" t="s">
        <v>101</v>
      </c>
    </row>
    <row r="14" spans="1:15" s="2" customFormat="1" ht="13.5" customHeight="1" x14ac:dyDescent="0.25">
      <c r="A14" s="52"/>
      <c r="B14" s="30">
        <f t="shared" si="0"/>
        <v>5</v>
      </c>
      <c r="C14" s="87" t="s">
        <v>40</v>
      </c>
      <c r="D14" s="87" t="s">
        <v>54</v>
      </c>
      <c r="E14" s="87" t="s">
        <v>65</v>
      </c>
      <c r="F14" s="87" t="s">
        <v>76</v>
      </c>
      <c r="G14" s="87" t="s">
        <v>48</v>
      </c>
      <c r="H14" s="31">
        <v>1</v>
      </c>
      <c r="I14" s="90" t="s">
        <v>84</v>
      </c>
      <c r="J14" s="87" t="s">
        <v>88</v>
      </c>
      <c r="K14" s="38">
        <v>12</v>
      </c>
      <c r="L14" s="38">
        <v>2141</v>
      </c>
      <c r="M14" s="77">
        <v>4.6800000000000001E-2</v>
      </c>
      <c r="N14" s="77">
        <v>0.56159999999999999</v>
      </c>
      <c r="O14" s="95" t="s">
        <v>101</v>
      </c>
    </row>
    <row r="15" spans="1:15" s="2" customFormat="1" ht="13.5" customHeight="1" x14ac:dyDescent="0.25">
      <c r="A15" s="52"/>
      <c r="B15" s="28">
        <f t="shared" si="0"/>
        <v>6</v>
      </c>
      <c r="C15" s="86" t="s">
        <v>41</v>
      </c>
      <c r="D15" s="86" t="s">
        <v>55</v>
      </c>
      <c r="E15" s="88" t="s">
        <v>66</v>
      </c>
      <c r="F15" s="88" t="s">
        <v>75</v>
      </c>
      <c r="G15" s="88" t="s">
        <v>48</v>
      </c>
      <c r="H15" s="29">
        <v>3</v>
      </c>
      <c r="I15" s="89" t="s">
        <v>84</v>
      </c>
      <c r="J15" s="88" t="s">
        <v>89</v>
      </c>
      <c r="K15" s="37">
        <v>36</v>
      </c>
      <c r="L15" s="37">
        <v>3786</v>
      </c>
      <c r="M15" s="76">
        <v>5.1700000000000003E-2</v>
      </c>
      <c r="N15" s="76">
        <v>1.8612</v>
      </c>
      <c r="O15" s="94" t="s">
        <v>101</v>
      </c>
    </row>
    <row r="16" spans="1:15" s="2" customFormat="1" ht="13.5" customHeight="1" x14ac:dyDescent="0.25">
      <c r="A16" s="52"/>
      <c r="B16" s="30">
        <f t="shared" si="0"/>
        <v>7</v>
      </c>
      <c r="C16" s="87" t="s">
        <v>42</v>
      </c>
      <c r="D16" s="87" t="s">
        <v>55</v>
      </c>
      <c r="E16" s="87" t="s">
        <v>67</v>
      </c>
      <c r="F16" s="87" t="s">
        <v>75</v>
      </c>
      <c r="G16" s="87" t="s">
        <v>48</v>
      </c>
      <c r="H16" s="31">
        <v>11</v>
      </c>
      <c r="I16" s="90" t="s">
        <v>84</v>
      </c>
      <c r="J16" s="87" t="s">
        <v>90</v>
      </c>
      <c r="K16" s="38">
        <v>132</v>
      </c>
      <c r="L16" s="38">
        <v>18819</v>
      </c>
      <c r="M16" s="77">
        <v>3.8800000000000001E-2</v>
      </c>
      <c r="N16" s="77">
        <v>5.1215999999999999</v>
      </c>
      <c r="O16" s="95" t="s">
        <v>101</v>
      </c>
    </row>
    <row r="17" spans="1:15" s="2" customFormat="1" ht="13.5" customHeight="1" x14ac:dyDescent="0.25">
      <c r="A17" s="52"/>
      <c r="B17" s="28">
        <f t="shared" si="0"/>
        <v>8</v>
      </c>
      <c r="C17" s="86" t="s">
        <v>43</v>
      </c>
      <c r="D17" s="86" t="s">
        <v>56</v>
      </c>
      <c r="E17" s="88" t="s">
        <v>68</v>
      </c>
      <c r="F17" s="88" t="s">
        <v>77</v>
      </c>
      <c r="G17" s="88" t="s">
        <v>48</v>
      </c>
      <c r="H17" s="29">
        <v>1</v>
      </c>
      <c r="I17" s="89" t="s">
        <v>84</v>
      </c>
      <c r="J17" s="88" t="s">
        <v>91</v>
      </c>
      <c r="K17" s="37">
        <v>12</v>
      </c>
      <c r="L17" s="37">
        <v>7321</v>
      </c>
      <c r="M17" s="76">
        <v>7.4000000000000003E-3</v>
      </c>
      <c r="N17" s="76">
        <v>8.8800000000000004E-2</v>
      </c>
      <c r="O17" s="94" t="s">
        <v>101</v>
      </c>
    </row>
    <row r="18" spans="1:15" s="2" customFormat="1" ht="13.5" customHeight="1" x14ac:dyDescent="0.25">
      <c r="A18" s="52"/>
      <c r="B18" s="30">
        <f t="shared" si="0"/>
        <v>9</v>
      </c>
      <c r="C18" s="87" t="s">
        <v>44</v>
      </c>
      <c r="D18" s="87" t="s">
        <v>56</v>
      </c>
      <c r="E18" s="87" t="s">
        <v>69</v>
      </c>
      <c r="F18" s="87" t="s">
        <v>77</v>
      </c>
      <c r="G18" s="87" t="s">
        <v>48</v>
      </c>
      <c r="H18" s="31">
        <v>1</v>
      </c>
      <c r="I18" s="90" t="s">
        <v>84</v>
      </c>
      <c r="J18" s="87" t="s">
        <v>92</v>
      </c>
      <c r="K18" s="38">
        <v>12</v>
      </c>
      <c r="L18" s="38">
        <v>17902</v>
      </c>
      <c r="M18" s="77">
        <v>7.4000000000000003E-3</v>
      </c>
      <c r="N18" s="77">
        <v>8.8800000000000004E-2</v>
      </c>
      <c r="O18" s="95" t="s">
        <v>101</v>
      </c>
    </row>
    <row r="19" spans="1:15" s="2" customFormat="1" ht="13.5" customHeight="1" x14ac:dyDescent="0.25">
      <c r="A19" s="52"/>
      <c r="B19" s="30">
        <f t="shared" si="0"/>
        <v>10</v>
      </c>
      <c r="C19" s="87" t="s">
        <v>45</v>
      </c>
      <c r="D19" s="87" t="s">
        <v>57</v>
      </c>
      <c r="E19" s="87" t="s">
        <v>70</v>
      </c>
      <c r="F19" s="87" t="s">
        <v>78</v>
      </c>
      <c r="G19" s="87" t="s">
        <v>48</v>
      </c>
      <c r="H19" s="31">
        <v>1</v>
      </c>
      <c r="I19" s="90" t="s">
        <v>84</v>
      </c>
      <c r="J19" s="87" t="s">
        <v>93</v>
      </c>
      <c r="K19" s="38">
        <v>12</v>
      </c>
      <c r="L19" s="38">
        <v>51759</v>
      </c>
      <c r="M19" s="77">
        <v>0.40699999999999997</v>
      </c>
      <c r="N19" s="77">
        <v>4.8840000000000003</v>
      </c>
      <c r="O19" s="95" t="s">
        <v>101</v>
      </c>
    </row>
    <row r="20" spans="1:15" s="2" customFormat="1" ht="13.5" customHeight="1" x14ac:dyDescent="0.25">
      <c r="A20" s="52"/>
      <c r="B20" s="28">
        <f t="shared" si="0"/>
        <v>11</v>
      </c>
      <c r="C20" s="86" t="s">
        <v>46</v>
      </c>
      <c r="D20" s="86" t="s">
        <v>58</v>
      </c>
      <c r="E20" s="88" t="s">
        <v>71</v>
      </c>
      <c r="F20" s="88" t="s">
        <v>79</v>
      </c>
      <c r="G20" s="88" t="s">
        <v>48</v>
      </c>
      <c r="H20" s="29">
        <v>1</v>
      </c>
      <c r="I20" s="89" t="s">
        <v>84</v>
      </c>
      <c r="J20" s="88" t="s">
        <v>94</v>
      </c>
      <c r="K20" s="37">
        <v>12</v>
      </c>
      <c r="L20" s="37">
        <v>1737</v>
      </c>
      <c r="M20" s="76">
        <v>0.3</v>
      </c>
      <c r="N20" s="76">
        <v>3.6</v>
      </c>
      <c r="O20" s="94" t="s">
        <v>101</v>
      </c>
    </row>
    <row r="21" spans="1:15" s="2" customFormat="1" ht="13.5" customHeight="1" x14ac:dyDescent="0.25">
      <c r="A21" s="52"/>
      <c r="B21" s="28">
        <f t="shared" si="0"/>
        <v>12</v>
      </c>
      <c r="C21" s="86" t="s">
        <v>47</v>
      </c>
      <c r="D21" s="86" t="s">
        <v>59</v>
      </c>
      <c r="E21" s="88" t="s">
        <v>72</v>
      </c>
      <c r="F21" s="88" t="s">
        <v>80</v>
      </c>
      <c r="G21" s="88" t="s">
        <v>48</v>
      </c>
      <c r="H21" s="29">
        <v>1</v>
      </c>
      <c r="I21" s="89" t="s">
        <v>84</v>
      </c>
      <c r="J21" s="88" t="s">
        <v>95</v>
      </c>
      <c r="K21" s="37">
        <v>12</v>
      </c>
      <c r="L21" s="37">
        <v>28387</v>
      </c>
      <c r="M21" s="76">
        <v>0.48099999999999998</v>
      </c>
      <c r="N21" s="76">
        <v>5.7720000000000002</v>
      </c>
      <c r="O21" s="94" t="s">
        <v>101</v>
      </c>
    </row>
    <row r="22" spans="1:15" x14ac:dyDescent="0.25">
      <c r="A22" s="52"/>
      <c r="B22" s="48"/>
      <c r="C22" s="47"/>
      <c r="D22" s="33"/>
      <c r="E22" s="32"/>
      <c r="F22" s="44"/>
      <c r="G22" s="36"/>
      <c r="H22" s="43">
        <f>SUM(H10:H21)</f>
        <v>26</v>
      </c>
      <c r="I22" s="70"/>
      <c r="J22" s="39"/>
      <c r="K22" s="43">
        <f>SUM(K10:K21)</f>
        <v>438</v>
      </c>
      <c r="L22" s="42"/>
      <c r="M22" s="42"/>
      <c r="N22" s="42">
        <f>SUM(N10:N21)</f>
        <v>52.389599999999994</v>
      </c>
      <c r="O22" s="63"/>
    </row>
    <row r="23" spans="1:15" ht="13.8" thickBot="1" x14ac:dyDescent="0.3">
      <c r="A23" s="52"/>
      <c r="B23" s="99" t="s">
        <v>20</v>
      </c>
      <c r="C23" s="99"/>
      <c r="D23" s="5"/>
      <c r="E23" s="7"/>
      <c r="F23" s="46" t="s">
        <v>21</v>
      </c>
      <c r="G23" s="4"/>
      <c r="H23" s="4"/>
      <c r="I23" s="71"/>
      <c r="J23" s="36"/>
      <c r="K23" s="36"/>
      <c r="L23" s="36"/>
      <c r="M23" s="36"/>
      <c r="N23" s="36"/>
      <c r="O23" s="62"/>
    </row>
    <row r="24" spans="1:15" ht="25.2" thickBot="1" x14ac:dyDescent="0.3">
      <c r="A24" s="52"/>
      <c r="B24" s="6"/>
      <c r="C24" s="6"/>
      <c r="D24" s="6"/>
      <c r="E24" s="8"/>
      <c r="F24" s="75" t="s">
        <v>26</v>
      </c>
      <c r="G24" s="5"/>
      <c r="H24" s="83" t="s">
        <v>34</v>
      </c>
      <c r="I24" s="75"/>
      <c r="J24" s="41" t="s">
        <v>23</v>
      </c>
      <c r="K24" s="36"/>
      <c r="L24" s="100">
        <f>N22</f>
        <v>52.389599999999994</v>
      </c>
      <c r="M24" s="101"/>
      <c r="N24" s="84" t="s">
        <v>101</v>
      </c>
      <c r="O24" s="62"/>
    </row>
    <row r="25" spans="1:15" x14ac:dyDescent="0.25">
      <c r="A25" s="52"/>
      <c r="B25" s="6"/>
      <c r="C25" s="6"/>
      <c r="D25" s="6"/>
      <c r="E25" s="8"/>
      <c r="F25" s="5"/>
      <c r="G25" s="5"/>
      <c r="H25" s="5"/>
      <c r="I25" s="72"/>
      <c r="J25" s="45" t="s">
        <v>25</v>
      </c>
      <c r="K25" s="6"/>
      <c r="L25" s="102">
        <f>L24/H24</f>
        <v>4.3657999999999992</v>
      </c>
      <c r="M25" s="102"/>
      <c r="N25" s="103" t="s">
        <v>101</v>
      </c>
      <c r="O25" s="62"/>
    </row>
    <row r="26" spans="1:15" ht="13.8" thickBot="1" x14ac:dyDescent="0.3">
      <c r="A26" s="55"/>
      <c r="B26" s="27"/>
      <c r="C26" s="11"/>
      <c r="D26" s="11"/>
      <c r="E26" s="9"/>
      <c r="F26" s="10"/>
      <c r="G26" s="10"/>
      <c r="H26" s="10"/>
      <c r="I26" s="73"/>
      <c r="J26" s="10"/>
      <c r="K26" s="11"/>
      <c r="L26" s="56"/>
      <c r="M26" s="56"/>
      <c r="N26" s="56"/>
      <c r="O26" s="64"/>
    </row>
    <row r="28" spans="1:15" x14ac:dyDescent="0.25">
      <c r="C28" s="1"/>
      <c r="D28" s="1"/>
      <c r="E28" s="1"/>
    </row>
    <row r="29" spans="1:15" x14ac:dyDescent="0.25">
      <c r="C29" s="1"/>
      <c r="D29" s="1"/>
      <c r="E29" s="1"/>
    </row>
    <row r="30" spans="1:15" x14ac:dyDescent="0.25">
      <c r="C30" s="1"/>
      <c r="D30" s="1"/>
      <c r="E30" s="1"/>
    </row>
  </sheetData>
  <mergeCells count="3">
    <mergeCell ref="B23:C23"/>
    <mergeCell ref="L24:M24"/>
    <mergeCell ref="L25:M25"/>
  </mergeCells>
  <phoneticPr fontId="0" type="noConversion"/>
  <conditionalFormatting sqref="L10:L11">
    <cfRule type="cellIs" dxfId="29" priority="41" operator="lessThan">
      <formula>1</formula>
    </cfRule>
  </conditionalFormatting>
  <conditionalFormatting sqref="N10:N11">
    <cfRule type="containsBlanks" dxfId="28" priority="40">
      <formula>LEN(TRIM(N10))=0</formula>
    </cfRule>
  </conditionalFormatting>
  <conditionalFormatting sqref="L12">
    <cfRule type="cellIs" dxfId="27" priority="38" operator="lessThan">
      <formula>1</formula>
    </cfRule>
  </conditionalFormatting>
  <conditionalFormatting sqref="N12">
    <cfRule type="containsBlanks" dxfId="26" priority="37">
      <formula>LEN(TRIM(N12))=0</formula>
    </cfRule>
  </conditionalFormatting>
  <conditionalFormatting sqref="L13">
    <cfRule type="cellIs" dxfId="23" priority="34" operator="lessThan">
      <formula>1</formula>
    </cfRule>
  </conditionalFormatting>
  <conditionalFormatting sqref="N13">
    <cfRule type="containsBlanks" dxfId="22" priority="33">
      <formula>LEN(TRIM(N13))=0</formula>
    </cfRule>
  </conditionalFormatting>
  <conditionalFormatting sqref="L14">
    <cfRule type="cellIs" dxfId="17" priority="28" operator="lessThan">
      <formula>1</formula>
    </cfRule>
  </conditionalFormatting>
  <conditionalFormatting sqref="N14">
    <cfRule type="containsBlanks" dxfId="16" priority="27">
      <formula>LEN(TRIM(N14))=0</formula>
    </cfRule>
  </conditionalFormatting>
  <conditionalFormatting sqref="L15">
    <cfRule type="cellIs" dxfId="15" priority="26" operator="lessThan">
      <formula>1</formula>
    </cfRule>
  </conditionalFormatting>
  <conditionalFormatting sqref="N15">
    <cfRule type="containsBlanks" dxfId="14" priority="25">
      <formula>LEN(TRIM(N15))=0</formula>
    </cfRule>
  </conditionalFormatting>
  <conditionalFormatting sqref="L16">
    <cfRule type="cellIs" dxfId="13" priority="24" operator="lessThan">
      <formula>1</formula>
    </cfRule>
  </conditionalFormatting>
  <conditionalFormatting sqref="N16">
    <cfRule type="containsBlanks" dxfId="12" priority="23">
      <formula>LEN(TRIM(N16))=0</formula>
    </cfRule>
  </conditionalFormatting>
  <conditionalFormatting sqref="L17">
    <cfRule type="cellIs" dxfId="11" priority="22" operator="lessThan">
      <formula>1</formula>
    </cfRule>
  </conditionalFormatting>
  <conditionalFormatting sqref="N17">
    <cfRule type="containsBlanks" dxfId="10" priority="21">
      <formula>LEN(TRIM(N17))=0</formula>
    </cfRule>
  </conditionalFormatting>
  <conditionalFormatting sqref="L18">
    <cfRule type="cellIs" dxfId="9" priority="20" operator="lessThan">
      <formula>1</formula>
    </cfRule>
  </conditionalFormatting>
  <conditionalFormatting sqref="N18">
    <cfRule type="containsBlanks" dxfId="8" priority="19">
      <formula>LEN(TRIM(N18))=0</formula>
    </cfRule>
  </conditionalFormatting>
  <conditionalFormatting sqref="L19">
    <cfRule type="cellIs" dxfId="5" priority="16" operator="lessThan">
      <formula>1</formula>
    </cfRule>
  </conditionalFormatting>
  <conditionalFormatting sqref="N19">
    <cfRule type="containsBlanks" dxfId="4" priority="15">
      <formula>LEN(TRIM(N19))=0</formula>
    </cfRule>
  </conditionalFormatting>
  <conditionalFormatting sqref="L20">
    <cfRule type="cellIs" dxfId="3" priority="14" operator="lessThan">
      <formula>1</formula>
    </cfRule>
  </conditionalFormatting>
  <conditionalFormatting sqref="N20">
    <cfRule type="containsBlanks" dxfId="2" priority="13">
      <formula>LEN(TRIM(N20))=0</formula>
    </cfRule>
  </conditionalFormatting>
  <conditionalFormatting sqref="L21">
    <cfRule type="cellIs" dxfId="1" priority="10" operator="lessThan">
      <formula>1</formula>
    </cfRule>
  </conditionalFormatting>
  <conditionalFormatting sqref="N21">
    <cfRule type="containsBlanks" dxfId="0" priority="9">
      <formula>LEN(TRIM(N21))=0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6" t="s">
        <v>102</v>
      </c>
    </row>
    <row r="2" spans="1:2" x14ac:dyDescent="0.25">
      <c r="A2" s="25" t="s">
        <v>1</v>
      </c>
      <c r="B2" s="97" t="s">
        <v>29</v>
      </c>
    </row>
    <row r="3" spans="1:2" x14ac:dyDescent="0.25">
      <c r="A3" s="26" t="s">
        <v>2</v>
      </c>
      <c r="B3" s="98" t="s">
        <v>30</v>
      </c>
    </row>
    <row r="4" spans="1:2" x14ac:dyDescent="0.25">
      <c r="A4" s="25" t="s">
        <v>3</v>
      </c>
      <c r="B4" s="97" t="s">
        <v>29</v>
      </c>
    </row>
    <row r="5" spans="1:2" x14ac:dyDescent="0.25">
      <c r="A5" s="26" t="s">
        <v>4</v>
      </c>
      <c r="B5" s="98" t="s">
        <v>102</v>
      </c>
    </row>
    <row r="6" spans="1:2" x14ac:dyDescent="0.25">
      <c r="A6" s="25" t="s">
        <v>5</v>
      </c>
      <c r="B6" s="97" t="s">
        <v>103</v>
      </c>
    </row>
    <row r="7" spans="1:2" x14ac:dyDescent="0.25">
      <c r="A7" s="26" t="s">
        <v>6</v>
      </c>
      <c r="B7" s="98" t="s">
        <v>104</v>
      </c>
    </row>
    <row r="8" spans="1:2" x14ac:dyDescent="0.25">
      <c r="A8" s="25" t="s">
        <v>7</v>
      </c>
      <c r="B8" s="97" t="s">
        <v>32</v>
      </c>
    </row>
    <row r="9" spans="1:2" x14ac:dyDescent="0.25">
      <c r="A9" s="26" t="s">
        <v>8</v>
      </c>
      <c r="B9" s="98" t="s">
        <v>31</v>
      </c>
    </row>
    <row r="10" spans="1:2" x14ac:dyDescent="0.25">
      <c r="A10" s="25" t="s">
        <v>9</v>
      </c>
      <c r="B10" s="97" t="s">
        <v>105</v>
      </c>
    </row>
    <row r="11" spans="1:2" x14ac:dyDescent="0.25">
      <c r="A11" s="26" t="s">
        <v>10</v>
      </c>
      <c r="B11" s="98" t="s">
        <v>106</v>
      </c>
    </row>
    <row r="12" spans="1:2" x14ac:dyDescent="0.25">
      <c r="A12" s="25" t="s">
        <v>11</v>
      </c>
      <c r="B12" s="97" t="s">
        <v>107</v>
      </c>
    </row>
    <row r="13" spans="1:2" x14ac:dyDescent="0.25">
      <c r="A13" s="26" t="s">
        <v>12</v>
      </c>
      <c r="B13" s="98" t="s">
        <v>108</v>
      </c>
    </row>
    <row r="14" spans="1:2" x14ac:dyDescent="0.25">
      <c r="A14" s="25" t="s">
        <v>13</v>
      </c>
      <c r="B14" s="97" t="s">
        <v>106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2017-08-15T11:53:10Z</dcterms:modified>
</cp:coreProperties>
</file>