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ynology Drive\IRNAS-Projects\SmartParks\SmartParks - Lion tracker\Electronics\LION\04_OUTPUT_FILES\Lion_Tracker_V1.4_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65" i="3" l="1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66" i="3" l="1"/>
  <c r="L68" i="3" s="1"/>
  <c r="L69" i="3" s="1"/>
  <c r="H66" i="3"/>
  <c r="K66" i="3"/>
  <c r="D8" i="3"/>
  <c r="E8" i="3"/>
  <c r="B10" i="3"/>
  <c r="B11" i="3"/>
</calcChain>
</file>

<file path=xl/sharedStrings.xml><?xml version="1.0" encoding="utf-8"?>
<sst xmlns="http://schemas.openxmlformats.org/spreadsheetml/2006/main" count="455" uniqueCount="280">
  <si>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</si>
  <si>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</si>
  <si>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</si>
  <si>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</si>
  <si>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</si>
  <si>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</si>
  <si>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</si>
  <si>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</si>
  <si>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</si>
  <si>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</si>
  <si>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</si>
  <si>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</si>
  <si>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</si>
  <si>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</si>
  <si>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</si>
  <si>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</si>
  <si>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</si>
  <si>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</si>
  <si>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</si>
  <si>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</si>
  <si>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</si>
  <si>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</si>
  <si>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</si>
  <si>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</si>
  <si>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</si>
  <si>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</si>
  <si>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</si>
  <si>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</si>
  <si>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</si>
  <si>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Lion_Tracker</t>
  </si>
  <si>
    <t>Lion tracker.PrjPCB</t>
  </si>
  <si>
    <t>BASIC</t>
  </si>
  <si>
    <t>24. 03. 2020</t>
  </si>
  <si>
    <t>13:08</t>
  </si>
  <si>
    <t>20</t>
  </si>
  <si>
    <t>EUR</t>
  </si>
  <si>
    <t>Manufacturer Part Number</t>
  </si>
  <si>
    <t>LFXTAL009678</t>
  </si>
  <si>
    <t>MC0402X104J160CT</t>
  </si>
  <si>
    <t>MC0402N3R9C500CT</t>
  </si>
  <si>
    <t>MC0402N330J160CT</t>
  </si>
  <si>
    <t>GRT155R71H471KE01D</t>
  </si>
  <si>
    <t>GRM155R61A105ME15D</t>
  </si>
  <si>
    <t>GRM155R60J225ME15D</t>
  </si>
  <si>
    <t>GRM155R71C103KA01D</t>
  </si>
  <si>
    <t>GRM188R61C475KAAJD</t>
  </si>
  <si>
    <t>GRM188R60G226MEA0D</t>
  </si>
  <si>
    <t>CL10A106KP8NNNC</t>
  </si>
  <si>
    <t>CGA4J1X5R1C106K125AC</t>
  </si>
  <si>
    <t>SMAJ33A-13-F</t>
  </si>
  <si>
    <t>MAX-M8Q-0</t>
  </si>
  <si>
    <t>0603L035YR</t>
  </si>
  <si>
    <t>SRN2009T-2R2M</t>
  </si>
  <si>
    <t>LQG15HS1N5S02D</t>
  </si>
  <si>
    <t>LQG15HS33NJ02D</t>
  </si>
  <si>
    <t>HSMS-C190</t>
  </si>
  <si>
    <t>MPU-9250</t>
  </si>
  <si>
    <t>CMWX1ZZABZ-091</t>
  </si>
  <si>
    <t>1N4148W-7-F.</t>
  </si>
  <si>
    <t>SR42I010-R</t>
  </si>
  <si>
    <t>LM2596DSADJG</t>
  </si>
  <si>
    <t>MCWR04X2001FTL</t>
  </si>
  <si>
    <t>MCWR04X1002FTL</t>
  </si>
  <si>
    <t>CRCW060351R0FKEA</t>
  </si>
  <si>
    <t>MCMR04X1000FTL</t>
  </si>
  <si>
    <t>MCWR04X1003FTL</t>
  </si>
  <si>
    <t>390/0402</t>
  </si>
  <si>
    <t>MC0063W060311M</t>
  </si>
  <si>
    <t>MCMR04X3300FTL</t>
  </si>
  <si>
    <t>CRCW0402165KFKED</t>
  </si>
  <si>
    <t>MCMR04X000PTL</t>
  </si>
  <si>
    <t>MCMR04X000PTL, CR0603-J/-000ELF</t>
  </si>
  <si>
    <t>DMG2302UK-7</t>
  </si>
  <si>
    <t>SI2374DS-T1-GE3</t>
  </si>
  <si>
    <t>BD70522GUL</t>
  </si>
  <si>
    <t>NTZD3154NT1G</t>
  </si>
  <si>
    <t>DR125-330-R</t>
  </si>
  <si>
    <t>U.FL-R-SMT-1(10)</t>
  </si>
  <si>
    <t>VT6M1T2CR</t>
  </si>
  <si>
    <t>Manufacturer</t>
  </si>
  <si>
    <t>IQD</t>
  </si>
  <si>
    <t>Multicomp</t>
  </si>
  <si>
    <t>KEMET</t>
  </si>
  <si>
    <t>Murata</t>
  </si>
  <si>
    <t>MURATA</t>
  </si>
  <si>
    <t>Samsung</t>
  </si>
  <si>
    <t>TDK</t>
  </si>
  <si>
    <t>u-blox</t>
  </si>
  <si>
    <t>LITTELFUSE</t>
  </si>
  <si>
    <t>Bourns</t>
  </si>
  <si>
    <t>BROADCOM LIMITED</t>
  </si>
  <si>
    <t>TDK InvenSense</t>
  </si>
  <si>
    <t>DIODES INC.</t>
  </si>
  <si>
    <t>Antenova</t>
  </si>
  <si>
    <t>ON SEMICONDUCTOR</t>
  </si>
  <si>
    <t>Vishay</t>
  </si>
  <si>
    <t>MULTICOMP</t>
  </si>
  <si>
    <t>Multicomp, BOURNS</t>
  </si>
  <si>
    <t>ROHM</t>
  </si>
  <si>
    <t>COILTRONICS</t>
  </si>
  <si>
    <t>Hirose</t>
  </si>
  <si>
    <t>Description</t>
  </si>
  <si>
    <t>Crystal, 32.768 kHz, SMD, 2mm x 1.2mm, 9 pF, 10 ppm, 9HT11 Series</t>
  </si>
  <si>
    <t>BATERRY 18650</t>
  </si>
  <si>
    <t>0.1 F, 16 V,  5%, X5R, MC Series</t>
  </si>
  <si>
    <t>3.9 pF, 50 V, 0402 [1005 Metric], ± 0.25pF, NP0</t>
  </si>
  <si>
    <t>33 pF, 16 V,  5%, C0G / NP0, MC Series</t>
  </si>
  <si>
    <t>470 pF, 50 V, 0402 [1005 Metric], ± 10%, X7R, GRT Series</t>
  </si>
  <si>
    <t>CAP CER 1UF 10V 20% X5R 0402</t>
  </si>
  <si>
    <t>CAP CER 2.2UF 6.3V 20% X5R 0402</t>
  </si>
  <si>
    <t>CAP CER 10000PF 16V X7R 0402</t>
  </si>
  <si>
    <t>4.7UF, 16V, 0603</t>
  </si>
  <si>
    <t>22 µF, 4 V, 0603 [1608 Metric], ± 20%, X5R, GRM Series</t>
  </si>
  <si>
    <t>Cap Ceramic 10uF 10V X5R 10% SMD 0603 85C Paper T/R</t>
  </si>
  <si>
    <t>10UF, 16V, 0805</t>
  </si>
  <si>
    <t>TVS Diode, SMAJ Series, Unidirectional, 28 V, 50 V, DO-214AC, 2 Pins</t>
  </si>
  <si>
    <t>RF Detector IC GSM, EDGE, CDMA 50MHz ~ 8GHz -40dBm ~ 5dBm ±0,5dB</t>
  </si>
  <si>
    <t>LITTELFUSE - 0603L035YR - RESETTABLE FUSE, PTC, 40A, 6V, 0605</t>
  </si>
  <si>
    <t>Signal Conditioning DIRECTIONAL COUPLER 700-2700MHz</t>
  </si>
  <si>
    <t>Power Inductor (SMD), 2.2 µH, 900 mA, Semishielded, 900 mA, SRN2009T Series, 2mm x 1.6mm x 0.95mm</t>
  </si>
  <si>
    <t>1.5 nH, LQG15HS_02 Series, 1 A, 0402</t>
  </si>
  <si>
    <t>High Frequency Inductor, 8.2 nH, LQG15HN Series, 300 mA, 0402 [1005 Metric], Multilayer, 0.33 ohm</t>
  </si>
  <si>
    <t>BROADCOM LIMITED - HSMS-C190 - LED, RED, 10MCD, 626NM</t>
  </si>
  <si>
    <t>MEMS Accelerometer, Digital, X, Y, Z, ± 2g, ± 4g, ± 8g, ± 16g, 1.62 V, 3.6 V</t>
  </si>
  <si>
    <t>RF Module, FSK, OOK, LoRa, 4.8Kbps, 915MHz, -135.5dBm, 2.2V to 3.6V, I2C, SPI, UART, USB</t>
  </si>
  <si>
    <t>Bridge Rectifier Diode, Single Phase, 100 V, 500 mA, SOIC, 1 V, 4 Pins</t>
  </si>
  <si>
    <t>Antennas Passive GPS/GLONASS Patch Antenna</t>
  </si>
  <si>
    <t>Li-Ion Battery, Li-Pol Voltage &amp; Current Protector, Single Cell, 1.5 V to 8 V supply,</t>
  </si>
  <si>
    <t>RF IC Digitally Tunable Capacitor General Purpose 100MHz ~ 3GHz SPI Interface 12-QFN (2x2)</t>
  </si>
  <si>
    <t>2 kohm, 62.5 mW,  1%, 50 V</t>
  </si>
  <si>
    <t>2.2 kohm, 62.5 mW,  1%, 50 V</t>
  </si>
  <si>
    <t>10 kohm, 50 V, 0402 [1005 Metric], 62.5 mW,  1%, MCWR Series, 10 kohm, 50 V, 0402, 62.5 mW,  1%,</t>
  </si>
  <si>
    <t>50 ohm, FC Series, 30 V, Thin Film, 50 mW</t>
  </si>
  <si>
    <t>52.3 kohm, 50 V, 0402 [1005 Metric], 62.5 mW,  1%, MCWR Series</t>
  </si>
  <si>
    <t>100 ohm, 50 V, 0402 [1005 Metric], 62.5 mW,  1%</t>
  </si>
  <si>
    <t>100KOHM, 1%, 0.0625W</t>
  </si>
  <si>
    <t>390 ohm, MCWR Series, 50 V, Thick Film, 62.5 mW</t>
  </si>
  <si>
    <t>MCMR04X1004FTL RES, 1M, 1%, 0.0625W, 0402, THICK FILM</t>
  </si>
  <si>
    <t>MULTICOMP   MCMR04X3300FTL   Surface Mount Chip Resistor, Ceramic, MCMR Series, 330 ohm, 62.5 mW,  1%, 50 V, 0402 [1005 Metric], 330 ohm, 62.5 mW,  1%, 50 V, 0402 [1005 Metric]</t>
  </si>
  <si>
    <t>RES SMD 165K OHM 1% 1/16W 0402</t>
  </si>
  <si>
    <t>RESISTOR, 0402, 768k, ANTI SULFURATION</t>
  </si>
  <si>
    <t>RESISTOR, 0402, 0R, ANTI SULFURATION, BOURNS - CR0603-J/-000ELF - RES, THICK FILM, 0R, 5%, 0.1W, 0603</t>
  </si>
  <si>
    <t>ZOE-M8 RF Receiver BeiDou, Galileo, GLONASS, GNSS, GPS -160dBm</t>
  </si>
  <si>
    <t>TVS Diode, ESD9R Series, Unidirectional, 3.3 V, 7.8 V</t>
  </si>
  <si>
    <t>Board Mount Hall Effect/Magnetic Sensors LP HALL 32FBDBZR</t>
  </si>
  <si>
    <t>MOSFET Transistor, N Channel, 2.8 A, 20 V, 0.061 ohm, 4.5 V, 600 mV</t>
  </si>
  <si>
    <t>MOSFET Transistor, N Channel, 5.9 A, 20 V, 0.025 ohm, 4.5 V, 1 V</t>
  </si>
  <si>
    <t>Battery Charger for 1 Cell of Li-Ion, Li-Pol battery, 6V input, 4.2V / 500mA charge</t>
  </si>
  <si>
    <t>Dual MOSFET, Dual N Channel, 540 mA, 20 V, 0.4 ohm, 4.5 V, 1 V</t>
  </si>
  <si>
    <t>Antenna SMD -4dBi Gain 870MHz/928MHz Automotive 7-Pin SMD T/R</t>
  </si>
  <si>
    <t>Power Inductor (SMD), 22 µH, 1.1 A, Semishielded, 1.1 A, SRN5020TA Series, 5mm x 5mm x 1.8mm</t>
  </si>
  <si>
    <t>DC-DC Synchronous Buck Regulator, Adjustable, 4.4V to 30V In, 2V to 24V/1A Out, 500kHz</t>
  </si>
  <si>
    <t>TEST POINT ROUND SMD</t>
  </si>
  <si>
    <t>RF Amplifier, GPS / GNSS, 20.5 dB Gain / 0.8 dB Noise, 1575.42 MHz, 1.6 V to 3.3 V Supply</t>
  </si>
  <si>
    <t>RF / Coaxial Connector, U.FL Coaxial, Straight Jack, Surface Mount Vertical, 50 ohm, Brass</t>
  </si>
  <si>
    <t>LDO Voltage Regulator, Fixed, 2.5 V to 5.5 V in, 2.5 V/150 mA out, 380 mV drop</t>
  </si>
  <si>
    <t>Dual MOSFET, N and P Channel, 100 mA, 20 V, 2.5 ohm, 4.5 V, 1 V</t>
  </si>
  <si>
    <t>Switching Voltage Regulators Tiny 300nA nanoPower Buck converters in uDFN and WLP pacakges</t>
  </si>
  <si>
    <t>Footprint</t>
  </si>
  <si>
    <t>9HT11</t>
  </si>
  <si>
    <t>BATTERY 18650 - SMD TAB</t>
  </si>
  <si>
    <t>CAP0402</t>
  </si>
  <si>
    <t>CAP0603</t>
  </si>
  <si>
    <t>CAP0805</t>
  </si>
  <si>
    <t>DO-214AC (SMA)</t>
  </si>
  <si>
    <t>DSBGA-6</t>
  </si>
  <si>
    <t>FUSE0603</t>
  </si>
  <si>
    <t>HHM22106C1</t>
  </si>
  <si>
    <t>IND2.3X1.7</t>
  </si>
  <si>
    <t>IND0402</t>
  </si>
  <si>
    <t>LED0603</t>
  </si>
  <si>
    <t>LGA-12</t>
  </si>
  <si>
    <t>Lora Module ES0</t>
  </si>
  <si>
    <t>MB1S</t>
  </si>
  <si>
    <t>MPA-184</t>
  </si>
  <si>
    <t>PWSON-6</t>
  </si>
  <si>
    <t>QFN-12</t>
  </si>
  <si>
    <t>RES0402</t>
  </si>
  <si>
    <t>RES0402, RES0603</t>
  </si>
  <si>
    <t>S-LGA51</t>
  </si>
  <si>
    <t>SOD-923</t>
  </si>
  <si>
    <t>SOT23-3AL</t>
  </si>
  <si>
    <t>SOT23-5</t>
  </si>
  <si>
    <t>SOT-563</t>
  </si>
  <si>
    <t>SR42I010-L</t>
  </si>
  <si>
    <t>SRN5020TA</t>
  </si>
  <si>
    <t>TDFN-8</t>
  </si>
  <si>
    <t>TestPoint:1.2x1.2mm</t>
  </si>
  <si>
    <t>uDFN-6</t>
  </si>
  <si>
    <t>ufl connector smd</t>
  </si>
  <si>
    <t>VDFN_2x2</t>
  </si>
  <si>
    <t>VMT6</t>
  </si>
  <si>
    <t>WLP-6</t>
  </si>
  <si>
    <t>Designator</t>
  </si>
  <si>
    <t>X1</t>
  </si>
  <si>
    <t>P1</t>
  </si>
  <si>
    <t>C4, C6, C8, C11, C14, C16, C21, C22, C39, C45</t>
  </si>
  <si>
    <t>C7</t>
  </si>
  <si>
    <t>C1</t>
  </si>
  <si>
    <t>C2</t>
  </si>
  <si>
    <t>C3, C13, C15, C36, C40, C43</t>
  </si>
  <si>
    <t>C34</t>
  </si>
  <si>
    <t>C17</t>
  </si>
  <si>
    <t>C33</t>
  </si>
  <si>
    <t>C23</t>
  </si>
  <si>
    <t>C5, C12, C18, C19, C20, C41, C42</t>
  </si>
  <si>
    <t>C31, C32</t>
  </si>
  <si>
    <t>D4</t>
  </si>
  <si>
    <t>U6</t>
  </si>
  <si>
    <t>F1</t>
  </si>
  <si>
    <t>U5</t>
  </si>
  <si>
    <t>L5</t>
  </si>
  <si>
    <t>L7</t>
  </si>
  <si>
    <t>L1</t>
  </si>
  <si>
    <t>D2</t>
  </si>
  <si>
    <t>U10</t>
  </si>
  <si>
    <t>U4</t>
  </si>
  <si>
    <t>D3</t>
  </si>
  <si>
    <t>A1</t>
  </si>
  <si>
    <t>U14</t>
  </si>
  <si>
    <t>U3</t>
  </si>
  <si>
    <t>R29</t>
  </si>
  <si>
    <t>R36</t>
  </si>
  <si>
    <t>R10, R11, R17, R18, R30, R34</t>
  </si>
  <si>
    <t>R19</t>
  </si>
  <si>
    <t>R28</t>
  </si>
  <si>
    <t>R2, R9, R14, R21, R23, R31</t>
  </si>
  <si>
    <t>R4, R5, R6, R7, R8, R13, R20</t>
  </si>
  <si>
    <t>R15</t>
  </si>
  <si>
    <t>R3, R27</t>
  </si>
  <si>
    <t>R12, R35</t>
  </si>
  <si>
    <t>R33</t>
  </si>
  <si>
    <t>R25</t>
  </si>
  <si>
    <t>R1, R26</t>
  </si>
  <si>
    <t>U1</t>
  </si>
  <si>
    <t>D1</t>
  </si>
  <si>
    <t>U9</t>
  </si>
  <si>
    <t>T4</t>
  </si>
  <si>
    <t>T5, T6</t>
  </si>
  <si>
    <t>U13</t>
  </si>
  <si>
    <t>T1</t>
  </si>
  <si>
    <t>A2</t>
  </si>
  <si>
    <t>L6</t>
  </si>
  <si>
    <t>U12</t>
  </si>
  <si>
    <t>TP2, TP3, TP4, TP5</t>
  </si>
  <si>
    <t>U2</t>
  </si>
  <si>
    <t>CON2</t>
  </si>
  <si>
    <t>U8</t>
  </si>
  <si>
    <t>T2, T3</t>
  </si>
  <si>
    <t>U7</t>
  </si>
  <si>
    <t>Quantity</t>
  </si>
  <si>
    <t>Supplier 1</t>
  </si>
  <si>
    <t>Farnell</t>
  </si>
  <si>
    <t>Digi-Key</t>
  </si>
  <si>
    <t>Mouser</t>
  </si>
  <si>
    <t>Supplier Part Number 1</t>
  </si>
  <si>
    <t>1276-1192-1-ND</t>
  </si>
  <si>
    <t>926-LMH2110TMX/NOPB</t>
  </si>
  <si>
    <t>810-HHM22106C1</t>
  </si>
  <si>
    <t>81-CMWX1ZZABZ-091</t>
  </si>
  <si>
    <t>931-1152-ND</t>
  </si>
  <si>
    <t>1046-1066-1-ND</t>
  </si>
  <si>
    <t>2072513, 2008343</t>
  </si>
  <si>
    <t>672-1063-1-ND</t>
  </si>
  <si>
    <t>595-DRV5032FBDBZR</t>
  </si>
  <si>
    <t>237-SR42I010-L</t>
  </si>
  <si>
    <t>652-SRN5020TA-220M</t>
  </si>
  <si>
    <t>700-MAX38640AENT+</t>
  </si>
  <si>
    <t>Supplier Order Qty 1</t>
  </si>
  <si>
    <t>Supplier Stock 1</t>
  </si>
  <si>
    <t>Supplier Unit Price 1</t>
  </si>
  <si>
    <t>Supplier Subtotal 1</t>
  </si>
  <si>
    <t>Supplier Currency 1</t>
  </si>
  <si>
    <t>D:\Synology Drive\IRNAS-Projects\SmartParks\SmartParks - Lion tracker\Electronics\LION\Lion tracker.PrjPCB</t>
  </si>
  <si>
    <t>Bill of Materials for Variant [BASIC] of Project [Lion tracker.PrjPCB] (PCB Document : LION_TRACKER.PcbDoc)</t>
  </si>
  <si>
    <t>101</t>
  </si>
  <si>
    <t>24. 03. 2020 13:08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</si>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</sst>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5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74"/>
  <sheetViews>
    <sheetView showGridLines="0" tabSelected="1" zoomScale="55" zoomScaleNormal="55" workbookViewId="0">
      <selection activeCell="D10" sqref="D10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43914</v>
      </c>
      <c r="E8" s="22">
        <f ca="1">NOW()</f>
        <v>43914.547579050923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36</v>
      </c>
      <c r="D9" s="36" t="s">
        <v>79</v>
      </c>
      <c r="E9" s="36" t="s">
        <v>101</v>
      </c>
      <c r="F9" s="36" t="s">
        <v>158</v>
      </c>
      <c r="G9" s="36" t="s">
        <v>193</v>
      </c>
      <c r="H9" s="36" t="s">
        <v>250</v>
      </c>
      <c r="I9" s="36" t="s">
        <v>251</v>
      </c>
      <c r="J9" s="36" t="s">
        <v>255</v>
      </c>
      <c r="K9" s="40" t="s">
        <v>268</v>
      </c>
      <c r="L9" s="44" t="s">
        <v>269</v>
      </c>
      <c r="M9" s="37" t="s">
        <v>270</v>
      </c>
      <c r="N9" s="37" t="s">
        <v>271</v>
      </c>
      <c r="O9" s="37" t="s">
        <v>272</v>
      </c>
    </row>
    <row r="10" spans="1:15" s="2" customFormat="1" ht="22.5" x14ac:dyDescent="0.2">
      <c r="A10" s="57"/>
      <c r="B10" s="29">
        <f>ROW(B10) - ROW($B$9)</f>
        <v>1</v>
      </c>
      <c r="C10" s="28" t="s">
        <v>37</v>
      </c>
      <c r="D10" s="28" t="s">
        <v>80</v>
      </c>
      <c r="E10" s="30" t="s">
        <v>102</v>
      </c>
      <c r="F10" s="30" t="s">
        <v>159</v>
      </c>
      <c r="G10" s="30" t="s">
        <v>194</v>
      </c>
      <c r="H10" s="30">
        <v>1</v>
      </c>
      <c r="I10" s="77" t="s">
        <v>252</v>
      </c>
      <c r="J10" s="30">
        <v>2819312</v>
      </c>
      <c r="K10" s="41">
        <v>20</v>
      </c>
      <c r="L10" s="41">
        <v>1885</v>
      </c>
      <c r="M10" s="85">
        <v>0.72374000000000005</v>
      </c>
      <c r="N10" s="85">
        <v>14.47</v>
      </c>
      <c r="O10" s="68" t="s">
        <v>35</v>
      </c>
    </row>
    <row r="11" spans="1:15" s="2" customFormat="1" ht="22.5" x14ac:dyDescent="0.2">
      <c r="A11" s="57"/>
      <c r="B11" s="31">
        <f>ROW(B11) - ROW($B$9)</f>
        <v>2</v>
      </c>
      <c r="C11" s="32">
        <v>18650</v>
      </c>
      <c r="D11" s="32"/>
      <c r="E11" s="32" t="s">
        <v>103</v>
      </c>
      <c r="F11" s="32" t="s">
        <v>160</v>
      </c>
      <c r="G11" s="32" t="s">
        <v>195</v>
      </c>
      <c r="H11" s="32">
        <v>1</v>
      </c>
      <c r="I11" s="78" t="s">
        <v>27</v>
      </c>
      <c r="J11" s="32"/>
      <c r="K11" s="42"/>
      <c r="L11" s="42"/>
      <c r="M11" s="86"/>
      <c r="N11" s="86"/>
      <c r="O11" s="69"/>
    </row>
    <row r="12" spans="1:15" s="2" customFormat="1" ht="22.5" x14ac:dyDescent="0.2">
      <c r="A12" s="57"/>
      <c r="B12" s="29">
        <f>ROW(B12) - ROW($B$9)</f>
        <v>3</v>
      </c>
      <c r="C12" s="28" t="s">
        <v>38</v>
      </c>
      <c r="D12" s="28" t="s">
        <v>81</v>
      </c>
      <c r="E12" s="30" t="s">
        <v>104</v>
      </c>
      <c r="F12" s="30" t="s">
        <v>161</v>
      </c>
      <c r="G12" s="30" t="s">
        <v>196</v>
      </c>
      <c r="H12" s="30">
        <v>10</v>
      </c>
      <c r="I12" s="77" t="s">
        <v>252</v>
      </c>
      <c r="J12" s="30">
        <v>2627419</v>
      </c>
      <c r="K12" s="41">
        <v>200</v>
      </c>
      <c r="L12" s="41">
        <v>10907</v>
      </c>
      <c r="M12" s="85">
        <v>1.7979999999999999E-2</v>
      </c>
      <c r="N12" s="85">
        <v>3.6</v>
      </c>
      <c r="O12" s="68" t="s">
        <v>35</v>
      </c>
    </row>
    <row r="13" spans="1:15" s="2" customFormat="1" x14ac:dyDescent="0.2">
      <c r="A13" s="57"/>
      <c r="B13" s="31">
        <f>ROW(B13) - ROW($B$9)</f>
        <v>4</v>
      </c>
      <c r="C13" s="32" t="s">
        <v>39</v>
      </c>
      <c r="D13" s="32" t="s">
        <v>82</v>
      </c>
      <c r="E13" s="32" t="s">
        <v>105</v>
      </c>
      <c r="F13" s="32" t="s">
        <v>161</v>
      </c>
      <c r="G13" s="32" t="s">
        <v>197</v>
      </c>
      <c r="H13" s="32">
        <v>1</v>
      </c>
      <c r="I13" s="78" t="s">
        <v>252</v>
      </c>
      <c r="J13" s="32">
        <v>2627407</v>
      </c>
      <c r="K13" s="42">
        <v>20</v>
      </c>
      <c r="L13" s="42">
        <v>13216</v>
      </c>
      <c r="M13" s="86">
        <v>3.5310000000000001E-2</v>
      </c>
      <c r="N13" s="86">
        <v>0.70630000000000004</v>
      </c>
      <c r="O13" s="69" t="s">
        <v>35</v>
      </c>
    </row>
    <row r="14" spans="1:15" s="2" customFormat="1" x14ac:dyDescent="0.2">
      <c r="A14" s="57"/>
      <c r="B14" s="29">
        <f>ROW(B14) - ROW($B$9)</f>
        <v>5</v>
      </c>
      <c r="C14" s="28" t="s">
        <v>40</v>
      </c>
      <c r="D14" s="28" t="s">
        <v>81</v>
      </c>
      <c r="E14" s="30" t="s">
        <v>106</v>
      </c>
      <c r="F14" s="30" t="s">
        <v>161</v>
      </c>
      <c r="G14" s="30" t="s">
        <v>198</v>
      </c>
      <c r="H14" s="30">
        <v>1</v>
      </c>
      <c r="I14" s="77" t="s">
        <v>252</v>
      </c>
      <c r="J14" s="30">
        <v>1759384</v>
      </c>
      <c r="K14" s="41">
        <v>20</v>
      </c>
      <c r="L14" s="41">
        <v>53019</v>
      </c>
      <c r="M14" s="85">
        <v>2.529E-2</v>
      </c>
      <c r="N14" s="85">
        <v>0.50575000000000003</v>
      </c>
      <c r="O14" s="68" t="s">
        <v>35</v>
      </c>
    </row>
    <row r="15" spans="1:15" s="2" customFormat="1" ht="22.5" x14ac:dyDescent="0.2">
      <c r="A15" s="57"/>
      <c r="B15" s="31">
        <f>ROW(B15) - ROW($B$9)</f>
        <v>6</v>
      </c>
      <c r="C15" s="32" t="s">
        <v>41</v>
      </c>
      <c r="D15" s="32" t="s">
        <v>83</v>
      </c>
      <c r="E15" s="32" t="s">
        <v>107</v>
      </c>
      <c r="F15" s="32" t="s">
        <v>161</v>
      </c>
      <c r="G15" s="32" t="s">
        <v>199</v>
      </c>
      <c r="H15" s="32">
        <v>1</v>
      </c>
      <c r="I15" s="78" t="s">
        <v>252</v>
      </c>
      <c r="J15" s="32">
        <v>2672128</v>
      </c>
      <c r="K15" s="42">
        <v>20</v>
      </c>
      <c r="L15" s="42">
        <v>25280</v>
      </c>
      <c r="M15" s="86">
        <v>6.7909999999999998E-2</v>
      </c>
      <c r="N15" s="86">
        <v>1.36</v>
      </c>
      <c r="O15" s="69" t="s">
        <v>35</v>
      </c>
    </row>
    <row r="16" spans="1:15" s="2" customFormat="1" ht="22.5" x14ac:dyDescent="0.2">
      <c r="A16" s="57"/>
      <c r="B16" s="29">
        <f>ROW(B16) - ROW($B$9)</f>
        <v>7</v>
      </c>
      <c r="C16" s="28" t="s">
        <v>42</v>
      </c>
      <c r="D16" s="28" t="s">
        <v>83</v>
      </c>
      <c r="E16" s="30" t="s">
        <v>108</v>
      </c>
      <c r="F16" s="30" t="s">
        <v>161</v>
      </c>
      <c r="G16" s="30" t="s">
        <v>200</v>
      </c>
      <c r="H16" s="30">
        <v>6</v>
      </c>
      <c r="I16" s="77" t="s">
        <v>252</v>
      </c>
      <c r="J16" s="30">
        <v>2426953</v>
      </c>
      <c r="K16" s="41">
        <v>120</v>
      </c>
      <c r="L16" s="41">
        <v>0</v>
      </c>
      <c r="M16" s="85">
        <v>4.1750000000000002E-2</v>
      </c>
      <c r="N16" s="85">
        <v>5.01</v>
      </c>
      <c r="O16" s="68" t="s">
        <v>35</v>
      </c>
    </row>
    <row r="17" spans="1:15" s="2" customFormat="1" x14ac:dyDescent="0.2">
      <c r="A17" s="57"/>
      <c r="B17" s="31">
        <f>ROW(B17) - ROW($B$9)</f>
        <v>8</v>
      </c>
      <c r="C17" s="32" t="s">
        <v>43</v>
      </c>
      <c r="D17" s="32" t="s">
        <v>83</v>
      </c>
      <c r="E17" s="32" t="s">
        <v>109</v>
      </c>
      <c r="F17" s="32" t="s">
        <v>161</v>
      </c>
      <c r="G17" s="32" t="s">
        <v>201</v>
      </c>
      <c r="H17" s="32">
        <v>1</v>
      </c>
      <c r="I17" s="78" t="s">
        <v>252</v>
      </c>
      <c r="J17" s="32">
        <v>2362088</v>
      </c>
      <c r="K17" s="42">
        <v>20</v>
      </c>
      <c r="L17" s="42">
        <v>36090</v>
      </c>
      <c r="M17" s="86">
        <v>8.1089999999999995E-2</v>
      </c>
      <c r="N17" s="86">
        <v>1.62</v>
      </c>
      <c r="O17" s="69" t="s">
        <v>35</v>
      </c>
    </row>
    <row r="18" spans="1:15" s="2" customFormat="1" x14ac:dyDescent="0.2">
      <c r="A18" s="57"/>
      <c r="B18" s="29">
        <f>ROW(B18) - ROW($B$9)</f>
        <v>9</v>
      </c>
      <c r="C18" s="28" t="s">
        <v>44</v>
      </c>
      <c r="D18" s="28" t="s">
        <v>83</v>
      </c>
      <c r="E18" s="30" t="s">
        <v>110</v>
      </c>
      <c r="F18" s="30" t="s">
        <v>161</v>
      </c>
      <c r="G18" s="30" t="s">
        <v>202</v>
      </c>
      <c r="H18" s="30">
        <v>1</v>
      </c>
      <c r="I18" s="77" t="s">
        <v>252</v>
      </c>
      <c r="J18" s="30">
        <v>1828864</v>
      </c>
      <c r="K18" s="41">
        <v>20</v>
      </c>
      <c r="L18" s="41">
        <v>0</v>
      </c>
      <c r="M18" s="85">
        <v>2.18E-2</v>
      </c>
      <c r="N18" s="85">
        <v>0.43598999999999999</v>
      </c>
      <c r="O18" s="68" t="s">
        <v>35</v>
      </c>
    </row>
    <row r="19" spans="1:15" s="2" customFormat="1" x14ac:dyDescent="0.2">
      <c r="A19" s="57"/>
      <c r="B19" s="31">
        <f>ROW(B19) - ROW($B$9)</f>
        <v>10</v>
      </c>
      <c r="C19" s="32" t="s">
        <v>45</v>
      </c>
      <c r="D19" s="32" t="s">
        <v>84</v>
      </c>
      <c r="E19" s="32" t="s">
        <v>111</v>
      </c>
      <c r="F19" s="32" t="s">
        <v>162</v>
      </c>
      <c r="G19" s="32" t="s">
        <v>203</v>
      </c>
      <c r="H19" s="32">
        <v>1</v>
      </c>
      <c r="I19" s="78" t="s">
        <v>252</v>
      </c>
      <c r="J19" s="32">
        <v>2611924</v>
      </c>
      <c r="K19" s="42">
        <v>20</v>
      </c>
      <c r="L19" s="42">
        <v>44929</v>
      </c>
      <c r="M19" s="86">
        <v>0.25723000000000001</v>
      </c>
      <c r="N19" s="86">
        <v>5.14</v>
      </c>
      <c r="O19" s="69" t="s">
        <v>35</v>
      </c>
    </row>
    <row r="20" spans="1:15" s="2" customFormat="1" ht="22.5" x14ac:dyDescent="0.2">
      <c r="A20" s="57"/>
      <c r="B20" s="29">
        <f>ROW(B20) - ROW($B$9)</f>
        <v>11</v>
      </c>
      <c r="C20" s="28" t="s">
        <v>46</v>
      </c>
      <c r="D20" s="28" t="s">
        <v>85</v>
      </c>
      <c r="E20" s="30" t="s">
        <v>112</v>
      </c>
      <c r="F20" s="30" t="s">
        <v>162</v>
      </c>
      <c r="G20" s="30" t="s">
        <v>204</v>
      </c>
      <c r="H20" s="30">
        <v>1</v>
      </c>
      <c r="I20" s="77" t="s">
        <v>252</v>
      </c>
      <c r="J20" s="30">
        <v>1907502</v>
      </c>
      <c r="K20" s="41">
        <v>20</v>
      </c>
      <c r="L20" s="41">
        <v>49455</v>
      </c>
      <c r="M20" s="85">
        <v>0.32480999999999999</v>
      </c>
      <c r="N20" s="85">
        <v>6.5</v>
      </c>
      <c r="O20" s="68" t="s">
        <v>35</v>
      </c>
    </row>
    <row r="21" spans="1:15" s="2" customFormat="1" ht="22.5" x14ac:dyDescent="0.2">
      <c r="A21" s="57"/>
      <c r="B21" s="31">
        <f>ROW(B21) - ROW($B$9)</f>
        <v>12</v>
      </c>
      <c r="C21" s="32" t="s">
        <v>47</v>
      </c>
      <c r="D21" s="32" t="s">
        <v>85</v>
      </c>
      <c r="E21" s="32" t="s">
        <v>113</v>
      </c>
      <c r="F21" s="32" t="s">
        <v>162</v>
      </c>
      <c r="G21" s="32" t="s">
        <v>205</v>
      </c>
      <c r="H21" s="32">
        <v>7</v>
      </c>
      <c r="I21" s="78" t="s">
        <v>253</v>
      </c>
      <c r="J21" s="32" t="s">
        <v>256</v>
      </c>
      <c r="K21" s="42">
        <v>140</v>
      </c>
      <c r="L21" s="42">
        <v>2181582</v>
      </c>
      <c r="M21" s="86">
        <v>0.11568000000000001</v>
      </c>
      <c r="N21" s="86">
        <v>16.2</v>
      </c>
      <c r="O21" s="69" t="s">
        <v>35</v>
      </c>
    </row>
    <row r="22" spans="1:15" s="2" customFormat="1" x14ac:dyDescent="0.2">
      <c r="A22" s="57"/>
      <c r="B22" s="29">
        <f>ROW(B22) - ROW($B$9)</f>
        <v>13</v>
      </c>
      <c r="C22" s="28" t="s">
        <v>48</v>
      </c>
      <c r="D22" s="28" t="s">
        <v>86</v>
      </c>
      <c r="E22" s="30" t="s">
        <v>114</v>
      </c>
      <c r="F22" s="30" t="s">
        <v>163</v>
      </c>
      <c r="G22" s="30" t="s">
        <v>206</v>
      </c>
      <c r="H22" s="30">
        <v>2</v>
      </c>
      <c r="I22" s="77" t="s">
        <v>252</v>
      </c>
      <c r="J22" s="30">
        <v>2611943</v>
      </c>
      <c r="K22" s="41">
        <v>50</v>
      </c>
      <c r="L22" s="41">
        <v>76299</v>
      </c>
      <c r="M22" s="85">
        <v>0.18747</v>
      </c>
      <c r="N22" s="85">
        <v>9.3699999999999992</v>
      </c>
      <c r="O22" s="68" t="s">
        <v>35</v>
      </c>
    </row>
    <row r="23" spans="1:15" s="2" customFormat="1" ht="22.5" x14ac:dyDescent="0.2">
      <c r="A23" s="57"/>
      <c r="B23" s="31">
        <f>ROW(B23) - ROW($B$9)</f>
        <v>14</v>
      </c>
      <c r="C23" s="32" t="s">
        <v>49</v>
      </c>
      <c r="D23" s="32"/>
      <c r="E23" s="32" t="s">
        <v>115</v>
      </c>
      <c r="F23" s="32" t="s">
        <v>164</v>
      </c>
      <c r="G23" s="32" t="s">
        <v>207</v>
      </c>
      <c r="H23" s="32">
        <v>1</v>
      </c>
      <c r="I23" s="78" t="s">
        <v>252</v>
      </c>
      <c r="J23" s="32">
        <v>3127459</v>
      </c>
      <c r="K23" s="42">
        <v>20</v>
      </c>
      <c r="L23" s="42">
        <v>17541</v>
      </c>
      <c r="M23" s="86">
        <v>0.23433999999999999</v>
      </c>
      <c r="N23" s="86">
        <v>4.6900000000000004</v>
      </c>
      <c r="O23" s="69" t="s">
        <v>35</v>
      </c>
    </row>
    <row r="24" spans="1:15" s="2" customFormat="1" ht="22.5" x14ac:dyDescent="0.2">
      <c r="A24" s="57"/>
      <c r="B24" s="29">
        <f>ROW(B24) - ROW($B$9)</f>
        <v>15</v>
      </c>
      <c r="C24" s="28" t="s">
        <v>50</v>
      </c>
      <c r="D24" s="28" t="s">
        <v>87</v>
      </c>
      <c r="E24" s="30" t="s">
        <v>116</v>
      </c>
      <c r="F24" s="30" t="s">
        <v>165</v>
      </c>
      <c r="G24" s="30" t="s">
        <v>208</v>
      </c>
      <c r="H24" s="30">
        <v>1</v>
      </c>
      <c r="I24" s="77" t="s">
        <v>254</v>
      </c>
      <c r="J24" s="30" t="s">
        <v>257</v>
      </c>
      <c r="K24" s="41">
        <v>20</v>
      </c>
      <c r="L24" s="41">
        <v>21057</v>
      </c>
      <c r="M24" s="85">
        <v>1.65</v>
      </c>
      <c r="N24" s="85">
        <v>33</v>
      </c>
      <c r="O24" s="68" t="s">
        <v>35</v>
      </c>
    </row>
    <row r="25" spans="1:15" s="2" customFormat="1" ht="22.5" x14ac:dyDescent="0.2">
      <c r="A25" s="57"/>
      <c r="B25" s="31">
        <f>ROW(B25) - ROW($B$9)</f>
        <v>16</v>
      </c>
      <c r="C25" s="32" t="s">
        <v>51</v>
      </c>
      <c r="D25" s="32" t="s">
        <v>88</v>
      </c>
      <c r="E25" s="32" t="s">
        <v>117</v>
      </c>
      <c r="F25" s="32" t="s">
        <v>166</v>
      </c>
      <c r="G25" s="32" t="s">
        <v>209</v>
      </c>
      <c r="H25" s="32">
        <v>1</v>
      </c>
      <c r="I25" s="78" t="s">
        <v>252</v>
      </c>
      <c r="J25" s="32">
        <v>2786561</v>
      </c>
      <c r="K25" s="42">
        <v>20</v>
      </c>
      <c r="L25" s="42">
        <v>3160</v>
      </c>
      <c r="M25" s="86">
        <v>0.46215000000000001</v>
      </c>
      <c r="N25" s="86">
        <v>9.24</v>
      </c>
      <c r="O25" s="69" t="s">
        <v>35</v>
      </c>
    </row>
    <row r="26" spans="1:15" s="2" customFormat="1" ht="22.5" x14ac:dyDescent="0.2">
      <c r="A26" s="57"/>
      <c r="B26" s="29">
        <f>ROW(B26) - ROW($B$9)</f>
        <v>17</v>
      </c>
      <c r="C26" s="28" t="s">
        <v>50</v>
      </c>
      <c r="D26" s="28" t="s">
        <v>87</v>
      </c>
      <c r="E26" s="30" t="s">
        <v>118</v>
      </c>
      <c r="F26" s="30" t="s">
        <v>167</v>
      </c>
      <c r="G26" s="30" t="s">
        <v>210</v>
      </c>
      <c r="H26" s="30">
        <v>1</v>
      </c>
      <c r="I26" s="77" t="s">
        <v>254</v>
      </c>
      <c r="J26" s="30" t="s">
        <v>258</v>
      </c>
      <c r="K26" s="41">
        <v>20</v>
      </c>
      <c r="L26" s="41">
        <v>0</v>
      </c>
      <c r="M26" s="85">
        <v>0.17624000000000001</v>
      </c>
      <c r="N26" s="85">
        <v>3.52</v>
      </c>
      <c r="O26" s="68" t="s">
        <v>35</v>
      </c>
    </row>
    <row r="27" spans="1:15" s="2" customFormat="1" ht="33.75" x14ac:dyDescent="0.2">
      <c r="A27" s="57"/>
      <c r="B27" s="31">
        <f>ROW(B27) - ROW($B$9)</f>
        <v>18</v>
      </c>
      <c r="C27" s="32" t="s">
        <v>52</v>
      </c>
      <c r="D27" s="32" t="s">
        <v>89</v>
      </c>
      <c r="E27" s="32" t="s">
        <v>119</v>
      </c>
      <c r="F27" s="32" t="s">
        <v>168</v>
      </c>
      <c r="G27" s="32" t="s">
        <v>211</v>
      </c>
      <c r="H27" s="32">
        <v>1</v>
      </c>
      <c r="I27" s="78" t="s">
        <v>252</v>
      </c>
      <c r="J27" s="32">
        <v>2808272</v>
      </c>
      <c r="K27" s="42">
        <v>20</v>
      </c>
      <c r="L27" s="42">
        <v>1974</v>
      </c>
      <c r="M27" s="86">
        <v>0.22670999999999999</v>
      </c>
      <c r="N27" s="86">
        <v>4.53</v>
      </c>
      <c r="O27" s="69" t="s">
        <v>35</v>
      </c>
    </row>
    <row r="28" spans="1:15" s="2" customFormat="1" x14ac:dyDescent="0.2">
      <c r="A28" s="57"/>
      <c r="B28" s="29">
        <f>ROW(B28) - ROW($B$9)</f>
        <v>19</v>
      </c>
      <c r="C28" s="28" t="s">
        <v>53</v>
      </c>
      <c r="D28" s="28" t="s">
        <v>83</v>
      </c>
      <c r="E28" s="30" t="s">
        <v>120</v>
      </c>
      <c r="F28" s="30" t="s">
        <v>169</v>
      </c>
      <c r="G28" s="30" t="s">
        <v>212</v>
      </c>
      <c r="H28" s="30">
        <v>1</v>
      </c>
      <c r="I28" s="77" t="s">
        <v>252</v>
      </c>
      <c r="J28" s="30">
        <v>2840113</v>
      </c>
      <c r="K28" s="41">
        <v>20</v>
      </c>
      <c r="L28" s="41">
        <v>3060</v>
      </c>
      <c r="M28" s="85">
        <v>4.36E-2</v>
      </c>
      <c r="N28" s="85">
        <v>0.87197999999999998</v>
      </c>
      <c r="O28" s="68" t="s">
        <v>35</v>
      </c>
    </row>
    <row r="29" spans="1:15" s="2" customFormat="1" ht="33.75" x14ac:dyDescent="0.2">
      <c r="A29" s="57"/>
      <c r="B29" s="31">
        <f>ROW(B29) - ROW($B$9)</f>
        <v>20</v>
      </c>
      <c r="C29" s="32" t="s">
        <v>54</v>
      </c>
      <c r="D29" s="32" t="s">
        <v>83</v>
      </c>
      <c r="E29" s="32" t="s">
        <v>121</v>
      </c>
      <c r="F29" s="32" t="s">
        <v>169</v>
      </c>
      <c r="G29" s="32" t="s">
        <v>213</v>
      </c>
      <c r="H29" s="32">
        <v>1</v>
      </c>
      <c r="I29" s="78" t="s">
        <v>252</v>
      </c>
      <c r="J29" s="32">
        <v>1343079</v>
      </c>
      <c r="K29" s="42">
        <v>20</v>
      </c>
      <c r="L29" s="42">
        <v>5677</v>
      </c>
      <c r="M29" s="86">
        <v>4.2729999999999997E-2</v>
      </c>
      <c r="N29" s="86">
        <v>0.85453999999999997</v>
      </c>
      <c r="O29" s="69" t="s">
        <v>35</v>
      </c>
    </row>
    <row r="30" spans="1:15" s="2" customFormat="1" ht="22.5" x14ac:dyDescent="0.2">
      <c r="A30" s="57"/>
      <c r="B30" s="29">
        <f>ROW(B30) - ROW($B$9)</f>
        <v>21</v>
      </c>
      <c r="C30" s="28" t="s">
        <v>55</v>
      </c>
      <c r="D30" s="28" t="s">
        <v>90</v>
      </c>
      <c r="E30" s="30" t="s">
        <v>122</v>
      </c>
      <c r="F30" s="30" t="s">
        <v>170</v>
      </c>
      <c r="G30" s="30" t="s">
        <v>214</v>
      </c>
      <c r="H30" s="30">
        <v>1</v>
      </c>
      <c r="I30" s="77" t="s">
        <v>252</v>
      </c>
      <c r="J30" s="30">
        <v>2497356</v>
      </c>
      <c r="K30" s="41">
        <v>20</v>
      </c>
      <c r="L30" s="41">
        <v>0</v>
      </c>
      <c r="M30" s="85">
        <v>0.13516</v>
      </c>
      <c r="N30" s="85">
        <v>2.7</v>
      </c>
      <c r="O30" s="68" t="s">
        <v>35</v>
      </c>
    </row>
    <row r="31" spans="1:15" s="2" customFormat="1" ht="22.5" x14ac:dyDescent="0.2">
      <c r="A31" s="57"/>
      <c r="B31" s="31">
        <f>ROW(B31) - ROW($B$9)</f>
        <v>22</v>
      </c>
      <c r="C31" s="32" t="s">
        <v>56</v>
      </c>
      <c r="D31" s="32" t="s">
        <v>91</v>
      </c>
      <c r="E31" s="32" t="s">
        <v>123</v>
      </c>
      <c r="F31" s="32" t="s">
        <v>171</v>
      </c>
      <c r="G31" s="32" t="s">
        <v>215</v>
      </c>
      <c r="H31" s="32">
        <v>1</v>
      </c>
      <c r="I31" s="78" t="s">
        <v>252</v>
      </c>
      <c r="J31" s="32">
        <v>2849615</v>
      </c>
      <c r="K31" s="42">
        <v>20</v>
      </c>
      <c r="L31" s="42">
        <v>0</v>
      </c>
      <c r="M31" s="86">
        <v>1.84</v>
      </c>
      <c r="N31" s="86">
        <v>36.840000000000003</v>
      </c>
      <c r="O31" s="69" t="s">
        <v>35</v>
      </c>
    </row>
    <row r="32" spans="1:15" s="2" customFormat="1" ht="33.75" x14ac:dyDescent="0.2">
      <c r="A32" s="57"/>
      <c r="B32" s="29">
        <f>ROW(B32) - ROW($B$9)</f>
        <v>23</v>
      </c>
      <c r="C32" s="28" t="s">
        <v>57</v>
      </c>
      <c r="D32" s="28" t="s">
        <v>83</v>
      </c>
      <c r="E32" s="30" t="s">
        <v>124</v>
      </c>
      <c r="F32" s="30" t="s">
        <v>172</v>
      </c>
      <c r="G32" s="30" t="s">
        <v>216</v>
      </c>
      <c r="H32" s="30">
        <v>1</v>
      </c>
      <c r="I32" s="77" t="s">
        <v>254</v>
      </c>
      <c r="J32" s="30" t="s">
        <v>259</v>
      </c>
      <c r="K32" s="41">
        <v>20</v>
      </c>
      <c r="L32" s="41">
        <v>2005</v>
      </c>
      <c r="M32" s="85">
        <v>13.35</v>
      </c>
      <c r="N32" s="85">
        <v>266.99</v>
      </c>
      <c r="O32" s="68" t="s">
        <v>35</v>
      </c>
    </row>
    <row r="33" spans="1:15" s="2" customFormat="1" ht="22.5" x14ac:dyDescent="0.2">
      <c r="A33" s="57"/>
      <c r="B33" s="31">
        <f>ROW(B33) - ROW($B$9)</f>
        <v>24</v>
      </c>
      <c r="C33" s="32" t="s">
        <v>58</v>
      </c>
      <c r="D33" s="32" t="s">
        <v>92</v>
      </c>
      <c r="E33" s="32" t="s">
        <v>125</v>
      </c>
      <c r="F33" s="32" t="s">
        <v>173</v>
      </c>
      <c r="G33" s="32" t="s">
        <v>217</v>
      </c>
      <c r="H33" s="32">
        <v>1</v>
      </c>
      <c r="I33" s="78" t="s">
        <v>252</v>
      </c>
      <c r="J33" s="32">
        <v>1467483</v>
      </c>
      <c r="K33" s="42">
        <v>20</v>
      </c>
      <c r="L33" s="42">
        <v>6580</v>
      </c>
      <c r="M33" s="86">
        <v>0.26268000000000002</v>
      </c>
      <c r="N33" s="86">
        <v>5.25</v>
      </c>
      <c r="O33" s="69" t="s">
        <v>35</v>
      </c>
    </row>
    <row r="34" spans="1:15" s="2" customFormat="1" ht="22.5" x14ac:dyDescent="0.2">
      <c r="A34" s="57"/>
      <c r="B34" s="29">
        <f>ROW(B34) - ROW($B$9)</f>
        <v>25</v>
      </c>
      <c r="C34" s="28" t="s">
        <v>59</v>
      </c>
      <c r="D34" s="28" t="s">
        <v>93</v>
      </c>
      <c r="E34" s="30" t="s">
        <v>126</v>
      </c>
      <c r="F34" s="30" t="s">
        <v>174</v>
      </c>
      <c r="G34" s="30" t="s">
        <v>218</v>
      </c>
      <c r="H34" s="30">
        <v>1</v>
      </c>
      <c r="I34" s="77" t="s">
        <v>253</v>
      </c>
      <c r="J34" s="30" t="s">
        <v>260</v>
      </c>
      <c r="K34" s="41">
        <v>20</v>
      </c>
      <c r="L34" s="41">
        <v>342</v>
      </c>
      <c r="M34" s="85">
        <v>5.09</v>
      </c>
      <c r="N34" s="85">
        <v>101.81</v>
      </c>
      <c r="O34" s="68" t="s">
        <v>35</v>
      </c>
    </row>
    <row r="35" spans="1:15" s="2" customFormat="1" ht="22.5" x14ac:dyDescent="0.2">
      <c r="A35" s="57"/>
      <c r="B35" s="31">
        <f>ROW(B35) - ROW($B$9)</f>
        <v>26</v>
      </c>
      <c r="C35" s="32" t="s">
        <v>60</v>
      </c>
      <c r="D35" s="32" t="s">
        <v>94</v>
      </c>
      <c r="E35" s="32" t="s">
        <v>127</v>
      </c>
      <c r="F35" s="32" t="s">
        <v>175</v>
      </c>
      <c r="G35" s="32" t="s">
        <v>219</v>
      </c>
      <c r="H35" s="32">
        <v>1</v>
      </c>
      <c r="I35" s="78" t="s">
        <v>252</v>
      </c>
      <c r="J35" s="32">
        <v>3123826</v>
      </c>
      <c r="K35" s="42">
        <v>20</v>
      </c>
      <c r="L35" s="42">
        <v>4831</v>
      </c>
      <c r="M35" s="86">
        <v>0.61473999999999995</v>
      </c>
      <c r="N35" s="86">
        <v>12.29</v>
      </c>
      <c r="O35" s="69" t="s">
        <v>35</v>
      </c>
    </row>
    <row r="36" spans="1:15" s="2" customFormat="1" ht="33.75" x14ac:dyDescent="0.2">
      <c r="A36" s="57"/>
      <c r="B36" s="29">
        <f>ROW(B36) - ROW($B$9)</f>
        <v>27</v>
      </c>
      <c r="C36" s="28" t="s">
        <v>50</v>
      </c>
      <c r="D36" s="28" t="s">
        <v>87</v>
      </c>
      <c r="E36" s="30" t="s">
        <v>128</v>
      </c>
      <c r="F36" s="30" t="s">
        <v>176</v>
      </c>
      <c r="G36" s="30" t="s">
        <v>220</v>
      </c>
      <c r="H36" s="30">
        <v>1</v>
      </c>
      <c r="I36" s="77" t="s">
        <v>253</v>
      </c>
      <c r="J36" s="30" t="s">
        <v>261</v>
      </c>
      <c r="K36" s="41">
        <v>20</v>
      </c>
      <c r="L36" s="41">
        <v>21718</v>
      </c>
      <c r="M36" s="85">
        <v>0.67498000000000002</v>
      </c>
      <c r="N36" s="85">
        <v>13.5</v>
      </c>
      <c r="O36" s="68" t="s">
        <v>35</v>
      </c>
    </row>
    <row r="37" spans="1:15" s="2" customFormat="1" x14ac:dyDescent="0.2">
      <c r="A37" s="57"/>
      <c r="B37" s="31">
        <f>ROW(B37) - ROW($B$9)</f>
        <v>28</v>
      </c>
      <c r="C37" s="32" t="s">
        <v>61</v>
      </c>
      <c r="D37" s="32" t="s">
        <v>81</v>
      </c>
      <c r="E37" s="32" t="s">
        <v>129</v>
      </c>
      <c r="F37" s="32" t="s">
        <v>177</v>
      </c>
      <c r="G37" s="32" t="s">
        <v>221</v>
      </c>
      <c r="H37" s="32">
        <v>1</v>
      </c>
      <c r="I37" s="78" t="s">
        <v>252</v>
      </c>
      <c r="J37" s="32">
        <v>2447147</v>
      </c>
      <c r="K37" s="42">
        <v>20</v>
      </c>
      <c r="L37" s="42">
        <v>45665</v>
      </c>
      <c r="M37" s="86">
        <v>3.16E-3</v>
      </c>
      <c r="N37" s="86">
        <v>6.3219999999999998E-2</v>
      </c>
      <c r="O37" s="69" t="s">
        <v>35</v>
      </c>
    </row>
    <row r="38" spans="1:15" s="2" customFormat="1" x14ac:dyDescent="0.2">
      <c r="A38" s="57"/>
      <c r="B38" s="29">
        <f>ROW(B38) - ROW($B$9)</f>
        <v>29</v>
      </c>
      <c r="C38" s="28" t="s">
        <v>61</v>
      </c>
      <c r="D38" s="28" t="s">
        <v>81</v>
      </c>
      <c r="E38" s="30" t="s">
        <v>130</v>
      </c>
      <c r="F38" s="30" t="s">
        <v>177</v>
      </c>
      <c r="G38" s="30" t="s">
        <v>222</v>
      </c>
      <c r="H38" s="30">
        <v>1</v>
      </c>
      <c r="I38" s="77" t="s">
        <v>252</v>
      </c>
      <c r="J38" s="30">
        <v>2447148</v>
      </c>
      <c r="K38" s="41">
        <v>20</v>
      </c>
      <c r="L38" s="41">
        <v>69301</v>
      </c>
      <c r="M38" s="85">
        <v>3.7100000000000002E-3</v>
      </c>
      <c r="N38" s="85">
        <v>7.4120000000000005E-2</v>
      </c>
      <c r="O38" s="68" t="s">
        <v>35</v>
      </c>
    </row>
    <row r="39" spans="1:15" s="2" customFormat="1" ht="33.75" x14ac:dyDescent="0.2">
      <c r="A39" s="57"/>
      <c r="B39" s="31">
        <f>ROW(B39) - ROW($B$9)</f>
        <v>30</v>
      </c>
      <c r="C39" s="32" t="s">
        <v>62</v>
      </c>
      <c r="D39" s="32" t="s">
        <v>81</v>
      </c>
      <c r="E39" s="32" t="s">
        <v>131</v>
      </c>
      <c r="F39" s="32" t="s">
        <v>177</v>
      </c>
      <c r="G39" s="32" t="s">
        <v>223</v>
      </c>
      <c r="H39" s="32">
        <v>6</v>
      </c>
      <c r="I39" s="78" t="s">
        <v>252</v>
      </c>
      <c r="J39" s="32">
        <v>2447096</v>
      </c>
      <c r="K39" s="42">
        <v>120</v>
      </c>
      <c r="L39" s="42">
        <v>299075</v>
      </c>
      <c r="M39" s="86">
        <v>2.9399999999999999E-3</v>
      </c>
      <c r="N39" s="86">
        <v>0.35315000000000002</v>
      </c>
      <c r="O39" s="69" t="s">
        <v>35</v>
      </c>
    </row>
    <row r="40" spans="1:15" s="2" customFormat="1" x14ac:dyDescent="0.2">
      <c r="A40" s="57"/>
      <c r="B40" s="29">
        <f>ROW(B40) - ROW($B$9)</f>
        <v>31</v>
      </c>
      <c r="C40" s="28" t="s">
        <v>63</v>
      </c>
      <c r="D40" s="28" t="s">
        <v>95</v>
      </c>
      <c r="E40" s="30" t="s">
        <v>132</v>
      </c>
      <c r="F40" s="30" t="s">
        <v>177</v>
      </c>
      <c r="G40" s="30" t="s">
        <v>224</v>
      </c>
      <c r="H40" s="30">
        <v>1</v>
      </c>
      <c r="I40" s="77" t="s">
        <v>252</v>
      </c>
      <c r="J40" s="30">
        <v>2309101</v>
      </c>
      <c r="K40" s="41">
        <v>20</v>
      </c>
      <c r="L40" s="41">
        <v>5261</v>
      </c>
      <c r="M40" s="85">
        <v>1.95</v>
      </c>
      <c r="N40" s="85">
        <v>39.020000000000003</v>
      </c>
      <c r="O40" s="68" t="s">
        <v>35</v>
      </c>
    </row>
    <row r="41" spans="1:15" s="2" customFormat="1" ht="22.5" x14ac:dyDescent="0.2">
      <c r="A41" s="57"/>
      <c r="B41" s="31">
        <f>ROW(B41) - ROW($B$9)</f>
        <v>32</v>
      </c>
      <c r="C41" s="32" t="s">
        <v>62</v>
      </c>
      <c r="D41" s="32" t="s">
        <v>81</v>
      </c>
      <c r="E41" s="32" t="s">
        <v>133</v>
      </c>
      <c r="F41" s="32" t="s">
        <v>177</v>
      </c>
      <c r="G41" s="32" t="s">
        <v>225</v>
      </c>
      <c r="H41" s="32">
        <v>1</v>
      </c>
      <c r="I41" s="78" t="s">
        <v>252</v>
      </c>
      <c r="J41" s="32">
        <v>2073114</v>
      </c>
      <c r="K41" s="42">
        <v>20</v>
      </c>
      <c r="L41" s="42">
        <v>12768</v>
      </c>
      <c r="M41" s="86">
        <v>6.5399999999999998E-3</v>
      </c>
      <c r="N41" s="86">
        <v>0.1308</v>
      </c>
      <c r="O41" s="69" t="s">
        <v>35</v>
      </c>
    </row>
    <row r="42" spans="1:15" s="2" customFormat="1" ht="22.5" x14ac:dyDescent="0.2">
      <c r="A42" s="57"/>
      <c r="B42" s="29">
        <f>ROW(B42) - ROW($B$9)</f>
        <v>33</v>
      </c>
      <c r="C42" s="28" t="s">
        <v>64</v>
      </c>
      <c r="D42" s="28" t="s">
        <v>81</v>
      </c>
      <c r="E42" s="30" t="s">
        <v>134</v>
      </c>
      <c r="F42" s="30" t="s">
        <v>177</v>
      </c>
      <c r="G42" s="30" t="s">
        <v>226</v>
      </c>
      <c r="H42" s="30">
        <v>6</v>
      </c>
      <c r="I42" s="77" t="s">
        <v>252</v>
      </c>
      <c r="J42" s="30">
        <v>2072515</v>
      </c>
      <c r="K42" s="41">
        <v>120</v>
      </c>
      <c r="L42" s="41">
        <v>38550</v>
      </c>
      <c r="M42" s="85">
        <v>5.7800000000000004E-3</v>
      </c>
      <c r="N42" s="85">
        <v>0.69321999999999995</v>
      </c>
      <c r="O42" s="68" t="s">
        <v>35</v>
      </c>
    </row>
    <row r="43" spans="1:15" s="2" customFormat="1" ht="22.5" x14ac:dyDescent="0.2">
      <c r="A43" s="57"/>
      <c r="B43" s="31">
        <f>ROW(B43) - ROW($B$9)</f>
        <v>34</v>
      </c>
      <c r="C43" s="32" t="s">
        <v>65</v>
      </c>
      <c r="D43" s="32" t="s">
        <v>81</v>
      </c>
      <c r="E43" s="32" t="s">
        <v>135</v>
      </c>
      <c r="F43" s="32" t="s">
        <v>177</v>
      </c>
      <c r="G43" s="32" t="s">
        <v>227</v>
      </c>
      <c r="H43" s="32">
        <v>7</v>
      </c>
      <c r="I43" s="78" t="s">
        <v>252</v>
      </c>
      <c r="J43" s="32">
        <v>2447094</v>
      </c>
      <c r="K43" s="42">
        <v>140</v>
      </c>
      <c r="L43" s="42">
        <v>101710</v>
      </c>
      <c r="M43" s="86">
        <v>3.3800000000000002E-3</v>
      </c>
      <c r="N43" s="86">
        <v>0.47305000000000003</v>
      </c>
      <c r="O43" s="69" t="s">
        <v>35</v>
      </c>
    </row>
    <row r="44" spans="1:15" s="2" customFormat="1" ht="22.5" x14ac:dyDescent="0.2">
      <c r="A44" s="57"/>
      <c r="B44" s="29">
        <f>ROW(B44) - ROW($B$9)</f>
        <v>35</v>
      </c>
      <c r="C44" s="28" t="s">
        <v>66</v>
      </c>
      <c r="D44" s="28" t="s">
        <v>81</v>
      </c>
      <c r="E44" s="30" t="s">
        <v>136</v>
      </c>
      <c r="F44" s="30" t="s">
        <v>177</v>
      </c>
      <c r="G44" s="30" t="s">
        <v>228</v>
      </c>
      <c r="H44" s="30">
        <v>1</v>
      </c>
      <c r="I44" s="77" t="s">
        <v>252</v>
      </c>
      <c r="J44" s="30">
        <v>2447165</v>
      </c>
      <c r="K44" s="41">
        <v>20</v>
      </c>
      <c r="L44" s="41">
        <v>9368</v>
      </c>
      <c r="M44" s="85">
        <v>3.7100000000000002E-3</v>
      </c>
      <c r="N44" s="85">
        <v>7.4120000000000005E-2</v>
      </c>
      <c r="O44" s="68" t="s">
        <v>35</v>
      </c>
    </row>
    <row r="45" spans="1:15" s="2" customFormat="1" ht="22.5" x14ac:dyDescent="0.2">
      <c r="A45" s="57"/>
      <c r="B45" s="31">
        <f>ROW(B45) - ROW($B$9)</f>
        <v>36</v>
      </c>
      <c r="C45" s="32" t="s">
        <v>67</v>
      </c>
      <c r="D45" s="32" t="s">
        <v>96</v>
      </c>
      <c r="E45" s="32" t="s">
        <v>137</v>
      </c>
      <c r="F45" s="32" t="s">
        <v>177</v>
      </c>
      <c r="G45" s="32" t="s">
        <v>229</v>
      </c>
      <c r="H45" s="32">
        <v>2</v>
      </c>
      <c r="I45" s="78" t="s">
        <v>252</v>
      </c>
      <c r="J45" s="32">
        <v>9330410</v>
      </c>
      <c r="K45" s="42">
        <v>40</v>
      </c>
      <c r="L45" s="42">
        <v>40245</v>
      </c>
      <c r="M45" s="86">
        <v>7.4099999999999999E-3</v>
      </c>
      <c r="N45" s="86">
        <v>0.29647000000000001</v>
      </c>
      <c r="O45" s="69" t="s">
        <v>35</v>
      </c>
    </row>
    <row r="46" spans="1:15" s="2" customFormat="1" ht="56.25" x14ac:dyDescent="0.2">
      <c r="A46" s="57"/>
      <c r="B46" s="29">
        <f>ROW(B46) - ROW($B$9)</f>
        <v>37</v>
      </c>
      <c r="C46" s="28" t="s">
        <v>68</v>
      </c>
      <c r="D46" s="28" t="s">
        <v>81</v>
      </c>
      <c r="E46" s="30" t="s">
        <v>138</v>
      </c>
      <c r="F46" s="30" t="s">
        <v>177</v>
      </c>
      <c r="G46" s="30" t="s">
        <v>230</v>
      </c>
      <c r="H46" s="30">
        <v>2</v>
      </c>
      <c r="I46" s="77" t="s">
        <v>252</v>
      </c>
      <c r="J46" s="30">
        <v>2692084</v>
      </c>
      <c r="K46" s="41">
        <v>10000</v>
      </c>
      <c r="L46" s="41">
        <v>0</v>
      </c>
      <c r="M46" s="85">
        <v>2.1800000000000001E-3</v>
      </c>
      <c r="N46" s="85">
        <v>21.8</v>
      </c>
      <c r="O46" s="68" t="s">
        <v>35</v>
      </c>
    </row>
    <row r="47" spans="1:15" s="2" customFormat="1" x14ac:dyDescent="0.2">
      <c r="A47" s="57"/>
      <c r="B47" s="31">
        <f>ROW(B47) - ROW($B$9)</f>
        <v>38</v>
      </c>
      <c r="C47" s="32" t="s">
        <v>69</v>
      </c>
      <c r="D47" s="32" t="s">
        <v>95</v>
      </c>
      <c r="E47" s="32" t="s">
        <v>139</v>
      </c>
      <c r="F47" s="32" t="s">
        <v>177</v>
      </c>
      <c r="G47" s="32" t="s">
        <v>231</v>
      </c>
      <c r="H47" s="32">
        <v>1</v>
      </c>
      <c r="I47" s="78" t="s">
        <v>252</v>
      </c>
      <c r="J47" s="32">
        <v>2072686</v>
      </c>
      <c r="K47" s="42">
        <v>20</v>
      </c>
      <c r="L47" s="42">
        <v>12590</v>
      </c>
      <c r="M47" s="86">
        <v>6.2100000000000002E-3</v>
      </c>
      <c r="N47" s="86">
        <v>0.12426</v>
      </c>
      <c r="O47" s="69" t="s">
        <v>35</v>
      </c>
    </row>
    <row r="48" spans="1:15" s="2" customFormat="1" x14ac:dyDescent="0.2">
      <c r="A48" s="57"/>
      <c r="B48" s="29">
        <f>ROW(B48) - ROW($B$9)</f>
        <v>39</v>
      </c>
      <c r="C48" s="28" t="s">
        <v>70</v>
      </c>
      <c r="D48" s="28" t="s">
        <v>81</v>
      </c>
      <c r="E48" s="30" t="s">
        <v>140</v>
      </c>
      <c r="F48" s="30" t="s">
        <v>177</v>
      </c>
      <c r="G48" s="30" t="s">
        <v>232</v>
      </c>
      <c r="H48" s="30">
        <v>1</v>
      </c>
      <c r="I48" s="77" t="s">
        <v>252</v>
      </c>
      <c r="J48" s="30">
        <v>2670555</v>
      </c>
      <c r="K48" s="41">
        <v>100</v>
      </c>
      <c r="L48" s="41">
        <v>2925</v>
      </c>
      <c r="M48" s="85">
        <v>4.3600000000000002E-3</v>
      </c>
      <c r="N48" s="85">
        <v>0.43598999999999999</v>
      </c>
      <c r="O48" s="68" t="s">
        <v>35</v>
      </c>
    </row>
    <row r="49" spans="1:15" s="2" customFormat="1" ht="33.75" x14ac:dyDescent="0.2">
      <c r="A49" s="57"/>
      <c r="B49" s="31">
        <f>ROW(B49) - ROW($B$9)</f>
        <v>40</v>
      </c>
      <c r="C49" s="32" t="s">
        <v>71</v>
      </c>
      <c r="D49" s="32" t="s">
        <v>97</v>
      </c>
      <c r="E49" s="32" t="s">
        <v>141</v>
      </c>
      <c r="F49" s="32" t="s">
        <v>178</v>
      </c>
      <c r="G49" s="32" t="s">
        <v>233</v>
      </c>
      <c r="H49" s="32">
        <v>2</v>
      </c>
      <c r="I49" s="78" t="s">
        <v>252</v>
      </c>
      <c r="J49" s="32" t="s">
        <v>262</v>
      </c>
      <c r="K49" s="42">
        <v>40</v>
      </c>
      <c r="L49" s="42"/>
      <c r="M49" s="86">
        <v>5.5599999999999998E-3</v>
      </c>
      <c r="N49" s="86">
        <v>0.22234999999999999</v>
      </c>
      <c r="O49" s="69" t="s">
        <v>35</v>
      </c>
    </row>
    <row r="50" spans="1:15" s="2" customFormat="1" ht="22.5" x14ac:dyDescent="0.2">
      <c r="A50" s="57"/>
      <c r="B50" s="29">
        <f>ROW(B50) - ROW($B$9)</f>
        <v>41</v>
      </c>
      <c r="C50" s="28" t="s">
        <v>50</v>
      </c>
      <c r="D50" s="28" t="s">
        <v>87</v>
      </c>
      <c r="E50" s="30" t="s">
        <v>142</v>
      </c>
      <c r="F50" s="30" t="s">
        <v>179</v>
      </c>
      <c r="G50" s="30" t="s">
        <v>234</v>
      </c>
      <c r="H50" s="30">
        <v>1</v>
      </c>
      <c r="I50" s="77" t="s">
        <v>253</v>
      </c>
      <c r="J50" s="30" t="s">
        <v>263</v>
      </c>
      <c r="K50" s="41"/>
      <c r="L50" s="41">
        <v>0</v>
      </c>
      <c r="M50" s="85"/>
      <c r="N50" s="85"/>
      <c r="O50" s="68"/>
    </row>
    <row r="51" spans="1:15" s="2" customFormat="1" ht="22.5" x14ac:dyDescent="0.2">
      <c r="A51" s="57"/>
      <c r="B51" s="31">
        <f>ROW(B51) - ROW($B$9)</f>
        <v>42</v>
      </c>
      <c r="C51" s="32" t="s">
        <v>58</v>
      </c>
      <c r="D51" s="32" t="s">
        <v>92</v>
      </c>
      <c r="E51" s="32" t="s">
        <v>143</v>
      </c>
      <c r="F51" s="32" t="s">
        <v>180</v>
      </c>
      <c r="G51" s="32" t="s">
        <v>235</v>
      </c>
      <c r="H51" s="32">
        <v>1</v>
      </c>
      <c r="I51" s="78" t="s">
        <v>252</v>
      </c>
      <c r="J51" s="32">
        <v>2101835</v>
      </c>
      <c r="K51" s="42">
        <v>20</v>
      </c>
      <c r="L51" s="42">
        <v>54490</v>
      </c>
      <c r="M51" s="86">
        <v>0.41527999999999998</v>
      </c>
      <c r="N51" s="86">
        <v>8.31</v>
      </c>
      <c r="O51" s="69" t="s">
        <v>35</v>
      </c>
    </row>
    <row r="52" spans="1:15" s="2" customFormat="1" ht="22.5" x14ac:dyDescent="0.2">
      <c r="A52" s="57"/>
      <c r="B52" s="29">
        <f>ROW(B52) - ROW($B$9)</f>
        <v>43</v>
      </c>
      <c r="C52" s="28" t="s">
        <v>56</v>
      </c>
      <c r="D52" s="28" t="s">
        <v>91</v>
      </c>
      <c r="E52" s="30" t="s">
        <v>144</v>
      </c>
      <c r="F52" s="30" t="s">
        <v>181</v>
      </c>
      <c r="G52" s="30" t="s">
        <v>236</v>
      </c>
      <c r="H52" s="30">
        <v>1</v>
      </c>
      <c r="I52" s="77" t="s">
        <v>254</v>
      </c>
      <c r="J52" s="30" t="s">
        <v>264</v>
      </c>
      <c r="K52" s="41">
        <v>20</v>
      </c>
      <c r="L52" s="41">
        <v>45837</v>
      </c>
      <c r="M52" s="85">
        <v>0.78935</v>
      </c>
      <c r="N52" s="85">
        <v>15.79</v>
      </c>
      <c r="O52" s="68" t="s">
        <v>35</v>
      </c>
    </row>
    <row r="53" spans="1:15" s="2" customFormat="1" ht="22.5" x14ac:dyDescent="0.2">
      <c r="A53" s="57"/>
      <c r="B53" s="31">
        <f>ROW(B53) - ROW($B$9)</f>
        <v>44</v>
      </c>
      <c r="C53" s="32" t="s">
        <v>72</v>
      </c>
      <c r="D53" s="32"/>
      <c r="E53" s="32" t="s">
        <v>145</v>
      </c>
      <c r="F53" s="32" t="s">
        <v>181</v>
      </c>
      <c r="G53" s="32" t="s">
        <v>237</v>
      </c>
      <c r="H53" s="32">
        <v>1</v>
      </c>
      <c r="I53" s="78" t="s">
        <v>252</v>
      </c>
      <c r="J53" s="32">
        <v>3127315</v>
      </c>
      <c r="K53" s="42">
        <v>20</v>
      </c>
      <c r="L53" s="42">
        <v>6470</v>
      </c>
      <c r="M53" s="86">
        <v>0.19946</v>
      </c>
      <c r="N53" s="86">
        <v>3.99</v>
      </c>
      <c r="O53" s="69" t="s">
        <v>35</v>
      </c>
    </row>
    <row r="54" spans="1:15" s="2" customFormat="1" ht="22.5" x14ac:dyDescent="0.2">
      <c r="A54" s="57"/>
      <c r="B54" s="29">
        <f>ROW(B54) - ROW($B$9)</f>
        <v>45</v>
      </c>
      <c r="C54" s="28" t="s">
        <v>73</v>
      </c>
      <c r="D54" s="28"/>
      <c r="E54" s="30" t="s">
        <v>146</v>
      </c>
      <c r="F54" s="30" t="s">
        <v>181</v>
      </c>
      <c r="G54" s="30" t="s">
        <v>238</v>
      </c>
      <c r="H54" s="30">
        <v>2</v>
      </c>
      <c r="I54" s="77" t="s">
        <v>252</v>
      </c>
      <c r="J54" s="30">
        <v>2646371</v>
      </c>
      <c r="K54" s="41">
        <v>40</v>
      </c>
      <c r="L54" s="41">
        <v>9293</v>
      </c>
      <c r="M54" s="85">
        <v>0.29429</v>
      </c>
      <c r="N54" s="85">
        <v>11.77</v>
      </c>
      <c r="O54" s="68" t="s">
        <v>35</v>
      </c>
    </row>
    <row r="55" spans="1:15" s="2" customFormat="1" ht="22.5" x14ac:dyDescent="0.2">
      <c r="A55" s="57"/>
      <c r="B55" s="31">
        <f>ROW(B55) - ROW($B$9)</f>
        <v>46</v>
      </c>
      <c r="C55" s="32" t="s">
        <v>74</v>
      </c>
      <c r="D55" s="32" t="s">
        <v>98</v>
      </c>
      <c r="E55" s="32" t="s">
        <v>147</v>
      </c>
      <c r="F55" s="32" t="s">
        <v>182</v>
      </c>
      <c r="G55" s="32" t="s">
        <v>239</v>
      </c>
      <c r="H55" s="32">
        <v>1</v>
      </c>
      <c r="I55" s="78" t="s">
        <v>252</v>
      </c>
      <c r="J55" s="32">
        <v>1627187</v>
      </c>
      <c r="K55" s="42">
        <v>20</v>
      </c>
      <c r="L55" s="42">
        <v>1670</v>
      </c>
      <c r="M55" s="86">
        <v>0.45451999999999998</v>
      </c>
      <c r="N55" s="86">
        <v>9.09</v>
      </c>
      <c r="O55" s="69" t="s">
        <v>35</v>
      </c>
    </row>
    <row r="56" spans="1:15" s="2" customFormat="1" ht="22.5" x14ac:dyDescent="0.2">
      <c r="A56" s="57"/>
      <c r="B56" s="29">
        <f>ROW(B56) - ROW($B$9)</f>
        <v>47</v>
      </c>
      <c r="C56" s="28" t="s">
        <v>75</v>
      </c>
      <c r="D56" s="28"/>
      <c r="E56" s="30" t="s">
        <v>148</v>
      </c>
      <c r="F56" s="30" t="s">
        <v>183</v>
      </c>
      <c r="G56" s="30" t="s">
        <v>240</v>
      </c>
      <c r="H56" s="30">
        <v>1</v>
      </c>
      <c r="I56" s="77" t="s">
        <v>252</v>
      </c>
      <c r="J56" s="30">
        <v>2533209</v>
      </c>
      <c r="K56" s="41">
        <v>20</v>
      </c>
      <c r="L56" s="41">
        <v>113463</v>
      </c>
      <c r="M56" s="85">
        <v>0.23652000000000001</v>
      </c>
      <c r="N56" s="85">
        <v>4.7300000000000004</v>
      </c>
      <c r="O56" s="68" t="s">
        <v>35</v>
      </c>
    </row>
    <row r="57" spans="1:15" s="2" customFormat="1" ht="22.5" x14ac:dyDescent="0.2">
      <c r="A57" s="57"/>
      <c r="B57" s="31">
        <f>ROW(B57) - ROW($B$9)</f>
        <v>48</v>
      </c>
      <c r="C57" s="32" t="s">
        <v>59</v>
      </c>
      <c r="D57" s="32" t="s">
        <v>93</v>
      </c>
      <c r="E57" s="32" t="s">
        <v>149</v>
      </c>
      <c r="F57" s="32" t="s">
        <v>184</v>
      </c>
      <c r="G57" s="32" t="s">
        <v>241</v>
      </c>
      <c r="H57" s="32">
        <v>1</v>
      </c>
      <c r="I57" s="78" t="s">
        <v>254</v>
      </c>
      <c r="J57" s="32" t="s">
        <v>265</v>
      </c>
      <c r="K57" s="42">
        <v>20</v>
      </c>
      <c r="L57" s="42">
        <v>470</v>
      </c>
      <c r="M57" s="86">
        <v>1.77</v>
      </c>
      <c r="N57" s="86">
        <v>35.44</v>
      </c>
      <c r="O57" s="69" t="s">
        <v>35</v>
      </c>
    </row>
    <row r="58" spans="1:15" s="2" customFormat="1" ht="33.75" x14ac:dyDescent="0.2">
      <c r="A58" s="57"/>
      <c r="B58" s="29">
        <f>ROW(B58) - ROW($B$9)</f>
        <v>49</v>
      </c>
      <c r="C58" s="28" t="s">
        <v>76</v>
      </c>
      <c r="D58" s="28" t="s">
        <v>99</v>
      </c>
      <c r="E58" s="30" t="s">
        <v>150</v>
      </c>
      <c r="F58" s="30" t="s">
        <v>185</v>
      </c>
      <c r="G58" s="30" t="s">
        <v>242</v>
      </c>
      <c r="H58" s="30">
        <v>1</v>
      </c>
      <c r="I58" s="77" t="s">
        <v>254</v>
      </c>
      <c r="J58" s="30" t="s">
        <v>266</v>
      </c>
      <c r="K58" s="41">
        <v>20</v>
      </c>
      <c r="L58" s="41">
        <v>0</v>
      </c>
      <c r="M58" s="85">
        <v>0.26343</v>
      </c>
      <c r="N58" s="85">
        <v>5.27</v>
      </c>
      <c r="O58" s="68" t="s">
        <v>35</v>
      </c>
    </row>
    <row r="59" spans="1:15" s="2" customFormat="1" ht="33.75" x14ac:dyDescent="0.2">
      <c r="A59" s="57"/>
      <c r="B59" s="31">
        <f>ROW(B59) - ROW($B$9)</f>
        <v>50</v>
      </c>
      <c r="C59" s="32" t="s">
        <v>74</v>
      </c>
      <c r="D59" s="32" t="s">
        <v>98</v>
      </c>
      <c r="E59" s="32" t="s">
        <v>151</v>
      </c>
      <c r="F59" s="32" t="s">
        <v>186</v>
      </c>
      <c r="G59" s="32" t="s">
        <v>243</v>
      </c>
      <c r="H59" s="32">
        <v>1</v>
      </c>
      <c r="I59" s="78" t="s">
        <v>252</v>
      </c>
      <c r="J59" s="32">
        <v>2857600</v>
      </c>
      <c r="K59" s="42">
        <v>20</v>
      </c>
      <c r="L59" s="42">
        <v>1860</v>
      </c>
      <c r="M59" s="86">
        <v>1.08</v>
      </c>
      <c r="N59" s="86">
        <v>21.58</v>
      </c>
      <c r="O59" s="69" t="s">
        <v>35</v>
      </c>
    </row>
    <row r="60" spans="1:15" s="2" customFormat="1" x14ac:dyDescent="0.2">
      <c r="A60" s="57"/>
      <c r="B60" s="29">
        <f>ROW(B60) - ROW($B$9)</f>
        <v>51</v>
      </c>
      <c r="C60" s="28"/>
      <c r="D60" s="28"/>
      <c r="E60" s="30" t="s">
        <v>152</v>
      </c>
      <c r="F60" s="30" t="s">
        <v>187</v>
      </c>
      <c r="G60" s="30" t="s">
        <v>244</v>
      </c>
      <c r="H60" s="30">
        <v>4</v>
      </c>
      <c r="I60" s="77"/>
      <c r="J60" s="30"/>
      <c r="K60" s="41"/>
      <c r="L60" s="41"/>
      <c r="M60" s="85"/>
      <c r="N60" s="85"/>
      <c r="O60" s="68"/>
    </row>
    <row r="61" spans="1:15" s="2" customFormat="1" ht="22.5" x14ac:dyDescent="0.2">
      <c r="A61" s="57"/>
      <c r="B61" s="31">
        <f>ROW(B61) - ROW($B$9)</f>
        <v>52</v>
      </c>
      <c r="C61" s="32" t="s">
        <v>50</v>
      </c>
      <c r="D61" s="32" t="s">
        <v>87</v>
      </c>
      <c r="E61" s="32" t="s">
        <v>153</v>
      </c>
      <c r="F61" s="32" t="s">
        <v>188</v>
      </c>
      <c r="G61" s="32" t="s">
        <v>245</v>
      </c>
      <c r="H61" s="32">
        <v>1</v>
      </c>
      <c r="I61" s="78" t="s">
        <v>252</v>
      </c>
      <c r="J61" s="32">
        <v>2800966</v>
      </c>
      <c r="K61" s="42">
        <v>25</v>
      </c>
      <c r="L61" s="42">
        <v>2261</v>
      </c>
      <c r="M61" s="86">
        <v>0.99950000000000006</v>
      </c>
      <c r="N61" s="86">
        <v>24.99</v>
      </c>
      <c r="O61" s="69" t="s">
        <v>35</v>
      </c>
    </row>
    <row r="62" spans="1:15" s="2" customFormat="1" ht="22.5" x14ac:dyDescent="0.2">
      <c r="A62" s="57"/>
      <c r="B62" s="29">
        <f>ROW(B62) - ROW($B$9)</f>
        <v>53</v>
      </c>
      <c r="C62" s="28" t="s">
        <v>77</v>
      </c>
      <c r="D62" s="28" t="s">
        <v>100</v>
      </c>
      <c r="E62" s="30" t="s">
        <v>154</v>
      </c>
      <c r="F62" s="30" t="s">
        <v>189</v>
      </c>
      <c r="G62" s="30" t="s">
        <v>246</v>
      </c>
      <c r="H62" s="30">
        <v>1</v>
      </c>
      <c r="I62" s="77" t="s">
        <v>252</v>
      </c>
      <c r="J62" s="30">
        <v>1688077</v>
      </c>
      <c r="K62" s="41"/>
      <c r="L62" s="41">
        <v>0</v>
      </c>
      <c r="M62" s="85"/>
      <c r="N62" s="85"/>
      <c r="O62" s="68"/>
    </row>
    <row r="63" spans="1:15" s="2" customFormat="1" ht="22.5" x14ac:dyDescent="0.2">
      <c r="A63" s="57"/>
      <c r="B63" s="31">
        <f>ROW(B63) - ROW($B$9)</f>
        <v>54</v>
      </c>
      <c r="C63" s="32" t="s">
        <v>60</v>
      </c>
      <c r="D63" s="32" t="s">
        <v>94</v>
      </c>
      <c r="E63" s="32" t="s">
        <v>155</v>
      </c>
      <c r="F63" s="32" t="s">
        <v>190</v>
      </c>
      <c r="G63" s="32" t="s">
        <v>247</v>
      </c>
      <c r="H63" s="32">
        <v>1</v>
      </c>
      <c r="I63" s="78" t="s">
        <v>252</v>
      </c>
      <c r="J63" s="32">
        <v>2678432</v>
      </c>
      <c r="K63" s="42">
        <v>20</v>
      </c>
      <c r="L63" s="42">
        <v>2623</v>
      </c>
      <c r="M63" s="86">
        <v>0.32153999999999999</v>
      </c>
      <c r="N63" s="86">
        <v>6.43</v>
      </c>
      <c r="O63" s="69" t="s">
        <v>35</v>
      </c>
    </row>
    <row r="64" spans="1:15" s="2" customFormat="1" ht="22.5" x14ac:dyDescent="0.2">
      <c r="A64" s="57"/>
      <c r="B64" s="29">
        <f>ROW(B64) - ROW($B$9)</f>
        <v>55</v>
      </c>
      <c r="C64" s="28" t="s">
        <v>78</v>
      </c>
      <c r="D64" s="28"/>
      <c r="E64" s="30" t="s">
        <v>156</v>
      </c>
      <c r="F64" s="30" t="s">
        <v>191</v>
      </c>
      <c r="G64" s="30" t="s">
        <v>248</v>
      </c>
      <c r="H64" s="30">
        <v>2</v>
      </c>
      <c r="I64" s="77" t="s">
        <v>252</v>
      </c>
      <c r="J64" s="30">
        <v>2706721</v>
      </c>
      <c r="K64" s="41">
        <v>40</v>
      </c>
      <c r="L64" s="41">
        <v>4765</v>
      </c>
      <c r="M64" s="85">
        <v>0.22561999999999999</v>
      </c>
      <c r="N64" s="85">
        <v>9.02</v>
      </c>
      <c r="O64" s="68" t="s">
        <v>35</v>
      </c>
    </row>
    <row r="65" spans="1:15" s="2" customFormat="1" ht="33.75" x14ac:dyDescent="0.2">
      <c r="A65" s="57"/>
      <c r="B65" s="31">
        <f>ROW(B65) - ROW($B$9)</f>
        <v>56</v>
      </c>
      <c r="C65" s="32" t="s">
        <v>74</v>
      </c>
      <c r="D65" s="32" t="s">
        <v>98</v>
      </c>
      <c r="E65" s="32" t="s">
        <v>157</v>
      </c>
      <c r="F65" s="32" t="s">
        <v>192</v>
      </c>
      <c r="G65" s="32" t="s">
        <v>249</v>
      </c>
      <c r="H65" s="32">
        <v>1</v>
      </c>
      <c r="I65" s="78" t="s">
        <v>254</v>
      </c>
      <c r="J65" s="32" t="s">
        <v>267</v>
      </c>
      <c r="K65" s="42">
        <v>25</v>
      </c>
      <c r="L65" s="42">
        <v>0</v>
      </c>
      <c r="M65" s="86">
        <v>1.1299999999999999</v>
      </c>
      <c r="N65" s="86">
        <v>28.36</v>
      </c>
      <c r="O65" s="69" t="s">
        <v>35</v>
      </c>
    </row>
    <row r="66" spans="1:15" x14ac:dyDescent="0.2">
      <c r="A66" s="57"/>
      <c r="B66" s="53"/>
      <c r="C66" s="52"/>
      <c r="D66" s="34"/>
      <c r="E66" s="33"/>
      <c r="F66" s="49"/>
      <c r="G66" s="39"/>
      <c r="H66" s="48">
        <f>SUM(H10:H65)</f>
        <v>101</v>
      </c>
      <c r="I66" s="79"/>
      <c r="J66" s="43"/>
      <c r="K66" s="48">
        <f>SUM(K10:K65)</f>
        <v>11940</v>
      </c>
      <c r="L66" s="47"/>
      <c r="M66" s="47"/>
      <c r="N66" s="47">
        <f>SUM(N10:N65)</f>
        <v>809.53530999999987</v>
      </c>
      <c r="O66" s="70"/>
    </row>
    <row r="67" spans="1:15" ht="13.5" thickBot="1" x14ac:dyDescent="0.25">
      <c r="A67" s="57"/>
      <c r="B67" s="87" t="s">
        <v>20</v>
      </c>
      <c r="C67" s="87"/>
      <c r="D67" s="5"/>
      <c r="E67" s="7"/>
      <c r="F67" s="51" t="s">
        <v>21</v>
      </c>
      <c r="G67" s="4"/>
      <c r="H67" s="4"/>
      <c r="I67" s="80"/>
      <c r="J67" s="39"/>
      <c r="K67" s="39"/>
      <c r="L67" s="39"/>
      <c r="M67" s="39"/>
      <c r="N67" s="39"/>
      <c r="O67" s="67"/>
    </row>
    <row r="68" spans="1:15" ht="27" thickBot="1" x14ac:dyDescent="0.25">
      <c r="A68" s="57"/>
      <c r="B68" s="6"/>
      <c r="C68" s="6"/>
      <c r="D68" s="6"/>
      <c r="E68" s="8"/>
      <c r="F68" s="84" t="s">
        <v>26</v>
      </c>
      <c r="G68" s="5"/>
      <c r="H68" s="96" t="s">
        <v>34</v>
      </c>
      <c r="I68" s="84"/>
      <c r="J68" s="46" t="s">
        <v>23</v>
      </c>
      <c r="K68" s="39"/>
      <c r="L68" s="88">
        <f>N66</f>
        <v>809.53530999999987</v>
      </c>
      <c r="M68" s="89"/>
      <c r="N68" s="97" t="s">
        <v>35</v>
      </c>
      <c r="O68" s="67"/>
    </row>
    <row r="69" spans="1:15" x14ac:dyDescent="0.2">
      <c r="A69" s="57"/>
      <c r="B69" s="6"/>
      <c r="C69" s="6"/>
      <c r="D69" s="6"/>
      <c r="E69" s="8"/>
      <c r="F69" s="5"/>
      <c r="G69" s="5"/>
      <c r="H69" s="5"/>
      <c r="I69" s="81"/>
      <c r="J69" s="50" t="s">
        <v>25</v>
      </c>
      <c r="K69" s="6"/>
      <c r="L69" s="90">
        <f>L68/H68</f>
        <v>40.476765499999992</v>
      </c>
      <c r="M69" s="90"/>
      <c r="N69" s="98" t="s">
        <v>35</v>
      </c>
      <c r="O69" s="67"/>
    </row>
    <row r="70" spans="1:15" ht="13.5" thickBot="1" x14ac:dyDescent="0.25">
      <c r="A70" s="60"/>
      <c r="B70" s="27"/>
      <c r="C70" s="11"/>
      <c r="D70" s="11"/>
      <c r="E70" s="9"/>
      <c r="F70" s="10"/>
      <c r="G70" s="10"/>
      <c r="H70" s="10"/>
      <c r="I70" s="82"/>
      <c r="J70" s="10"/>
      <c r="K70" s="11"/>
      <c r="L70" s="61"/>
      <c r="M70" s="61"/>
      <c r="N70" s="61"/>
      <c r="O70" s="71"/>
    </row>
    <row r="72" spans="1:15" x14ac:dyDescent="0.2">
      <c r="C72" s="1"/>
      <c r="D72" s="1"/>
      <c r="E72" s="1"/>
    </row>
    <row r="73" spans="1:15" x14ac:dyDescent="0.2">
      <c r="C73" s="1"/>
      <c r="D73" s="1"/>
      <c r="E73" s="1"/>
    </row>
    <row r="74" spans="1:15" x14ac:dyDescent="0.2">
      <c r="C74" s="1"/>
      <c r="D74" s="1"/>
      <c r="E74" s="1"/>
    </row>
  </sheetData>
  <mergeCells count="3">
    <mergeCell ref="B67:C67"/>
    <mergeCell ref="L68:M68"/>
    <mergeCell ref="L69:M69"/>
  </mergeCells>
  <phoneticPr fontId="0" type="noConversion"/>
  <conditionalFormatting sqref="L10:L11">
    <cfRule type="cellIs" dxfId="55" priority="57" operator="lessThan">
      <formula>1</formula>
    </cfRule>
  </conditionalFormatting>
  <conditionalFormatting sqref="N10:N11">
    <cfRule type="containsBlanks" dxfId="54" priority="56">
      <formula>LEN(TRIM(N10))=0</formula>
    </cfRule>
  </conditionalFormatting>
  <conditionalFormatting sqref="L12:L13">
    <cfRule type="cellIs" dxfId="53" priority="54" operator="lessThan">
      <formula>1</formula>
    </cfRule>
  </conditionalFormatting>
  <conditionalFormatting sqref="N12:N13">
    <cfRule type="containsBlanks" dxfId="52" priority="53">
      <formula>LEN(TRIM(N12))=0</formula>
    </cfRule>
  </conditionalFormatting>
  <conditionalFormatting sqref="L14:L15">
    <cfRule type="cellIs" dxfId="51" priority="52" operator="lessThan">
      <formula>1</formula>
    </cfRule>
  </conditionalFormatting>
  <conditionalFormatting sqref="N14:N15">
    <cfRule type="containsBlanks" dxfId="50" priority="51">
      <formula>LEN(TRIM(N14))=0</formula>
    </cfRule>
  </conditionalFormatting>
  <conditionalFormatting sqref="L16:L17">
    <cfRule type="cellIs" dxfId="49" priority="50" operator="lessThan">
      <formula>1</formula>
    </cfRule>
  </conditionalFormatting>
  <conditionalFormatting sqref="N16:N17">
    <cfRule type="containsBlanks" dxfId="48" priority="49">
      <formula>LEN(TRIM(N16))=0</formula>
    </cfRule>
  </conditionalFormatting>
  <conditionalFormatting sqref="L18:L19">
    <cfRule type="cellIs" dxfId="47" priority="48" operator="lessThan">
      <formula>1</formula>
    </cfRule>
  </conditionalFormatting>
  <conditionalFormatting sqref="N18:N19">
    <cfRule type="containsBlanks" dxfId="46" priority="47">
      <formula>LEN(TRIM(N18))=0</formula>
    </cfRule>
  </conditionalFormatting>
  <conditionalFormatting sqref="L20:L21">
    <cfRule type="cellIs" dxfId="45" priority="46" operator="lessThan">
      <formula>1</formula>
    </cfRule>
  </conditionalFormatting>
  <conditionalFormatting sqref="N20:N21">
    <cfRule type="containsBlanks" dxfId="44" priority="45">
      <formula>LEN(TRIM(N20))=0</formula>
    </cfRule>
  </conditionalFormatting>
  <conditionalFormatting sqref="L22:L23">
    <cfRule type="cellIs" dxfId="43" priority="44" operator="lessThan">
      <formula>1</formula>
    </cfRule>
  </conditionalFormatting>
  <conditionalFormatting sqref="N22:N23">
    <cfRule type="containsBlanks" dxfId="42" priority="43">
      <formula>LEN(TRIM(N22))=0</formula>
    </cfRule>
  </conditionalFormatting>
  <conditionalFormatting sqref="L24:L25">
    <cfRule type="cellIs" dxfId="41" priority="42" operator="lessThan">
      <formula>1</formula>
    </cfRule>
  </conditionalFormatting>
  <conditionalFormatting sqref="N24:N25">
    <cfRule type="containsBlanks" dxfId="40" priority="41">
      <formula>LEN(TRIM(N24))=0</formula>
    </cfRule>
  </conditionalFormatting>
  <conditionalFormatting sqref="L26:L27">
    <cfRule type="cellIs" dxfId="39" priority="40" operator="lessThan">
      <formula>1</formula>
    </cfRule>
  </conditionalFormatting>
  <conditionalFormatting sqref="N26:N27">
    <cfRule type="containsBlanks" dxfId="38" priority="39">
      <formula>LEN(TRIM(N26))=0</formula>
    </cfRule>
  </conditionalFormatting>
  <conditionalFormatting sqref="L28:L29">
    <cfRule type="cellIs" dxfId="37" priority="38" operator="lessThan">
      <formula>1</formula>
    </cfRule>
  </conditionalFormatting>
  <conditionalFormatting sqref="N28:N29">
    <cfRule type="containsBlanks" dxfId="36" priority="37">
      <formula>LEN(TRIM(N28))=0</formula>
    </cfRule>
  </conditionalFormatting>
  <conditionalFormatting sqref="L30:L31">
    <cfRule type="cellIs" dxfId="35" priority="36" operator="lessThan">
      <formula>1</formula>
    </cfRule>
  </conditionalFormatting>
  <conditionalFormatting sqref="N30:N31">
    <cfRule type="containsBlanks" dxfId="34" priority="35">
      <formula>LEN(TRIM(N30))=0</formula>
    </cfRule>
  </conditionalFormatting>
  <conditionalFormatting sqref="L32:L33">
    <cfRule type="cellIs" dxfId="33" priority="34" operator="lessThan">
      <formula>1</formula>
    </cfRule>
  </conditionalFormatting>
  <conditionalFormatting sqref="N32:N33">
    <cfRule type="containsBlanks" dxfId="32" priority="33">
      <formula>LEN(TRIM(N32))=0</formula>
    </cfRule>
  </conditionalFormatting>
  <conditionalFormatting sqref="L34:L35">
    <cfRule type="cellIs" dxfId="31" priority="32" operator="lessThan">
      <formula>1</formula>
    </cfRule>
  </conditionalFormatting>
  <conditionalFormatting sqref="N34:N35">
    <cfRule type="containsBlanks" dxfId="30" priority="31">
      <formula>LEN(TRIM(N34))=0</formula>
    </cfRule>
  </conditionalFormatting>
  <conditionalFormatting sqref="L36:L37">
    <cfRule type="cellIs" dxfId="29" priority="30" operator="lessThan">
      <formula>1</formula>
    </cfRule>
  </conditionalFormatting>
  <conditionalFormatting sqref="N36:N37">
    <cfRule type="containsBlanks" dxfId="28" priority="29">
      <formula>LEN(TRIM(N36))=0</formula>
    </cfRule>
  </conditionalFormatting>
  <conditionalFormatting sqref="L38:L39">
    <cfRule type="cellIs" dxfId="27" priority="28" operator="lessThan">
      <formula>1</formula>
    </cfRule>
  </conditionalFormatting>
  <conditionalFormatting sqref="N38:N39">
    <cfRule type="containsBlanks" dxfId="26" priority="27">
      <formula>LEN(TRIM(N38))=0</formula>
    </cfRule>
  </conditionalFormatting>
  <conditionalFormatting sqref="L40:L41">
    <cfRule type="cellIs" dxfId="25" priority="26" operator="lessThan">
      <formula>1</formula>
    </cfRule>
  </conditionalFormatting>
  <conditionalFormatting sqref="N40:N41">
    <cfRule type="containsBlanks" dxfId="24" priority="25">
      <formula>LEN(TRIM(N40))=0</formula>
    </cfRule>
  </conditionalFormatting>
  <conditionalFormatting sqref="L42:L43">
    <cfRule type="cellIs" dxfId="23" priority="24" operator="lessThan">
      <formula>1</formula>
    </cfRule>
  </conditionalFormatting>
  <conditionalFormatting sqref="N42:N43">
    <cfRule type="containsBlanks" dxfId="22" priority="23">
      <formula>LEN(TRIM(N42))=0</formula>
    </cfRule>
  </conditionalFormatting>
  <conditionalFormatting sqref="L44:L45">
    <cfRule type="cellIs" dxfId="21" priority="22" operator="lessThan">
      <formula>1</formula>
    </cfRule>
  </conditionalFormatting>
  <conditionalFormatting sqref="N44:N45">
    <cfRule type="containsBlanks" dxfId="20" priority="21">
      <formula>LEN(TRIM(N44))=0</formula>
    </cfRule>
  </conditionalFormatting>
  <conditionalFormatting sqref="L46:L47">
    <cfRule type="cellIs" dxfId="19" priority="20" operator="lessThan">
      <formula>1</formula>
    </cfRule>
  </conditionalFormatting>
  <conditionalFormatting sqref="N46:N47">
    <cfRule type="containsBlanks" dxfId="18" priority="19">
      <formula>LEN(TRIM(N46))=0</formula>
    </cfRule>
  </conditionalFormatting>
  <conditionalFormatting sqref="L48:L49">
    <cfRule type="cellIs" dxfId="17" priority="18" operator="lessThan">
      <formula>1</formula>
    </cfRule>
  </conditionalFormatting>
  <conditionalFormatting sqref="N48:N49">
    <cfRule type="containsBlanks" dxfId="16" priority="17">
      <formula>LEN(TRIM(N48))=0</formula>
    </cfRule>
  </conditionalFormatting>
  <conditionalFormatting sqref="L50:L51">
    <cfRule type="cellIs" dxfId="15" priority="16" operator="lessThan">
      <formula>1</formula>
    </cfRule>
  </conditionalFormatting>
  <conditionalFormatting sqref="N50:N51">
    <cfRule type="containsBlanks" dxfId="14" priority="15">
      <formula>LEN(TRIM(N50))=0</formula>
    </cfRule>
  </conditionalFormatting>
  <conditionalFormatting sqref="L52:L53">
    <cfRule type="cellIs" dxfId="13" priority="14" operator="lessThan">
      <formula>1</formula>
    </cfRule>
  </conditionalFormatting>
  <conditionalFormatting sqref="N52:N53">
    <cfRule type="containsBlanks" dxfId="12" priority="13">
      <formula>LEN(TRIM(N52))=0</formula>
    </cfRule>
  </conditionalFormatting>
  <conditionalFormatting sqref="L54:L55">
    <cfRule type="cellIs" dxfId="11" priority="12" operator="lessThan">
      <formula>1</formula>
    </cfRule>
  </conditionalFormatting>
  <conditionalFormatting sqref="N54:N55">
    <cfRule type="containsBlanks" dxfId="10" priority="11">
      <formula>LEN(TRIM(N54))=0</formula>
    </cfRule>
  </conditionalFormatting>
  <conditionalFormatting sqref="L56:L57">
    <cfRule type="cellIs" dxfId="9" priority="10" operator="lessThan">
      <formula>1</formula>
    </cfRule>
  </conditionalFormatting>
  <conditionalFormatting sqref="N56:N57">
    <cfRule type="containsBlanks" dxfId="8" priority="9">
      <formula>LEN(TRIM(N56))=0</formula>
    </cfRule>
  </conditionalFormatting>
  <conditionalFormatting sqref="L58:L59">
    <cfRule type="cellIs" dxfId="7" priority="8" operator="lessThan">
      <formula>1</formula>
    </cfRule>
  </conditionalFormatting>
  <conditionalFormatting sqref="N58:N59">
    <cfRule type="containsBlanks" dxfId="6" priority="7">
      <formula>LEN(TRIM(N58))=0</formula>
    </cfRule>
  </conditionalFormatting>
  <conditionalFormatting sqref="L60:L61">
    <cfRule type="cellIs" dxfId="5" priority="6" operator="lessThan">
      <formula>1</formula>
    </cfRule>
  </conditionalFormatting>
  <conditionalFormatting sqref="N60:N61">
    <cfRule type="containsBlanks" dxfId="4" priority="5">
      <formula>LEN(TRIM(N60))=0</formula>
    </cfRule>
  </conditionalFormatting>
  <conditionalFormatting sqref="L62:L63">
    <cfRule type="cellIs" dxfId="3" priority="4" operator="lessThan">
      <formula>1</formula>
    </cfRule>
  </conditionalFormatting>
  <conditionalFormatting sqref="N62:N63">
    <cfRule type="containsBlanks" dxfId="2" priority="3">
      <formula>LEN(TRIM(N62))=0</formula>
    </cfRule>
  </conditionalFormatting>
  <conditionalFormatting sqref="L64:L65">
    <cfRule type="cellIs" dxfId="1" priority="2" operator="lessThan">
      <formula>1</formula>
    </cfRule>
  </conditionalFormatting>
  <conditionalFormatting sqref="N64:N65">
    <cfRule type="containsBlanks" dxfId="0" priority="1">
      <formula>LEN(TRIM(N64))=0</formula>
    </cfRule>
  </conditionalFormatting>
  <hyperlinks>
    <hyperlink ref="K7" r:id="rId1"/>
  </hyperlinks>
  <printOptions horizontalCentered="1" verticalCentered="1"/>
  <pageMargins left="0.30555555555555558" right="0.30555555555555558" top="0.30555555555555558" bottom="0.30555555555555558" header="0" footer="0"/>
  <pageSetup scale="38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273</v>
      </c>
    </row>
    <row r="2" spans="1:2" x14ac:dyDescent="0.2">
      <c r="A2" s="25" t="s">
        <v>1</v>
      </c>
      <c r="B2" s="100" t="s">
        <v>30</v>
      </c>
    </row>
    <row r="3" spans="1:2" x14ac:dyDescent="0.2">
      <c r="A3" s="26" t="s">
        <v>2</v>
      </c>
      <c r="B3" s="101" t="s">
        <v>31</v>
      </c>
    </row>
    <row r="4" spans="1:2" x14ac:dyDescent="0.2">
      <c r="A4" s="25" t="s">
        <v>3</v>
      </c>
      <c r="B4" s="100" t="s">
        <v>30</v>
      </c>
    </row>
    <row r="5" spans="1:2" x14ac:dyDescent="0.2">
      <c r="A5" s="26" t="s">
        <v>4</v>
      </c>
      <c r="B5" s="101" t="s">
        <v>273</v>
      </c>
    </row>
    <row r="6" spans="1:2" x14ac:dyDescent="0.2">
      <c r="A6" s="25" t="s">
        <v>5</v>
      </c>
      <c r="B6" s="100" t="s">
        <v>274</v>
      </c>
    </row>
    <row r="7" spans="1:2" x14ac:dyDescent="0.2">
      <c r="A7" s="26" t="s">
        <v>6</v>
      </c>
      <c r="B7" s="101" t="s">
        <v>275</v>
      </c>
    </row>
    <row r="8" spans="1:2" x14ac:dyDescent="0.2">
      <c r="A8" s="25" t="s">
        <v>7</v>
      </c>
      <c r="B8" s="100" t="s">
        <v>33</v>
      </c>
    </row>
    <row r="9" spans="1:2" x14ac:dyDescent="0.2">
      <c r="A9" s="26" t="s">
        <v>8</v>
      </c>
      <c r="B9" s="101" t="s">
        <v>32</v>
      </c>
    </row>
    <row r="10" spans="1:2" x14ac:dyDescent="0.2">
      <c r="A10" s="25" t="s">
        <v>9</v>
      </c>
      <c r="B10" s="100" t="s">
        <v>276</v>
      </c>
    </row>
    <row r="11" spans="1:2" x14ac:dyDescent="0.2">
      <c r="A11" s="26" t="s">
        <v>10</v>
      </c>
      <c r="B11" s="101" t="s">
        <v>277</v>
      </c>
    </row>
    <row r="12" spans="1:2" x14ac:dyDescent="0.2">
      <c r="A12" s="25" t="s">
        <v>11</v>
      </c>
      <c r="B12" s="100" t="s">
        <v>278</v>
      </c>
    </row>
    <row r="13" spans="1:2" x14ac:dyDescent="0.2">
      <c r="A13" s="26" t="s">
        <v>12</v>
      </c>
      <c r="B13" s="101" t="s">
        <v>279</v>
      </c>
    </row>
    <row r="14" spans="1:2" x14ac:dyDescent="0.2">
      <c r="A14" s="25" t="s">
        <v>13</v>
      </c>
      <c r="B14" s="100" t="s">
        <v>277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2020-03-24T12:08:31Z</dcterms:modified>
</cp:coreProperties>
</file>