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IRNAS-Common\_NEW-IRNAS-COMMON\SmartParks\Smartparks - Rhino tracker\v2.2\01_GPS\04_OUTPUT_FILES\Rhino - GPS_V2.2_BOM\"/>
    </mc:Choice>
  </mc:AlternateContent>
  <bookViews>
    <workbookView xWindow="2616" yWindow="108" windowWidth="18996" windowHeight="11760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Q11" i="3" l="1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10" i="3"/>
  <c r="B31" i="3" l="1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N32" i="3" l="1"/>
  <c r="L34" i="3" s="1"/>
  <c r="L35" i="3" s="1"/>
  <c r="H32" i="3"/>
  <c r="K32" i="3"/>
  <c r="D8" i="3"/>
  <c r="E8" i="3"/>
  <c r="B10" i="3"/>
  <c r="B11" i="3"/>
</calcChain>
</file>

<file path=xl/sharedStrings.xml><?xml version="1.0" encoding="utf-8"?>
<sst xmlns="http://schemas.openxmlformats.org/spreadsheetml/2006/main" count="197" uniqueCount="151">
  <si>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</si>
  <si>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</si>
  <si>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</si>
  <si>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</si>
  <si>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</si>
  <si>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</si>
  <si>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</si>
  <si>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</si>
  <si>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</si>
  <si>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</si>
  <si>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</si>
  <si>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</si>
  <si>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</si>
  <si>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</si>
  <si>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</si>
  <si>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</si>
  <si>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</si>
  <si>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</si>
  <si>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</si>
  <si>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</si>
  <si>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</si>
  <si>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</si>
  <si>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</si>
  <si>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</si>
  <si>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Contact:</t>
  </si>
  <si>
    <t>Price for 1pcs</t>
  </si>
  <si>
    <t>pcs:</t>
  </si>
  <si>
    <t>IRNAS</t>
  </si>
  <si>
    <t>www.irnas.eu</t>
  </si>
  <si>
    <t>Rhino - GPS</t>
  </si>
  <si>
    <t>01_GPS.PrjPCB</t>
  </si>
  <si>
    <t>None</t>
  </si>
  <si>
    <t>29. 07. 2019</t>
  </si>
  <si>
    <t>12:53</t>
  </si>
  <si>
    <t>&lt;none&gt;</t>
  </si>
  <si>
    <t>Manufacturer Part Number</t>
  </si>
  <si>
    <t>LFXTAL009678</t>
  </si>
  <si>
    <t>GRT155R71H471KE01D</t>
  </si>
  <si>
    <t>GRM155R61A105ME15D</t>
  </si>
  <si>
    <t>MC0402N330J160CT</t>
  </si>
  <si>
    <t>MC0402X104J160CT</t>
  </si>
  <si>
    <t>C0402C189B5GACTU</t>
  </si>
  <si>
    <t>CL10A106KP8NNNC, GRM188R60G226MEA0D</t>
  </si>
  <si>
    <t>GRM21BR60G107ME15L</t>
  </si>
  <si>
    <t>SR42I010-R</t>
  </si>
  <si>
    <t>SRN2009T-2R2M</t>
  </si>
  <si>
    <t>LQG15HS33NJ02D</t>
  </si>
  <si>
    <t>LQG15HN4N3S02D</t>
  </si>
  <si>
    <t>MC0063W060311M</t>
  </si>
  <si>
    <t>MCMR04X1000FTL</t>
  </si>
  <si>
    <t>MCWR04X1003FTL</t>
  </si>
  <si>
    <t>MCMR04X000PTL</t>
  </si>
  <si>
    <t>MAX-M8Q-0</t>
  </si>
  <si>
    <t>1N4148W-7-F.</t>
  </si>
  <si>
    <t>U.FL-R-SMT-1(10)</t>
  </si>
  <si>
    <t>Manufacturer</t>
  </si>
  <si>
    <t>IQD</t>
  </si>
  <si>
    <t>Murata</t>
  </si>
  <si>
    <t>Multicomp</t>
  </si>
  <si>
    <t>KEMET</t>
  </si>
  <si>
    <t>Samsung</t>
  </si>
  <si>
    <t>Antenova</t>
  </si>
  <si>
    <t>Bourns</t>
  </si>
  <si>
    <t>MULTICOMP</t>
  </si>
  <si>
    <t>u-blox</t>
  </si>
  <si>
    <t>DIODES INC.</t>
  </si>
  <si>
    <t>Hirose</t>
  </si>
  <si>
    <t>Description</t>
  </si>
  <si>
    <t>Crystal, 32.768 kHz, SMD, 2mm x 1.2mm, 9 pF, 10 ppm, 9HT11 Series</t>
  </si>
  <si>
    <t>CAP CER 1UF 10V 20% X5R 0402</t>
  </si>
  <si>
    <t>MULTICOMP         MC0402N330J160CT             SMD Multilayer Ceramic Capacitor, 0402 [1005 Metric], 33 pF, 16 V,  5%, C0G / NP0, MC Series                          New</t>
  </si>
  <si>
    <t>MULTICOMP         MC0402X104J160CT             SMD Multilayer Ceramic Capacitor, 0402 [1005 Metric], 0.1 F, 16 V,  5%, X5R, MC Series                          New</t>
  </si>
  <si>
    <t>Multilayer Ceramic Capacitors MLCC - SMD/SMT 50volts 1.8pF C0G</t>
  </si>
  <si>
    <t>Cap Ceramic 10uF 10V X5R 10% SMD 0603 85C Paper T/R, SMD Multilayer Ceramic Capacitor, 22 µF, 4 V, 0603 [1608 Metric], ± 20%, X5R, GRM Series</t>
  </si>
  <si>
    <t>Multilayer Ceramic Capacitors MLCC - SMD/SMT 0805 100uF 4volts *Derate Voltage/Temp</t>
  </si>
  <si>
    <t>Antennas Passive GPS/GLONASS Patch Antenna</t>
  </si>
  <si>
    <t>FIXED IND 33NH 200MA 580 MOHM</t>
  </si>
  <si>
    <t>Inductor RF Chip Multi-Layer 4.3nH 0.3nH 100MHz 8Q-Factor Air 300mA 210mOhm DCR 0402 Paper T/R</t>
  </si>
  <si>
    <t>MCMR04X1004FTL RES, 1M, 1%, 0.0625W, 0402, THICK FILM</t>
  </si>
  <si>
    <t>MULTICOMP         MCMR04X1000FTL            SMD Chip Resistor, Ceramic, MCMR Series, 100 ohm, 50 V, 0402 [1005 Metric], 62.5 mW,  1%</t>
  </si>
  <si>
    <t>MULTICOMP   MCWR04X1003FTL   RES, THICK FILM, 100KOHM, 1%, 0.0625W</t>
  </si>
  <si>
    <t>RESISTOR, 0402, 0R, ANTI SULFURATION</t>
  </si>
  <si>
    <t>ZOE-M8 RF Receiver BeiDou, Galileo, GLONASS, GNSS, GPS -160dBm</t>
  </si>
  <si>
    <t>TVS Diode, ESD9R Series, Unidirectional, 3.3 V, 7.8 V</t>
  </si>
  <si>
    <t>Dual MOSFET, Dual N Channel, 540 mA, 20 V, 0.4 ohm, 4.5 V, 1 V</t>
  </si>
  <si>
    <t>RF Amplifier, GPS / GNSS, 20.5 dB Gain / 0.8 dB Noise, 1575.42 MHz, 1.6 V to 3.3 V Supply</t>
  </si>
  <si>
    <t>RF / Coaxial Connector, U.FL Coaxial, Straight Jack, Surface Mount Vertical, 50 ohm, Brass</t>
  </si>
  <si>
    <t>Switching Voltage Regulators Tiny 300nA nanoPower Buck converters in uDFN and WLP pacakges</t>
  </si>
  <si>
    <t>Footprint</t>
  </si>
  <si>
    <t>9HT11</t>
  </si>
  <si>
    <t>CAP0402</t>
  </si>
  <si>
    <t>CAP0603</t>
  </si>
  <si>
    <t>CAP0805</t>
  </si>
  <si>
    <t>CGGP.18.2.A.02</t>
  </si>
  <si>
    <t>IND2.3X1.7</t>
  </si>
  <si>
    <t>IND0402</t>
  </si>
  <si>
    <t>RES0402</t>
  </si>
  <si>
    <t>S-LGA51</t>
  </si>
  <si>
    <t>SOD-923</t>
  </si>
  <si>
    <t>SOT-563</t>
  </si>
  <si>
    <t>uDFN-6</t>
  </si>
  <si>
    <t>ufl connector smd</t>
  </si>
  <si>
    <t>WLP-6</t>
  </si>
  <si>
    <t>Designator</t>
  </si>
  <si>
    <t>X1</t>
  </si>
  <si>
    <t>C2</t>
  </si>
  <si>
    <t>C3</t>
  </si>
  <si>
    <t>C1</t>
  </si>
  <si>
    <t>C6, C13, C14</t>
  </si>
  <si>
    <t>C7, C10</t>
  </si>
  <si>
    <t>C8, C15, C16, C17, C18, C21, C22, C23</t>
  </si>
  <si>
    <t>C12</t>
  </si>
  <si>
    <t>A1</t>
  </si>
  <si>
    <t>L4</t>
  </si>
  <si>
    <t>L1</t>
  </si>
  <si>
    <t>L2</t>
  </si>
  <si>
    <t>R5</t>
  </si>
  <si>
    <t>R1, R4</t>
  </si>
  <si>
    <t>R2, R6, R7, R8, R9, R10</t>
  </si>
  <si>
    <t>R11, R12</t>
  </si>
  <si>
    <t>U1</t>
  </si>
  <si>
    <t>D1</t>
  </si>
  <si>
    <t>T1</t>
  </si>
  <si>
    <t>U2</t>
  </si>
  <si>
    <t>CON2</t>
  </si>
  <si>
    <t>U3</t>
  </si>
  <si>
    <t>Quantity</t>
  </si>
  <si>
    <t>Supplier 1</t>
  </si>
  <si>
    <t>Farnell</t>
  </si>
  <si>
    <t>Mouser</t>
  </si>
  <si>
    <t>Digi-Key</t>
  </si>
  <si>
    <t>Supplier Part Number 1</t>
  </si>
  <si>
    <t>960-CGGP.18.2.A.02</t>
  </si>
  <si>
    <t>490-6563-1-ND</t>
  </si>
  <si>
    <t>672-1063-1-ND</t>
  </si>
  <si>
    <t>Supplier Order Qty 1</t>
  </si>
  <si>
    <t>Supplier Stock 1</t>
  </si>
  <si>
    <t>Supplier Unit Price 1</t>
  </si>
  <si>
    <t>Supplier Subtotal 1</t>
  </si>
  <si>
    <t>Supplier Currency 1</t>
  </si>
  <si>
    <t>D:\OneDrive\IRNAS-Common\_NEW-IRNAS-COMMON\SmartParks\Smartparks - Rhino tracker\v2.2\01_GPS\01_GPS.PrjPCB</t>
  </si>
  <si>
    <t>Bill of Materials for Project [01_GPS.PrjPCB] (No PCB Document Selected)</t>
  </si>
  <si>
    <t>43</t>
  </si>
  <si>
    <t>29. 07. 2019 12:53</t>
  </si>
  <si>
    <t>Bill of Materials</t>
  </si>
  <si>
    <t>BOM_PartType</t>
  </si>
  <si>
    <t>BOM</t>
  </si>
  <si>
    <t>MAX38640AENT+</t>
  </si>
  <si>
    <t>MAXIM INTEGRATED PRODUCTS</t>
  </si>
  <si>
    <t xml:space="preserve">NTZD3154NT1G </t>
  </si>
  <si>
    <t xml:space="preserve"> ON SEMICONDUCTOR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</si>
</sst>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B05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4" fillId="7" borderId="0" xfId="0" applyFont="1" applyFill="1" applyAlignment="1">
      <alignment vertical="top"/>
    </xf>
  </cellXfs>
  <cellStyles count="2">
    <cellStyle name="Hiperpovezava" xfId="1" builtinId="8"/>
    <cellStyle name="Navadno" xfId="0" builtinId="0"/>
  </cellStyles>
  <dxfs count="2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439270</xdr:colOff>
      <xdr:row>2</xdr:row>
      <xdr:rowOff>224117</xdr:rowOff>
    </xdr:from>
    <xdr:to>
      <xdr:col>14</xdr:col>
      <xdr:colOff>441075</xdr:colOff>
      <xdr:row>6</xdr:row>
      <xdr:rowOff>108492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49835" y="878541"/>
          <a:ext cx="1687170" cy="7718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rna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40"/>
  <sheetViews>
    <sheetView showGridLines="0" tabSelected="1" topLeftCell="B2" zoomScaleNormal="100" workbookViewId="0">
      <selection activeCell="J26" sqref="J26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46.33203125" style="3" customWidth="1"/>
    <col min="6" max="6" width="19.77734375" style="1" customWidth="1"/>
    <col min="7" max="7" width="18.77734375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" width="9.109375" style="1"/>
    <col min="17" max="17" width="21.109375" style="1" bestFit="1" customWidth="1"/>
    <col min="18" max="16384" width="9.109375" style="1"/>
  </cols>
  <sheetData>
    <row r="1" spans="1:17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7" ht="37.5" customHeight="1" thickBot="1" x14ac:dyDescent="0.3">
      <c r="A2" s="57"/>
      <c r="B2" s="23"/>
      <c r="C2" s="23" t="s">
        <v>19</v>
      </c>
      <c r="D2" s="58"/>
      <c r="E2" s="24"/>
      <c r="F2" s="87" t="s">
        <v>29</v>
      </c>
      <c r="G2" s="12"/>
      <c r="H2" s="12"/>
      <c r="I2" s="73"/>
      <c r="J2" s="12"/>
      <c r="K2" s="12"/>
      <c r="L2" s="12"/>
      <c r="M2" s="12"/>
      <c r="N2" s="12"/>
      <c r="O2" s="66"/>
    </row>
    <row r="3" spans="1:17" ht="23.25" customHeight="1" x14ac:dyDescent="0.25">
      <c r="A3" s="57"/>
      <c r="B3" s="13"/>
      <c r="C3" s="13" t="s">
        <v>14</v>
      </c>
      <c r="D3" s="88" t="s">
        <v>30</v>
      </c>
      <c r="E3" s="13"/>
      <c r="F3" s="39"/>
      <c r="G3" s="13" t="s">
        <v>24</v>
      </c>
      <c r="H3" s="39"/>
      <c r="I3" s="74"/>
      <c r="J3" s="13"/>
      <c r="K3" s="15"/>
      <c r="L3" s="39"/>
      <c r="M3" s="45"/>
      <c r="N3" s="39"/>
      <c r="O3" s="67"/>
    </row>
    <row r="4" spans="1:17" ht="17.25" customHeight="1" x14ac:dyDescent="0.25">
      <c r="A4" s="57"/>
      <c r="B4" s="13"/>
      <c r="C4" s="13" t="s">
        <v>15</v>
      </c>
      <c r="D4" s="89" t="s">
        <v>30</v>
      </c>
      <c r="E4" s="16"/>
      <c r="F4" s="39"/>
      <c r="G4" s="64"/>
      <c r="H4" s="15"/>
      <c r="I4" s="75"/>
      <c r="J4" s="15"/>
      <c r="K4" s="39"/>
      <c r="L4" s="39"/>
      <c r="M4" s="39"/>
      <c r="N4" s="39"/>
      <c r="O4" s="67"/>
    </row>
    <row r="5" spans="1:17" ht="17.25" customHeight="1" x14ac:dyDescent="0.4">
      <c r="A5" s="57"/>
      <c r="B5" s="13"/>
      <c r="C5" s="13" t="s">
        <v>16</v>
      </c>
      <c r="D5" s="90" t="s">
        <v>31</v>
      </c>
      <c r="E5" s="18"/>
      <c r="F5" s="39"/>
      <c r="G5" s="45"/>
      <c r="H5" s="15"/>
      <c r="I5" s="75"/>
      <c r="J5" s="15"/>
      <c r="K5" s="63" t="s">
        <v>27</v>
      </c>
      <c r="L5" s="39"/>
      <c r="M5" s="39"/>
      <c r="N5" s="39"/>
      <c r="O5" s="67"/>
    </row>
    <row r="6" spans="1:17" x14ac:dyDescent="0.25">
      <c r="A6" s="57"/>
      <c r="B6" s="19"/>
      <c r="C6" s="19"/>
      <c r="D6" s="19"/>
      <c r="E6" s="17"/>
      <c r="F6" s="14"/>
      <c r="G6" s="45"/>
      <c r="H6" s="15"/>
      <c r="I6" s="75"/>
      <c r="J6" s="15"/>
      <c r="K6" s="13"/>
      <c r="L6" s="39"/>
      <c r="M6" s="39"/>
      <c r="N6" s="39"/>
      <c r="O6" s="67"/>
    </row>
    <row r="7" spans="1:17" ht="15.75" customHeight="1" x14ac:dyDescent="0.25">
      <c r="A7" s="57"/>
      <c r="B7" s="20"/>
      <c r="C7" s="20" t="s">
        <v>18</v>
      </c>
      <c r="D7" s="91" t="s">
        <v>32</v>
      </c>
      <c r="E7" s="91" t="s">
        <v>33</v>
      </c>
      <c r="F7" s="39"/>
      <c r="G7" s="45"/>
      <c r="H7" s="20"/>
      <c r="I7" s="76"/>
      <c r="J7" s="20"/>
      <c r="K7" s="62" t="s">
        <v>28</v>
      </c>
      <c r="L7" s="39"/>
      <c r="M7" s="39"/>
      <c r="N7" s="39"/>
      <c r="O7" s="67"/>
    </row>
    <row r="8" spans="1:17" ht="15.75" customHeight="1" x14ac:dyDescent="0.25">
      <c r="A8" s="57"/>
      <c r="B8" s="18"/>
      <c r="C8" s="18" t="s">
        <v>17</v>
      </c>
      <c r="D8" s="21">
        <f ca="1">TODAY()</f>
        <v>43675</v>
      </c>
      <c r="E8" s="22">
        <f ca="1">NOW()</f>
        <v>43675.619729050923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7" s="38" customFormat="1" ht="40.5" customHeight="1" x14ac:dyDescent="0.25">
      <c r="A9" s="59"/>
      <c r="B9" s="35" t="s">
        <v>22</v>
      </c>
      <c r="C9" s="36" t="s">
        <v>35</v>
      </c>
      <c r="D9" s="36" t="s">
        <v>55</v>
      </c>
      <c r="E9" s="36" t="s">
        <v>67</v>
      </c>
      <c r="F9" s="36" t="s">
        <v>88</v>
      </c>
      <c r="G9" s="36" t="s">
        <v>103</v>
      </c>
      <c r="H9" s="36" t="s">
        <v>126</v>
      </c>
      <c r="I9" s="36" t="s">
        <v>127</v>
      </c>
      <c r="J9" s="36" t="s">
        <v>131</v>
      </c>
      <c r="K9" s="40" t="s">
        <v>135</v>
      </c>
      <c r="L9" s="44" t="s">
        <v>136</v>
      </c>
      <c r="M9" s="37" t="s">
        <v>137</v>
      </c>
      <c r="N9" s="37" t="s">
        <v>138</v>
      </c>
      <c r="O9" s="37" t="s">
        <v>139</v>
      </c>
    </row>
    <row r="10" spans="1:17" s="2" customFormat="1" ht="13.5" customHeight="1" x14ac:dyDescent="0.25">
      <c r="A10" s="57"/>
      <c r="B10" s="29">
        <f t="shared" ref="B10:B31" si="0">ROW(B10) - ROW($B$9)</f>
        <v>1</v>
      </c>
      <c r="C10" s="28" t="s">
        <v>36</v>
      </c>
      <c r="D10" s="28" t="s">
        <v>56</v>
      </c>
      <c r="E10" s="30" t="s">
        <v>68</v>
      </c>
      <c r="F10" s="30" t="s">
        <v>89</v>
      </c>
      <c r="G10" s="30" t="s">
        <v>104</v>
      </c>
      <c r="H10" s="30">
        <v>1</v>
      </c>
      <c r="I10" s="77" t="s">
        <v>128</v>
      </c>
      <c r="J10" s="30">
        <v>2819312</v>
      </c>
      <c r="K10" s="41"/>
      <c r="L10" s="41"/>
      <c r="M10" s="85"/>
      <c r="N10" s="85"/>
      <c r="O10" s="68"/>
      <c r="Q10" s="2" t="str">
        <f>J10&amp;","&amp;(H10*$H$34)</f>
        <v>2819312,10</v>
      </c>
    </row>
    <row r="11" spans="1:17" s="2" customFormat="1" ht="13.5" customHeight="1" x14ac:dyDescent="0.25">
      <c r="A11" s="57"/>
      <c r="B11" s="31">
        <f t="shared" si="0"/>
        <v>2</v>
      </c>
      <c r="C11" s="32" t="s">
        <v>37</v>
      </c>
      <c r="D11" s="32" t="s">
        <v>57</v>
      </c>
      <c r="E11" s="32"/>
      <c r="F11" s="32" t="s">
        <v>90</v>
      </c>
      <c r="G11" s="32" t="s">
        <v>105</v>
      </c>
      <c r="H11" s="32">
        <v>1</v>
      </c>
      <c r="I11" s="78" t="s">
        <v>128</v>
      </c>
      <c r="J11" s="32">
        <v>2672128</v>
      </c>
      <c r="K11" s="42"/>
      <c r="L11" s="42"/>
      <c r="M11" s="86"/>
      <c r="N11" s="86"/>
      <c r="O11" s="69"/>
      <c r="Q11" s="2" t="str">
        <f t="shared" ref="Q11:Q31" si="1">J11&amp;","&amp;(H11*$H$34)</f>
        <v>2672128,10</v>
      </c>
    </row>
    <row r="12" spans="1:17" s="2" customFormat="1" ht="13.5" customHeight="1" x14ac:dyDescent="0.25">
      <c r="A12" s="57"/>
      <c r="B12" s="29">
        <f t="shared" si="0"/>
        <v>3</v>
      </c>
      <c r="C12" s="28" t="s">
        <v>38</v>
      </c>
      <c r="D12" s="28" t="s">
        <v>57</v>
      </c>
      <c r="E12" s="30" t="s">
        <v>69</v>
      </c>
      <c r="F12" s="30" t="s">
        <v>90</v>
      </c>
      <c r="G12" s="30" t="s">
        <v>106</v>
      </c>
      <c r="H12" s="30">
        <v>1</v>
      </c>
      <c r="I12" s="77" t="s">
        <v>128</v>
      </c>
      <c r="J12" s="30">
        <v>1740588</v>
      </c>
      <c r="K12" s="41"/>
      <c r="L12" s="41"/>
      <c r="M12" s="85"/>
      <c r="N12" s="85"/>
      <c r="O12" s="68"/>
      <c r="Q12" s="2" t="str">
        <f t="shared" si="1"/>
        <v>1740588,10</v>
      </c>
    </row>
    <row r="13" spans="1:17" s="2" customFormat="1" ht="13.5" customHeight="1" x14ac:dyDescent="0.25">
      <c r="A13" s="57"/>
      <c r="B13" s="31">
        <f t="shared" si="0"/>
        <v>4</v>
      </c>
      <c r="C13" s="32" t="s">
        <v>39</v>
      </c>
      <c r="D13" s="32" t="s">
        <v>58</v>
      </c>
      <c r="E13" s="32" t="s">
        <v>70</v>
      </c>
      <c r="F13" s="32" t="s">
        <v>90</v>
      </c>
      <c r="G13" s="32" t="s">
        <v>107</v>
      </c>
      <c r="H13" s="32">
        <v>1</v>
      </c>
      <c r="I13" s="78" t="s">
        <v>128</v>
      </c>
      <c r="J13" s="32">
        <v>1759384</v>
      </c>
      <c r="K13" s="42"/>
      <c r="L13" s="42"/>
      <c r="M13" s="86"/>
      <c r="N13" s="86"/>
      <c r="O13" s="69"/>
      <c r="Q13" s="2" t="str">
        <f t="shared" si="1"/>
        <v>1759384,10</v>
      </c>
    </row>
    <row r="14" spans="1:17" s="2" customFormat="1" ht="13.5" customHeight="1" x14ac:dyDescent="0.25">
      <c r="A14" s="57"/>
      <c r="B14" s="29">
        <f t="shared" si="0"/>
        <v>5</v>
      </c>
      <c r="C14" s="28" t="s">
        <v>40</v>
      </c>
      <c r="D14" s="28" t="s">
        <v>58</v>
      </c>
      <c r="E14" s="30" t="s">
        <v>71</v>
      </c>
      <c r="F14" s="30" t="s">
        <v>90</v>
      </c>
      <c r="G14" s="30" t="s">
        <v>108</v>
      </c>
      <c r="H14" s="30">
        <v>3</v>
      </c>
      <c r="I14" s="77" t="s">
        <v>128</v>
      </c>
      <c r="J14" s="30">
        <v>2627419</v>
      </c>
      <c r="K14" s="41"/>
      <c r="L14" s="41"/>
      <c r="M14" s="85"/>
      <c r="N14" s="85"/>
      <c r="O14" s="68"/>
      <c r="Q14" s="2" t="str">
        <f t="shared" si="1"/>
        <v>2627419,30</v>
      </c>
    </row>
    <row r="15" spans="1:17" s="2" customFormat="1" ht="13.5" customHeight="1" x14ac:dyDescent="0.25">
      <c r="A15" s="57"/>
      <c r="B15" s="31">
        <f t="shared" si="0"/>
        <v>6</v>
      </c>
      <c r="C15" s="32" t="s">
        <v>41</v>
      </c>
      <c r="D15" s="32" t="s">
        <v>59</v>
      </c>
      <c r="E15" s="32" t="s">
        <v>72</v>
      </c>
      <c r="F15" s="32" t="s">
        <v>90</v>
      </c>
      <c r="G15" s="32" t="s">
        <v>109</v>
      </c>
      <c r="H15" s="32">
        <v>2</v>
      </c>
      <c r="I15" s="78" t="s">
        <v>128</v>
      </c>
      <c r="J15" s="32">
        <v>2820847</v>
      </c>
      <c r="K15" s="42"/>
      <c r="L15" s="42"/>
      <c r="M15" s="86"/>
      <c r="N15" s="86"/>
      <c r="O15" s="69"/>
      <c r="Q15" s="2" t="str">
        <f t="shared" si="1"/>
        <v>2820847,20</v>
      </c>
    </row>
    <row r="16" spans="1:17" s="2" customFormat="1" ht="13.5" customHeight="1" x14ac:dyDescent="0.25">
      <c r="A16" s="57"/>
      <c r="B16" s="29">
        <f t="shared" si="0"/>
        <v>7</v>
      </c>
      <c r="C16" s="28" t="s">
        <v>42</v>
      </c>
      <c r="D16" s="28" t="s">
        <v>60</v>
      </c>
      <c r="E16" s="30" t="s">
        <v>73</v>
      </c>
      <c r="F16" s="30" t="s">
        <v>91</v>
      </c>
      <c r="G16" s="30" t="s">
        <v>110</v>
      </c>
      <c r="H16" s="30">
        <v>8</v>
      </c>
      <c r="I16" s="77" t="s">
        <v>128</v>
      </c>
      <c r="J16" s="30">
        <v>2456110</v>
      </c>
      <c r="K16" s="41"/>
      <c r="L16" s="41"/>
      <c r="M16" s="85"/>
      <c r="N16" s="85"/>
      <c r="O16" s="68"/>
      <c r="Q16" s="2" t="str">
        <f t="shared" si="1"/>
        <v>2456110,80</v>
      </c>
    </row>
    <row r="17" spans="1:17" s="2" customFormat="1" ht="13.5" customHeight="1" x14ac:dyDescent="0.25">
      <c r="A17" s="57"/>
      <c r="B17" s="31">
        <f t="shared" si="0"/>
        <v>8</v>
      </c>
      <c r="C17" s="32" t="s">
        <v>43</v>
      </c>
      <c r="D17" s="32" t="s">
        <v>57</v>
      </c>
      <c r="E17" s="32" t="s">
        <v>74</v>
      </c>
      <c r="F17" s="32" t="s">
        <v>92</v>
      </c>
      <c r="G17" s="32" t="s">
        <v>111</v>
      </c>
      <c r="H17" s="32">
        <v>1</v>
      </c>
      <c r="I17" s="78" t="s">
        <v>128</v>
      </c>
      <c r="J17" s="32">
        <v>2611937</v>
      </c>
      <c r="K17" s="42"/>
      <c r="L17" s="42"/>
      <c r="M17" s="86"/>
      <c r="N17" s="86"/>
      <c r="O17" s="69"/>
      <c r="Q17" s="2" t="str">
        <f t="shared" si="1"/>
        <v>2611937,10</v>
      </c>
    </row>
    <row r="18" spans="1:17" s="2" customFormat="1" ht="13.5" customHeight="1" x14ac:dyDescent="0.25">
      <c r="A18" s="57"/>
      <c r="B18" s="29">
        <f t="shared" si="0"/>
        <v>9</v>
      </c>
      <c r="C18" s="28" t="s">
        <v>44</v>
      </c>
      <c r="D18" s="28" t="s">
        <v>61</v>
      </c>
      <c r="E18" s="30" t="s">
        <v>75</v>
      </c>
      <c r="F18" s="30" t="s">
        <v>93</v>
      </c>
      <c r="G18" s="30" t="s">
        <v>112</v>
      </c>
      <c r="H18" s="30">
        <v>1</v>
      </c>
      <c r="I18" s="77" t="s">
        <v>129</v>
      </c>
      <c r="J18" s="30" t="s">
        <v>132</v>
      </c>
      <c r="K18" s="41"/>
      <c r="L18" s="41"/>
      <c r="M18" s="85"/>
      <c r="N18" s="85"/>
      <c r="O18" s="68"/>
      <c r="P18" s="102"/>
      <c r="Q18" s="2" t="str">
        <f t="shared" si="1"/>
        <v>960-CGGP.18.2.A.02,10</v>
      </c>
    </row>
    <row r="19" spans="1:17" s="2" customFormat="1" ht="13.5" customHeight="1" x14ac:dyDescent="0.25">
      <c r="A19" s="57"/>
      <c r="B19" s="31">
        <f t="shared" si="0"/>
        <v>10</v>
      </c>
      <c r="C19" s="32" t="s">
        <v>45</v>
      </c>
      <c r="D19" s="32" t="s">
        <v>62</v>
      </c>
      <c r="E19" s="32"/>
      <c r="F19" s="32" t="s">
        <v>94</v>
      </c>
      <c r="G19" s="32" t="s">
        <v>113</v>
      </c>
      <c r="H19" s="32">
        <v>1</v>
      </c>
      <c r="I19" s="78" t="s">
        <v>128</v>
      </c>
      <c r="J19" s="32">
        <v>2808272</v>
      </c>
      <c r="K19" s="42"/>
      <c r="L19" s="42"/>
      <c r="M19" s="86"/>
      <c r="N19" s="86"/>
      <c r="O19" s="69"/>
      <c r="Q19" s="2" t="str">
        <f t="shared" si="1"/>
        <v>2808272,10</v>
      </c>
    </row>
    <row r="20" spans="1:17" s="2" customFormat="1" ht="13.5" customHeight="1" x14ac:dyDescent="0.25">
      <c r="A20" s="57"/>
      <c r="B20" s="29">
        <f t="shared" si="0"/>
        <v>11</v>
      </c>
      <c r="C20" s="28" t="s">
        <v>46</v>
      </c>
      <c r="D20" s="28" t="s">
        <v>57</v>
      </c>
      <c r="E20" s="30" t="s">
        <v>76</v>
      </c>
      <c r="F20" s="30" t="s">
        <v>95</v>
      </c>
      <c r="G20" s="30" t="s">
        <v>114</v>
      </c>
      <c r="H20" s="30">
        <v>1</v>
      </c>
      <c r="I20" s="77" t="s">
        <v>128</v>
      </c>
      <c r="J20" s="30">
        <v>1711736</v>
      </c>
      <c r="K20" s="41"/>
      <c r="L20" s="41"/>
      <c r="M20" s="85"/>
      <c r="N20" s="85"/>
      <c r="O20" s="68"/>
      <c r="Q20" s="2" t="str">
        <f t="shared" si="1"/>
        <v>1711736,10</v>
      </c>
    </row>
    <row r="21" spans="1:17" s="2" customFormat="1" ht="13.5" customHeight="1" x14ac:dyDescent="0.25">
      <c r="A21" s="57"/>
      <c r="B21" s="31">
        <f t="shared" si="0"/>
        <v>12</v>
      </c>
      <c r="C21" s="32" t="s">
        <v>47</v>
      </c>
      <c r="D21" s="32" t="s">
        <v>57</v>
      </c>
      <c r="E21" s="32" t="s">
        <v>77</v>
      </c>
      <c r="F21" s="32" t="s">
        <v>95</v>
      </c>
      <c r="G21" s="32" t="s">
        <v>115</v>
      </c>
      <c r="H21" s="32">
        <v>1</v>
      </c>
      <c r="I21" s="78" t="s">
        <v>130</v>
      </c>
      <c r="J21" s="32" t="s">
        <v>133</v>
      </c>
      <c r="K21" s="42"/>
      <c r="L21" s="42"/>
      <c r="M21" s="86"/>
      <c r="N21" s="86"/>
      <c r="O21" s="69"/>
      <c r="P21" s="102"/>
      <c r="Q21" s="2" t="str">
        <f t="shared" si="1"/>
        <v>490-6563-1-ND,10</v>
      </c>
    </row>
    <row r="22" spans="1:17" s="2" customFormat="1" ht="13.5" customHeight="1" x14ac:dyDescent="0.25">
      <c r="A22" s="57"/>
      <c r="B22" s="29">
        <f t="shared" si="0"/>
        <v>13</v>
      </c>
      <c r="C22" s="28" t="s">
        <v>48</v>
      </c>
      <c r="D22" s="28" t="s">
        <v>63</v>
      </c>
      <c r="E22" s="30" t="s">
        <v>78</v>
      </c>
      <c r="F22" s="30" t="s">
        <v>96</v>
      </c>
      <c r="G22" s="30" t="s">
        <v>116</v>
      </c>
      <c r="H22" s="30">
        <v>1</v>
      </c>
      <c r="I22" s="77" t="s">
        <v>128</v>
      </c>
      <c r="J22" s="30">
        <v>9330410</v>
      </c>
      <c r="K22" s="41"/>
      <c r="L22" s="41"/>
      <c r="M22" s="85"/>
      <c r="N22" s="85"/>
      <c r="O22" s="68"/>
      <c r="Q22" s="2" t="str">
        <f t="shared" si="1"/>
        <v>9330410,10</v>
      </c>
    </row>
    <row r="23" spans="1:17" s="2" customFormat="1" ht="13.5" customHeight="1" x14ac:dyDescent="0.25">
      <c r="A23" s="57"/>
      <c r="B23" s="31">
        <f t="shared" si="0"/>
        <v>14</v>
      </c>
      <c r="C23" s="32" t="s">
        <v>49</v>
      </c>
      <c r="D23" s="32" t="s">
        <v>58</v>
      </c>
      <c r="E23" s="32" t="s">
        <v>79</v>
      </c>
      <c r="F23" s="32" t="s">
        <v>96</v>
      </c>
      <c r="G23" s="32" t="s">
        <v>117</v>
      </c>
      <c r="H23" s="32">
        <v>2</v>
      </c>
      <c r="I23" s="78" t="s">
        <v>128</v>
      </c>
      <c r="J23" s="32">
        <v>2072515</v>
      </c>
      <c r="K23" s="42"/>
      <c r="L23" s="42"/>
      <c r="M23" s="86"/>
      <c r="N23" s="86"/>
      <c r="O23" s="69"/>
      <c r="Q23" s="2" t="str">
        <f t="shared" si="1"/>
        <v>2072515,20</v>
      </c>
    </row>
    <row r="24" spans="1:17" s="2" customFormat="1" ht="13.5" customHeight="1" x14ac:dyDescent="0.25">
      <c r="A24" s="57"/>
      <c r="B24" s="29">
        <f t="shared" si="0"/>
        <v>15</v>
      </c>
      <c r="C24" s="28" t="s">
        <v>50</v>
      </c>
      <c r="D24" s="28" t="s">
        <v>58</v>
      </c>
      <c r="E24" s="30" t="s">
        <v>80</v>
      </c>
      <c r="F24" s="30" t="s">
        <v>96</v>
      </c>
      <c r="G24" s="30" t="s">
        <v>118</v>
      </c>
      <c r="H24" s="30">
        <v>6</v>
      </c>
      <c r="I24" s="77" t="s">
        <v>128</v>
      </c>
      <c r="J24" s="30">
        <v>2447094</v>
      </c>
      <c r="K24" s="41"/>
      <c r="L24" s="41"/>
      <c r="M24" s="85"/>
      <c r="N24" s="85"/>
      <c r="O24" s="68"/>
      <c r="Q24" s="2" t="str">
        <f t="shared" si="1"/>
        <v>2447094,60</v>
      </c>
    </row>
    <row r="25" spans="1:17" s="2" customFormat="1" ht="13.5" customHeight="1" x14ac:dyDescent="0.25">
      <c r="A25" s="57"/>
      <c r="B25" s="31">
        <f t="shared" si="0"/>
        <v>16</v>
      </c>
      <c r="C25" s="32" t="s">
        <v>51</v>
      </c>
      <c r="D25" s="32" t="s">
        <v>58</v>
      </c>
      <c r="E25" s="32" t="s">
        <v>81</v>
      </c>
      <c r="F25" s="32" t="s">
        <v>96</v>
      </c>
      <c r="G25" s="32" t="s">
        <v>119</v>
      </c>
      <c r="H25" s="32">
        <v>2</v>
      </c>
      <c r="I25" s="78" t="s">
        <v>128</v>
      </c>
      <c r="J25" s="32">
        <v>2072513</v>
      </c>
      <c r="K25" s="42"/>
      <c r="L25" s="42"/>
      <c r="M25" s="86"/>
      <c r="N25" s="86"/>
      <c r="O25" s="69"/>
      <c r="Q25" s="2" t="str">
        <f t="shared" si="1"/>
        <v>2072513,20</v>
      </c>
    </row>
    <row r="26" spans="1:17" s="2" customFormat="1" ht="13.5" customHeight="1" x14ac:dyDescent="0.25">
      <c r="A26" s="57"/>
      <c r="B26" s="29">
        <f t="shared" si="0"/>
        <v>17</v>
      </c>
      <c r="C26" s="28" t="s">
        <v>52</v>
      </c>
      <c r="D26" s="28" t="s">
        <v>64</v>
      </c>
      <c r="E26" s="30" t="s">
        <v>82</v>
      </c>
      <c r="F26" s="30" t="s">
        <v>97</v>
      </c>
      <c r="G26" s="30" t="s">
        <v>120</v>
      </c>
      <c r="H26" s="30">
        <v>1</v>
      </c>
      <c r="I26" s="77" t="s">
        <v>130</v>
      </c>
      <c r="J26" s="30" t="s">
        <v>134</v>
      </c>
      <c r="K26" s="41"/>
      <c r="L26" s="41"/>
      <c r="M26" s="85"/>
      <c r="N26" s="85"/>
      <c r="O26" s="68"/>
      <c r="P26" s="102"/>
      <c r="Q26" s="2" t="str">
        <f t="shared" si="1"/>
        <v>672-1063-1-ND,10</v>
      </c>
    </row>
    <row r="27" spans="1:17" s="2" customFormat="1" ht="13.5" customHeight="1" x14ac:dyDescent="0.25">
      <c r="A27" s="57"/>
      <c r="B27" s="31">
        <f t="shared" si="0"/>
        <v>18</v>
      </c>
      <c r="C27" s="32" t="s">
        <v>53</v>
      </c>
      <c r="D27" s="32" t="s">
        <v>65</v>
      </c>
      <c r="E27" s="32" t="s">
        <v>83</v>
      </c>
      <c r="F27" s="32" t="s">
        <v>98</v>
      </c>
      <c r="G27" s="32" t="s">
        <v>121</v>
      </c>
      <c r="H27" s="32">
        <v>1</v>
      </c>
      <c r="I27" s="78" t="s">
        <v>128</v>
      </c>
      <c r="J27" s="32">
        <v>2101835</v>
      </c>
      <c r="K27" s="42"/>
      <c r="L27" s="42"/>
      <c r="M27" s="86"/>
      <c r="N27" s="86"/>
      <c r="O27" s="69"/>
      <c r="Q27" s="2" t="str">
        <f t="shared" si="1"/>
        <v>2101835,10</v>
      </c>
    </row>
    <row r="28" spans="1:17" s="2" customFormat="1" ht="13.5" customHeight="1" x14ac:dyDescent="0.25">
      <c r="A28" s="57"/>
      <c r="B28" s="29">
        <f t="shared" si="0"/>
        <v>19</v>
      </c>
      <c r="C28" s="28" t="s">
        <v>149</v>
      </c>
      <c r="D28" s="28" t="s">
        <v>150</v>
      </c>
      <c r="E28" s="30" t="s">
        <v>84</v>
      </c>
      <c r="F28" s="30" t="s">
        <v>99</v>
      </c>
      <c r="G28" s="30" t="s">
        <v>122</v>
      </c>
      <c r="H28" s="30">
        <v>1</v>
      </c>
      <c r="I28" s="77" t="s">
        <v>128</v>
      </c>
      <c r="J28" s="30">
        <v>2533209</v>
      </c>
      <c r="K28" s="41"/>
      <c r="L28" s="41"/>
      <c r="M28" s="85"/>
      <c r="N28" s="85"/>
      <c r="O28" s="68"/>
      <c r="Q28" s="2" t="str">
        <f t="shared" si="1"/>
        <v>2533209,10</v>
      </c>
    </row>
    <row r="29" spans="1:17" s="2" customFormat="1" ht="13.5" customHeight="1" x14ac:dyDescent="0.25">
      <c r="A29" s="57"/>
      <c r="B29" s="29">
        <f t="shared" si="0"/>
        <v>20</v>
      </c>
      <c r="C29" s="28" t="s">
        <v>52</v>
      </c>
      <c r="D29" s="28" t="s">
        <v>64</v>
      </c>
      <c r="E29" s="30" t="s">
        <v>85</v>
      </c>
      <c r="F29" s="30" t="s">
        <v>100</v>
      </c>
      <c r="G29" s="30" t="s">
        <v>123</v>
      </c>
      <c r="H29" s="30">
        <v>1</v>
      </c>
      <c r="I29" s="77" t="s">
        <v>128</v>
      </c>
      <c r="J29" s="30">
        <v>2800966</v>
      </c>
      <c r="K29" s="41"/>
      <c r="L29" s="41"/>
      <c r="M29" s="85"/>
      <c r="N29" s="85"/>
      <c r="O29" s="68"/>
      <c r="Q29" s="2" t="str">
        <f t="shared" si="1"/>
        <v>2800966,10</v>
      </c>
    </row>
    <row r="30" spans="1:17" s="2" customFormat="1" ht="13.5" customHeight="1" x14ac:dyDescent="0.25">
      <c r="A30" s="57"/>
      <c r="B30" s="31">
        <f t="shared" si="0"/>
        <v>21</v>
      </c>
      <c r="C30" s="32" t="s">
        <v>54</v>
      </c>
      <c r="D30" s="32" t="s">
        <v>66</v>
      </c>
      <c r="E30" s="32" t="s">
        <v>86</v>
      </c>
      <c r="F30" s="32" t="s">
        <v>101</v>
      </c>
      <c r="G30" s="32" t="s">
        <v>124</v>
      </c>
      <c r="H30" s="32">
        <v>1</v>
      </c>
      <c r="I30" s="78" t="s">
        <v>128</v>
      </c>
      <c r="J30" s="32">
        <v>1688077</v>
      </c>
      <c r="K30" s="42"/>
      <c r="L30" s="42"/>
      <c r="M30" s="86"/>
      <c r="N30" s="86"/>
      <c r="O30" s="69"/>
      <c r="Q30" s="2" t="str">
        <f t="shared" si="1"/>
        <v>1688077,10</v>
      </c>
    </row>
    <row r="31" spans="1:17" s="2" customFormat="1" ht="13.5" customHeight="1" x14ac:dyDescent="0.25">
      <c r="A31" s="57"/>
      <c r="B31" s="29">
        <f t="shared" si="0"/>
        <v>22</v>
      </c>
      <c r="C31" s="28" t="s">
        <v>147</v>
      </c>
      <c r="D31" s="28" t="s">
        <v>148</v>
      </c>
      <c r="E31" s="30" t="s">
        <v>87</v>
      </c>
      <c r="F31" s="30" t="s">
        <v>102</v>
      </c>
      <c r="G31" s="30" t="s">
        <v>125</v>
      </c>
      <c r="H31" s="30">
        <v>1</v>
      </c>
      <c r="I31" s="77" t="s">
        <v>128</v>
      </c>
      <c r="J31" s="30">
        <v>2988126</v>
      </c>
      <c r="K31" s="41"/>
      <c r="L31" s="41"/>
      <c r="M31" s="85"/>
      <c r="N31" s="85"/>
      <c r="O31" s="68"/>
      <c r="Q31" s="2" t="str">
        <f t="shared" si="1"/>
        <v>2988126,10</v>
      </c>
    </row>
    <row r="32" spans="1:17" x14ac:dyDescent="0.25">
      <c r="A32" s="57"/>
      <c r="B32" s="53"/>
      <c r="C32" s="52"/>
      <c r="D32" s="34"/>
      <c r="E32" s="33"/>
      <c r="F32" s="49"/>
      <c r="G32" s="39"/>
      <c r="H32" s="48">
        <f>SUM(H10:H31)</f>
        <v>39</v>
      </c>
      <c r="I32" s="79"/>
      <c r="J32" s="43"/>
      <c r="K32" s="48">
        <f>SUM(K10:K31)</f>
        <v>0</v>
      </c>
      <c r="L32" s="47"/>
      <c r="M32" s="47"/>
      <c r="N32" s="47">
        <f>SUM(N10:N31)</f>
        <v>0</v>
      </c>
      <c r="O32" s="70"/>
    </row>
    <row r="33" spans="1:15" ht="13.8" thickBot="1" x14ac:dyDescent="0.3">
      <c r="A33" s="57"/>
      <c r="B33" s="98" t="s">
        <v>20</v>
      </c>
      <c r="C33" s="98"/>
      <c r="D33" s="5"/>
      <c r="E33" s="7"/>
      <c r="F33" s="51" t="s">
        <v>21</v>
      </c>
      <c r="G33" s="4"/>
      <c r="H33" s="4"/>
      <c r="I33" s="80"/>
      <c r="J33" s="39"/>
      <c r="K33" s="39"/>
      <c r="L33" s="39"/>
      <c r="M33" s="39"/>
      <c r="N33" s="39"/>
      <c r="O33" s="67"/>
    </row>
    <row r="34" spans="1:15" ht="25.2" thickBot="1" x14ac:dyDescent="0.3">
      <c r="A34" s="57"/>
      <c r="B34" s="6"/>
      <c r="C34" s="6"/>
      <c r="D34" s="6"/>
      <c r="E34" s="8"/>
      <c r="F34" s="84" t="s">
        <v>26</v>
      </c>
      <c r="G34" s="5"/>
      <c r="H34" s="92">
        <v>10</v>
      </c>
      <c r="I34" s="84"/>
      <c r="J34" s="46" t="s">
        <v>23</v>
      </c>
      <c r="K34" s="39"/>
      <c r="L34" s="99">
        <f>N32</f>
        <v>0</v>
      </c>
      <c r="M34" s="100"/>
      <c r="N34" s="93" t="s">
        <v>34</v>
      </c>
      <c r="O34" s="67"/>
    </row>
    <row r="35" spans="1:15" x14ac:dyDescent="0.25">
      <c r="A35" s="57"/>
      <c r="B35" s="6"/>
      <c r="C35" s="6"/>
      <c r="D35" s="6"/>
      <c r="E35" s="8"/>
      <c r="F35" s="5"/>
      <c r="G35" s="5"/>
      <c r="H35" s="5"/>
      <c r="I35" s="81"/>
      <c r="J35" s="50" t="s">
        <v>25</v>
      </c>
      <c r="K35" s="6"/>
      <c r="L35" s="101">
        <f>L34/H34</f>
        <v>0</v>
      </c>
      <c r="M35" s="101"/>
      <c r="N35" s="94" t="s">
        <v>34</v>
      </c>
      <c r="O35" s="67"/>
    </row>
    <row r="36" spans="1:15" ht="13.8" thickBot="1" x14ac:dyDescent="0.3">
      <c r="A36" s="60"/>
      <c r="B36" s="27"/>
      <c r="C36" s="11"/>
      <c r="D36" s="11"/>
      <c r="E36" s="9"/>
      <c r="F36" s="10"/>
      <c r="G36" s="10"/>
      <c r="H36" s="10"/>
      <c r="I36" s="82"/>
      <c r="J36" s="10"/>
      <c r="K36" s="11"/>
      <c r="L36" s="61"/>
      <c r="M36" s="61"/>
      <c r="N36" s="61"/>
      <c r="O36" s="71"/>
    </row>
    <row r="38" spans="1:15" x14ac:dyDescent="0.25">
      <c r="C38" s="1"/>
      <c r="D38" s="1"/>
      <c r="E38" s="1"/>
    </row>
    <row r="39" spans="1:15" x14ac:dyDescent="0.25">
      <c r="C39" s="1"/>
      <c r="D39" s="1"/>
      <c r="E39" s="1"/>
    </row>
    <row r="40" spans="1:15" x14ac:dyDescent="0.25">
      <c r="C40" s="1"/>
      <c r="D40" s="1"/>
      <c r="E40" s="1"/>
    </row>
  </sheetData>
  <mergeCells count="3">
    <mergeCell ref="B33:C33"/>
    <mergeCell ref="L34:M34"/>
    <mergeCell ref="L35:M35"/>
  </mergeCells>
  <phoneticPr fontId="0" type="noConversion"/>
  <conditionalFormatting sqref="L10:L11">
    <cfRule type="cellIs" dxfId="23" priority="25" operator="lessThan">
      <formula>1</formula>
    </cfRule>
  </conditionalFormatting>
  <conditionalFormatting sqref="N10:N11">
    <cfRule type="containsBlanks" dxfId="22" priority="24">
      <formula>LEN(TRIM(N10))=0</formula>
    </cfRule>
  </conditionalFormatting>
  <conditionalFormatting sqref="L12:L13">
    <cfRule type="cellIs" dxfId="21" priority="22" operator="lessThan">
      <formula>1</formula>
    </cfRule>
  </conditionalFormatting>
  <conditionalFormatting sqref="N12:N13">
    <cfRule type="containsBlanks" dxfId="20" priority="21">
      <formula>LEN(TRIM(N12))=0</formula>
    </cfRule>
  </conditionalFormatting>
  <conditionalFormatting sqref="L14:L15">
    <cfRule type="cellIs" dxfId="19" priority="20" operator="lessThan">
      <formula>1</formula>
    </cfRule>
  </conditionalFormatting>
  <conditionalFormatting sqref="N14:N15">
    <cfRule type="containsBlanks" dxfId="18" priority="19">
      <formula>LEN(TRIM(N14))=0</formula>
    </cfRule>
  </conditionalFormatting>
  <conditionalFormatting sqref="L16:L17">
    <cfRule type="cellIs" dxfId="17" priority="18" operator="lessThan">
      <formula>1</formula>
    </cfRule>
  </conditionalFormatting>
  <conditionalFormatting sqref="N16:N17">
    <cfRule type="containsBlanks" dxfId="16" priority="17">
      <formula>LEN(TRIM(N16))=0</formula>
    </cfRule>
  </conditionalFormatting>
  <conditionalFormatting sqref="L18:L19">
    <cfRule type="cellIs" dxfId="15" priority="16" operator="lessThan">
      <formula>1</formula>
    </cfRule>
  </conditionalFormatting>
  <conditionalFormatting sqref="N18:N19">
    <cfRule type="containsBlanks" dxfId="14" priority="15">
      <formula>LEN(TRIM(N18))=0</formula>
    </cfRule>
  </conditionalFormatting>
  <conditionalFormatting sqref="L20:L21">
    <cfRule type="cellIs" dxfId="13" priority="14" operator="lessThan">
      <formula>1</formula>
    </cfRule>
  </conditionalFormatting>
  <conditionalFormatting sqref="N20:N21">
    <cfRule type="containsBlanks" dxfId="12" priority="13">
      <formula>LEN(TRIM(N20))=0</formula>
    </cfRule>
  </conditionalFormatting>
  <conditionalFormatting sqref="L22:L23">
    <cfRule type="cellIs" dxfId="11" priority="12" operator="lessThan">
      <formula>1</formula>
    </cfRule>
  </conditionalFormatting>
  <conditionalFormatting sqref="N22:N23">
    <cfRule type="containsBlanks" dxfId="10" priority="11">
      <formula>LEN(TRIM(N22))=0</formula>
    </cfRule>
  </conditionalFormatting>
  <conditionalFormatting sqref="L24:L25">
    <cfRule type="cellIs" dxfId="9" priority="10" operator="lessThan">
      <formula>1</formula>
    </cfRule>
  </conditionalFormatting>
  <conditionalFormatting sqref="N24:N25">
    <cfRule type="containsBlanks" dxfId="8" priority="9">
      <formula>LEN(TRIM(N24))=0</formula>
    </cfRule>
  </conditionalFormatting>
  <conditionalFormatting sqref="L26:L27">
    <cfRule type="cellIs" dxfId="7" priority="8" operator="lessThan">
      <formula>1</formula>
    </cfRule>
  </conditionalFormatting>
  <conditionalFormatting sqref="N26:N27">
    <cfRule type="containsBlanks" dxfId="6" priority="7">
      <formula>LEN(TRIM(N26))=0</formula>
    </cfRule>
  </conditionalFormatting>
  <conditionalFormatting sqref="L28">
    <cfRule type="cellIs" dxfId="5" priority="6" operator="lessThan">
      <formula>1</formula>
    </cfRule>
  </conditionalFormatting>
  <conditionalFormatting sqref="N28">
    <cfRule type="containsBlanks" dxfId="4" priority="5">
      <formula>LEN(TRIM(N28))=0</formula>
    </cfRule>
  </conditionalFormatting>
  <conditionalFormatting sqref="L29:L30">
    <cfRule type="cellIs" dxfId="3" priority="4" operator="lessThan">
      <formula>1</formula>
    </cfRule>
  </conditionalFormatting>
  <conditionalFormatting sqref="N29:N30">
    <cfRule type="containsBlanks" dxfId="2" priority="3">
      <formula>LEN(TRIM(N29))=0</formula>
    </cfRule>
  </conditionalFormatting>
  <conditionalFormatting sqref="L31">
    <cfRule type="cellIs" dxfId="1" priority="2" operator="lessThan">
      <formula>1</formula>
    </cfRule>
  </conditionalFormatting>
  <conditionalFormatting sqref="N31">
    <cfRule type="containsBlanks" dxfId="0" priority="1">
      <formula>LEN(TRIM(N31))=0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5" t="s">
        <v>140</v>
      </c>
    </row>
    <row r="2" spans="1:2" x14ac:dyDescent="0.25">
      <c r="A2" s="25" t="s">
        <v>1</v>
      </c>
      <c r="B2" s="96" t="s">
        <v>30</v>
      </c>
    </row>
    <row r="3" spans="1:2" x14ac:dyDescent="0.25">
      <c r="A3" s="26" t="s">
        <v>2</v>
      </c>
      <c r="B3" s="97" t="s">
        <v>31</v>
      </c>
    </row>
    <row r="4" spans="1:2" x14ac:dyDescent="0.25">
      <c r="A4" s="25" t="s">
        <v>3</v>
      </c>
      <c r="B4" s="96" t="s">
        <v>30</v>
      </c>
    </row>
    <row r="5" spans="1:2" x14ac:dyDescent="0.25">
      <c r="A5" s="26" t="s">
        <v>4</v>
      </c>
      <c r="B5" s="97" t="s">
        <v>140</v>
      </c>
    </row>
    <row r="6" spans="1:2" x14ac:dyDescent="0.25">
      <c r="A6" s="25" t="s">
        <v>5</v>
      </c>
      <c r="B6" s="96" t="s">
        <v>141</v>
      </c>
    </row>
    <row r="7" spans="1:2" x14ac:dyDescent="0.25">
      <c r="A7" s="26" t="s">
        <v>6</v>
      </c>
      <c r="B7" s="97" t="s">
        <v>142</v>
      </c>
    </row>
    <row r="8" spans="1:2" x14ac:dyDescent="0.25">
      <c r="A8" s="25" t="s">
        <v>7</v>
      </c>
      <c r="B8" s="96" t="s">
        <v>33</v>
      </c>
    </row>
    <row r="9" spans="1:2" x14ac:dyDescent="0.25">
      <c r="A9" s="26" t="s">
        <v>8</v>
      </c>
      <c r="B9" s="97" t="s">
        <v>32</v>
      </c>
    </row>
    <row r="10" spans="1:2" x14ac:dyDescent="0.25">
      <c r="A10" s="25" t="s">
        <v>9</v>
      </c>
      <c r="B10" s="96" t="s">
        <v>143</v>
      </c>
    </row>
    <row r="11" spans="1:2" x14ac:dyDescent="0.25">
      <c r="A11" s="26" t="s">
        <v>10</v>
      </c>
      <c r="B11" s="97" t="s">
        <v>144</v>
      </c>
    </row>
    <row r="12" spans="1:2" x14ac:dyDescent="0.25">
      <c r="A12" s="25" t="s">
        <v>11</v>
      </c>
      <c r="B12" s="96" t="s">
        <v>145</v>
      </c>
    </row>
    <row r="13" spans="1:2" x14ac:dyDescent="0.25">
      <c r="A13" s="26" t="s">
        <v>12</v>
      </c>
      <c r="B13" s="97" t="s">
        <v>146</v>
      </c>
    </row>
    <row r="14" spans="1:2" x14ac:dyDescent="0.25">
      <c r="A14" s="25" t="s">
        <v>13</v>
      </c>
      <c r="B14" s="96" t="s">
        <v>144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cp:lastPrinted>2012-02-04T13:58:31Z</cp:lastPrinted>
  <dcterms:created xsi:type="dcterms:W3CDTF">2002-11-05T15:28:02Z</dcterms:created>
  <dcterms:modified xsi:type="dcterms:W3CDTF">2019-07-29T12:59:57Z</dcterms:modified>
</cp:coreProperties>
</file>