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1_GPS\04_OUTPUT_FILES\Rhino - GPS_V1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29" i="3" l="1"/>
  <c r="L31" i="3" s="1"/>
  <c r="L32" i="3" s="1"/>
  <c r="H29" i="3"/>
  <c r="K29" i="3"/>
  <c r="D8" i="3"/>
  <c r="E8" i="3"/>
  <c r="B10" i="3"/>
  <c r="B11" i="3"/>
</calcChain>
</file>

<file path=xl/sharedStrings.xml><?xml version="1.0" encoding="utf-8"?>
<sst xmlns="http://schemas.openxmlformats.org/spreadsheetml/2006/main" count="168" uniqueCount="129">
  <si>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</si>
  <si>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</si>
  <si>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</si>
  <si>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</si>
  <si>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</si>
  <si>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</si>
  <si>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</si>
  <si>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</si>
  <si>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</si>
  <si>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</si>
  <si>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</si>
  <si>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</si>
  <si>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</si>
  <si>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</si>
  <si>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</si>
  <si>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</si>
  <si>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</si>
  <si>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</si>
  <si>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</si>
  <si>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</si>
  <si>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</si>
  <si>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</si>
  <si>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</si>
  <si>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</si>
  <si>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</si>
  <si>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</si>
  <si>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</si>
  <si>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</si>
  <si>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</si>
  <si>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GPS</t>
  </si>
  <si>
    <t>01_GPS.PrjPCB</t>
  </si>
  <si>
    <t>None</t>
  </si>
  <si>
    <t>22. 05. 2019</t>
  </si>
  <si>
    <t>&lt;none&gt;</t>
  </si>
  <si>
    <t>Manufacturer Part Number</t>
  </si>
  <si>
    <t>MPU-9250</t>
  </si>
  <si>
    <t>GRT155R71H471KE01D</t>
  </si>
  <si>
    <t>GRM155R61A105ME15D</t>
  </si>
  <si>
    <t>MC0402N330J160CT</t>
  </si>
  <si>
    <t>MC0402X104J160CT</t>
  </si>
  <si>
    <t>C0402C189B5GACTU</t>
  </si>
  <si>
    <t>LQG15HS33NJ02D</t>
  </si>
  <si>
    <t>LQG15HN4N3S02D</t>
  </si>
  <si>
    <t>ABS07-120-32.768KHZ-T</t>
  </si>
  <si>
    <t>MCMR04X1000FTL</t>
  </si>
  <si>
    <t>MCWR04X1003FTL</t>
  </si>
  <si>
    <t>MCMR04X000PTL</t>
  </si>
  <si>
    <t>MAX-M8Q-0</t>
  </si>
  <si>
    <t>1N4148W-7-F.</t>
  </si>
  <si>
    <t>U.FL-R-SMT-1(10)</t>
  </si>
  <si>
    <t>Manufacturer</t>
  </si>
  <si>
    <t>TDK InvenSense</t>
  </si>
  <si>
    <t>Murata</t>
  </si>
  <si>
    <t>Multicomp</t>
  </si>
  <si>
    <t>KEMET</t>
  </si>
  <si>
    <t>IQD</t>
  </si>
  <si>
    <t>u-blox</t>
  </si>
  <si>
    <t>DIODES INC.</t>
  </si>
  <si>
    <t>Hirose</t>
  </si>
  <si>
    <t>Description</t>
  </si>
  <si>
    <t>Ambient Light Photo Sensor, Digital I2C Output, 560nm Peak Sensitivity, 1.7V to 3.6V Supply</t>
  </si>
  <si>
    <t>CAP CER 1UF 10V 20% X5R 0402</t>
  </si>
  <si>
    <t>MULTICOMP         MC0402N330J160CT             SMD Multilayer Ceramic Capacitor, 0402 [1005 Metric], 33 pF, 16 V,  5%, C0G / NP0, MC Series                          New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</si>
  <si>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</si>
  <si>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</si>
  <si>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FIXED IND 33NH 200MA 580 MOHM</t>
  </si>
  <si>
    <t>Inductor RF Chip Multi-Layer 4.3nH 0.3nH 100MHz 8Q-Factor Air 300mA 210mOhm DCR 0402 Paper T/R</t>
  </si>
  <si>
    <t>CRYSTAL, 32.768KHZ, 12.5PF, SMD</t>
  </si>
  <si>
    <t>MULTICOMP         MCMR04X1000FTL            SMD Chip Resistor, Ceramic, MCMR Series, 100 ohm, 50 V, 0402 [1005 Metric], 62.5 mW,  1%</t>
  </si>
  <si>
    <t>MULTICOMP   MCWR04X1003FTL   RES, THICK FILM, 100KOHM, 1%, 0.0625W</t>
  </si>
  <si>
    <t>RESISTOR, 0402, 0R, ANTI SULFURATION</t>
  </si>
  <si>
    <t>ZOE-M8 RF Receiver BeiDou, Galileo, GLONASS, GNSS, GPS -160dBm</t>
  </si>
  <si>
    <t>Between PCB connection</t>
  </si>
  <si>
    <t>TVS Diode, ESD9R Series, Unidirectional, 3.3 V, 7.8 V</t>
  </si>
  <si>
    <t>Dual MOSFET, Dual N Channel, 540 mA, 20 V, 0.4 ohm, 4.5 V, 1 V</t>
  </si>
  <si>
    <t>TEST POINT ROUND SMD</t>
  </si>
  <si>
    <t>RF Amplifier, GPS / GNSS, 20.5 dB Gain / 0.8 dB Noise, 1575.42 MHz, 1.6 V to 3.3 V Supply</t>
  </si>
  <si>
    <t>RF / Coaxial Connector, U.FL Coaxial, Straight Jack, Surface Mount Vertical, 50 ohm, Brass</t>
  </si>
  <si>
    <t>Footprint</t>
  </si>
  <si>
    <t>APDS-9306</t>
  </si>
  <si>
    <t>CAP0402</t>
  </si>
  <si>
    <t>IND0402</t>
  </si>
  <si>
    <t>LFXTAL009678</t>
  </si>
  <si>
    <t>RES0402</t>
  </si>
  <si>
    <t>S-LGA51</t>
  </si>
  <si>
    <t>SmartParks_Rhino</t>
  </si>
  <si>
    <t>SOD-923</t>
  </si>
  <si>
    <t>SOT-563</t>
  </si>
  <si>
    <t>TestPoint:1.2x1.2mm</t>
  </si>
  <si>
    <t>uDFN-6</t>
  </si>
  <si>
    <t>ufl connector smd</t>
  </si>
  <si>
    <t>Designator</t>
  </si>
  <si>
    <t>U3</t>
  </si>
  <si>
    <t>C2</t>
  </si>
  <si>
    <t>C3, C5, C8</t>
  </si>
  <si>
    <t>C1</t>
  </si>
  <si>
    <t>C4, C6, C9</t>
  </si>
  <si>
    <t>C7, C10</t>
  </si>
  <si>
    <t>L1</t>
  </si>
  <si>
    <t>L2</t>
  </si>
  <si>
    <t>X1</t>
  </si>
  <si>
    <t>R1</t>
  </si>
  <si>
    <t>R2, R6, R7, R8, R9, R10</t>
  </si>
  <si>
    <t>R11</t>
  </si>
  <si>
    <t>U1</t>
  </si>
  <si>
    <t>CON1</t>
  </si>
  <si>
    <t>D1</t>
  </si>
  <si>
    <t>T1</t>
  </si>
  <si>
    <t>TP1, TP2</t>
  </si>
  <si>
    <t>U2</t>
  </si>
  <si>
    <t>CON2</t>
  </si>
  <si>
    <t>Quantity</t>
  </si>
  <si>
    <t>Supplier 1</t>
  </si>
  <si>
    <t>Farnell</t>
  </si>
  <si>
    <t>Digi-Key</t>
  </si>
  <si>
    <t>Supplier Part Number 1</t>
  </si>
  <si>
    <t>490-6563-1-ND</t>
  </si>
  <si>
    <t>672-1063-1-ND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</si>
  <si>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</si>
  <si>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</si>
  <si>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</si>
  <si>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</si>
  <si>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</si>
  <si>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tracker\01_GPS\01_GPS.PrjPCB</t>
  </si>
  <si>
    <t>Bill of Materials for Project [01_GPS.PrjPCB] (No PCB Document Selected)</t>
  </si>
  <si>
    <t>22. 05. 2019 14:36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</si>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</sst>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6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0" fontId="10" fillId="5" borderId="1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20" fontId="10" fillId="5" borderId="1" xfId="0" applyNumberFormat="1" applyFont="1" applyFill="1" applyBorder="1" applyAlignment="1">
      <alignment horizontal="left"/>
    </xf>
    <xf numFmtId="20" fontId="14" fillId="3" borderId="0" xfId="0" applyNumberFormat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7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90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61"/>
      <c r="B1" s="62"/>
      <c r="C1" s="63"/>
      <c r="D1" s="63"/>
      <c r="E1" s="63"/>
      <c r="F1" s="62"/>
      <c r="G1" s="62"/>
      <c r="H1" s="62"/>
      <c r="I1" s="79"/>
      <c r="J1" s="62"/>
      <c r="K1" s="62"/>
      <c r="L1" s="62"/>
      <c r="M1" s="62"/>
      <c r="N1" s="62"/>
      <c r="O1" s="72"/>
    </row>
    <row r="2" spans="1:15" ht="37.5" customHeight="1" thickBot="1" x14ac:dyDescent="0.3">
      <c r="A2" s="64"/>
      <c r="B2" s="27"/>
      <c r="C2" s="27" t="s">
        <v>19</v>
      </c>
      <c r="D2" s="65"/>
      <c r="E2" s="28"/>
      <c r="F2" s="13" t="s">
        <v>29</v>
      </c>
      <c r="G2" s="13"/>
      <c r="H2" s="13"/>
      <c r="I2" s="80"/>
      <c r="J2" s="13"/>
      <c r="K2" s="13"/>
      <c r="L2" s="13"/>
      <c r="M2" s="13"/>
      <c r="N2" s="13"/>
      <c r="O2" s="73"/>
    </row>
    <row r="3" spans="1:15" ht="23.25" customHeight="1" x14ac:dyDescent="0.25">
      <c r="A3" s="64"/>
      <c r="B3" s="14"/>
      <c r="C3" s="14" t="s">
        <v>14</v>
      </c>
      <c r="D3" s="16" t="s">
        <v>30</v>
      </c>
      <c r="E3" s="14"/>
      <c r="F3" s="45"/>
      <c r="G3" s="14" t="s">
        <v>24</v>
      </c>
      <c r="H3" s="45"/>
      <c r="I3" s="81"/>
      <c r="J3" s="14"/>
      <c r="K3" s="17"/>
      <c r="L3" s="45"/>
      <c r="M3" s="51"/>
      <c r="N3" s="45"/>
      <c r="O3" s="74"/>
    </row>
    <row r="4" spans="1:15" ht="17.25" customHeight="1" x14ac:dyDescent="0.25">
      <c r="A4" s="64"/>
      <c r="B4" s="14"/>
      <c r="C4" s="14" t="s">
        <v>15</v>
      </c>
      <c r="D4" s="18" t="s">
        <v>30</v>
      </c>
      <c r="E4" s="19"/>
      <c r="F4" s="45"/>
      <c r="G4" s="71"/>
      <c r="H4" s="17"/>
      <c r="I4" s="82"/>
      <c r="J4" s="17"/>
      <c r="K4" s="45"/>
      <c r="L4" s="45"/>
      <c r="M4" s="45"/>
      <c r="N4" s="45"/>
      <c r="O4" s="74"/>
    </row>
    <row r="5" spans="1:15" ht="17.25" customHeight="1" x14ac:dyDescent="0.4">
      <c r="A5" s="64"/>
      <c r="B5" s="14"/>
      <c r="C5" s="14" t="s">
        <v>16</v>
      </c>
      <c r="D5" s="20" t="s">
        <v>31</v>
      </c>
      <c r="E5" s="21"/>
      <c r="F5" s="45"/>
      <c r="G5" s="51"/>
      <c r="H5" s="17"/>
      <c r="I5" s="82"/>
      <c r="J5" s="17"/>
      <c r="K5" s="70" t="s">
        <v>27</v>
      </c>
      <c r="L5" s="45"/>
      <c r="M5" s="45"/>
      <c r="N5" s="45"/>
      <c r="O5" s="74"/>
    </row>
    <row r="6" spans="1:15" x14ac:dyDescent="0.25">
      <c r="A6" s="64"/>
      <c r="B6" s="22"/>
      <c r="C6" s="22"/>
      <c r="D6" s="22"/>
      <c r="E6" s="20"/>
      <c r="F6" s="15"/>
      <c r="G6" s="51"/>
      <c r="H6" s="17"/>
      <c r="I6" s="82"/>
      <c r="J6" s="17"/>
      <c r="K6" s="14"/>
      <c r="L6" s="45"/>
      <c r="M6" s="45"/>
      <c r="N6" s="45"/>
      <c r="O6" s="74"/>
    </row>
    <row r="7" spans="1:15" ht="15.75" customHeight="1" x14ac:dyDescent="0.25">
      <c r="A7" s="64"/>
      <c r="B7" s="23"/>
      <c r="C7" s="23" t="s">
        <v>18</v>
      </c>
      <c r="D7" s="24" t="s">
        <v>32</v>
      </c>
      <c r="E7" s="100">
        <v>0.60833333333333328</v>
      </c>
      <c r="F7" s="45"/>
      <c r="G7" s="51"/>
      <c r="H7" s="23"/>
      <c r="I7" s="83"/>
      <c r="J7" s="23"/>
      <c r="K7" s="69" t="s">
        <v>28</v>
      </c>
      <c r="L7" s="45"/>
      <c r="M7" s="45"/>
      <c r="N7" s="45"/>
      <c r="O7" s="74"/>
    </row>
    <row r="8" spans="1:15" ht="15.75" customHeight="1" x14ac:dyDescent="0.25">
      <c r="A8" s="64"/>
      <c r="B8" s="21"/>
      <c r="C8" s="21" t="s">
        <v>17</v>
      </c>
      <c r="D8" s="25">
        <f ca="1">TODAY()</f>
        <v>43607</v>
      </c>
      <c r="E8" s="26">
        <f ca="1">NOW()</f>
        <v>43607.608925578701</v>
      </c>
      <c r="F8" s="45"/>
      <c r="G8" s="23"/>
      <c r="H8" s="23"/>
      <c r="I8" s="83"/>
      <c r="J8" s="23"/>
      <c r="K8" s="17"/>
      <c r="L8" s="45"/>
      <c r="M8" s="45"/>
      <c r="N8" s="45"/>
      <c r="O8" s="74"/>
    </row>
    <row r="9" spans="1:15" s="44" customFormat="1" ht="40.5" customHeight="1" x14ac:dyDescent="0.25">
      <c r="A9" s="66"/>
      <c r="B9" s="41" t="s">
        <v>22</v>
      </c>
      <c r="C9" s="42" t="s">
        <v>34</v>
      </c>
      <c r="D9" s="42" t="s">
        <v>50</v>
      </c>
      <c r="E9" s="42" t="s">
        <v>59</v>
      </c>
      <c r="F9" s="42" t="s">
        <v>78</v>
      </c>
      <c r="G9" s="42" t="s">
        <v>91</v>
      </c>
      <c r="H9" s="42" t="s">
        <v>111</v>
      </c>
      <c r="I9" s="42" t="s">
        <v>112</v>
      </c>
      <c r="J9" s="42" t="s">
        <v>115</v>
      </c>
      <c r="K9" s="46" t="s">
        <v>118</v>
      </c>
      <c r="L9" s="50" t="s">
        <v>119</v>
      </c>
      <c r="M9" s="43" t="s">
        <v>120</v>
      </c>
      <c r="N9" s="43" t="s">
        <v>121</v>
      </c>
      <c r="O9" s="43" t="s">
        <v>122</v>
      </c>
    </row>
    <row r="10" spans="1:15" s="2" customFormat="1" ht="13.5" customHeight="1" x14ac:dyDescent="0.25">
      <c r="A10" s="64"/>
      <c r="B10" s="35">
        <f>ROW(B10) - ROW($B$9)</f>
        <v>1</v>
      </c>
      <c r="C10" s="34" t="s">
        <v>35</v>
      </c>
      <c r="D10" s="34" t="s">
        <v>51</v>
      </c>
      <c r="E10" s="36" t="s">
        <v>60</v>
      </c>
      <c r="F10" s="36" t="s">
        <v>79</v>
      </c>
      <c r="G10" s="36" t="s">
        <v>92</v>
      </c>
      <c r="H10" s="36">
        <v>1</v>
      </c>
      <c r="I10" s="84" t="s">
        <v>113</v>
      </c>
      <c r="J10" s="36">
        <v>2908903</v>
      </c>
      <c r="K10" s="47"/>
      <c r="L10" s="47"/>
      <c r="M10" s="94"/>
      <c r="N10" s="94"/>
      <c r="O10" s="75"/>
    </row>
    <row r="11" spans="1:15" s="2" customFormat="1" ht="13.5" customHeight="1" x14ac:dyDescent="0.25">
      <c r="A11" s="64"/>
      <c r="B11" s="37">
        <f>ROW(B11) - ROW($B$9)</f>
        <v>2</v>
      </c>
      <c r="C11" s="38" t="s">
        <v>36</v>
      </c>
      <c r="D11" s="38" t="s">
        <v>52</v>
      </c>
      <c r="E11" s="38"/>
      <c r="F11" s="38" t="s">
        <v>80</v>
      </c>
      <c r="G11" s="38" t="s">
        <v>93</v>
      </c>
      <c r="H11" s="38">
        <v>1</v>
      </c>
      <c r="I11" s="85" t="s">
        <v>113</v>
      </c>
      <c r="J11" s="38">
        <v>2672128</v>
      </c>
      <c r="K11" s="48"/>
      <c r="L11" s="48"/>
      <c r="M11" s="95"/>
      <c r="N11" s="95"/>
      <c r="O11" s="76"/>
    </row>
    <row r="12" spans="1:15" s="2" customFormat="1" ht="13.5" customHeight="1" x14ac:dyDescent="0.25">
      <c r="A12" s="64"/>
      <c r="B12" s="35">
        <f>ROW(B12) - ROW($B$9)</f>
        <v>3</v>
      </c>
      <c r="C12" s="34" t="s">
        <v>37</v>
      </c>
      <c r="D12" s="34" t="s">
        <v>52</v>
      </c>
      <c r="E12" s="36" t="s">
        <v>61</v>
      </c>
      <c r="F12" s="36" t="s">
        <v>80</v>
      </c>
      <c r="G12" s="36" t="s">
        <v>94</v>
      </c>
      <c r="H12" s="36">
        <v>3</v>
      </c>
      <c r="I12" s="84" t="s">
        <v>113</v>
      </c>
      <c r="J12" s="36">
        <v>1740588</v>
      </c>
      <c r="K12" s="47"/>
      <c r="L12" s="47"/>
      <c r="M12" s="94"/>
      <c r="N12" s="94"/>
      <c r="O12" s="75"/>
    </row>
    <row r="13" spans="1:15" s="2" customFormat="1" ht="13.5" customHeight="1" x14ac:dyDescent="0.25">
      <c r="A13" s="64"/>
      <c r="B13" s="37">
        <f>ROW(B13) - ROW($B$9)</f>
        <v>4</v>
      </c>
      <c r="C13" s="38" t="s">
        <v>38</v>
      </c>
      <c r="D13" s="38" t="s">
        <v>53</v>
      </c>
      <c r="E13" s="38" t="s">
        <v>62</v>
      </c>
      <c r="F13" s="38" t="s">
        <v>80</v>
      </c>
      <c r="G13" s="38" t="s">
        <v>95</v>
      </c>
      <c r="H13" s="38">
        <v>1</v>
      </c>
      <c r="I13" s="85" t="s">
        <v>113</v>
      </c>
      <c r="J13" s="38">
        <v>1759384</v>
      </c>
      <c r="K13" s="48"/>
      <c r="L13" s="48"/>
      <c r="M13" s="95"/>
      <c r="N13" s="95"/>
      <c r="O13" s="76"/>
    </row>
    <row r="14" spans="1:15" s="2" customFormat="1" ht="13.5" customHeight="1" x14ac:dyDescent="0.25">
      <c r="A14" s="64"/>
      <c r="B14" s="35">
        <f>ROW(B14) - ROW($B$9)</f>
        <v>5</v>
      </c>
      <c r="C14" s="34" t="s">
        <v>39</v>
      </c>
      <c r="D14" s="34" t="s">
        <v>53</v>
      </c>
      <c r="E14" s="36" t="s">
        <v>63</v>
      </c>
      <c r="F14" s="36" t="s">
        <v>80</v>
      </c>
      <c r="G14" s="36" t="s">
        <v>96</v>
      </c>
      <c r="H14" s="36">
        <v>3</v>
      </c>
      <c r="I14" s="84" t="s">
        <v>113</v>
      </c>
      <c r="J14" s="36">
        <v>2627419</v>
      </c>
      <c r="K14" s="47"/>
      <c r="L14" s="47"/>
      <c r="M14" s="94"/>
      <c r="N14" s="94"/>
      <c r="O14" s="75"/>
    </row>
    <row r="15" spans="1:15" s="2" customFormat="1" ht="13.5" customHeight="1" x14ac:dyDescent="0.25">
      <c r="A15" s="64"/>
      <c r="B15" s="37">
        <f>ROW(B15) - ROW($B$9)</f>
        <v>6</v>
      </c>
      <c r="C15" s="38" t="s">
        <v>40</v>
      </c>
      <c r="D15" s="38" t="s">
        <v>54</v>
      </c>
      <c r="E15" s="38" t="s">
        <v>64</v>
      </c>
      <c r="F15" s="38" t="s">
        <v>80</v>
      </c>
      <c r="G15" s="38" t="s">
        <v>97</v>
      </c>
      <c r="H15" s="38">
        <v>2</v>
      </c>
      <c r="I15" s="85" t="s">
        <v>113</v>
      </c>
      <c r="J15" s="38">
        <v>2820847</v>
      </c>
      <c r="K15" s="48"/>
      <c r="L15" s="48"/>
      <c r="M15" s="95"/>
      <c r="N15" s="95"/>
      <c r="O15" s="76"/>
    </row>
    <row r="16" spans="1:15" s="2" customFormat="1" ht="13.5" customHeight="1" x14ac:dyDescent="0.25">
      <c r="A16" s="64"/>
      <c r="B16" s="35">
        <f>ROW(B16) - ROW($B$9)</f>
        <v>7</v>
      </c>
      <c r="C16" s="34" t="s">
        <v>41</v>
      </c>
      <c r="D16" s="34" t="s">
        <v>52</v>
      </c>
      <c r="E16" s="36" t="s">
        <v>65</v>
      </c>
      <c r="F16" s="36" t="s">
        <v>81</v>
      </c>
      <c r="G16" s="36" t="s">
        <v>98</v>
      </c>
      <c r="H16" s="36">
        <v>1</v>
      </c>
      <c r="I16" s="84" t="s">
        <v>113</v>
      </c>
      <c r="J16" s="36">
        <v>1711736</v>
      </c>
      <c r="K16" s="47"/>
      <c r="L16" s="47"/>
      <c r="M16" s="94"/>
      <c r="N16" s="94"/>
      <c r="O16" s="75"/>
    </row>
    <row r="17" spans="1:15" s="2" customFormat="1" ht="13.5" customHeight="1" x14ac:dyDescent="0.25">
      <c r="A17" s="64"/>
      <c r="B17" s="37">
        <f>ROW(B17) - ROW($B$9)</f>
        <v>8</v>
      </c>
      <c r="C17" s="38" t="s">
        <v>42</v>
      </c>
      <c r="D17" s="38" t="s">
        <v>52</v>
      </c>
      <c r="E17" s="38" t="s">
        <v>66</v>
      </c>
      <c r="F17" s="38" t="s">
        <v>81</v>
      </c>
      <c r="G17" s="38" t="s">
        <v>99</v>
      </c>
      <c r="H17" s="38">
        <v>1</v>
      </c>
      <c r="I17" s="85" t="s">
        <v>114</v>
      </c>
      <c r="J17" s="38" t="s">
        <v>116</v>
      </c>
      <c r="K17" s="48"/>
      <c r="L17" s="48"/>
      <c r="M17" s="95"/>
      <c r="N17" s="95"/>
      <c r="O17" s="76"/>
    </row>
    <row r="18" spans="1:15" s="2" customFormat="1" ht="13.5" customHeight="1" x14ac:dyDescent="0.25">
      <c r="A18" s="64"/>
      <c r="B18" s="35">
        <f>ROW(B18) - ROW($B$9)</f>
        <v>9</v>
      </c>
      <c r="C18" s="34" t="s">
        <v>43</v>
      </c>
      <c r="D18" s="34" t="s">
        <v>55</v>
      </c>
      <c r="E18" s="36" t="s">
        <v>67</v>
      </c>
      <c r="F18" s="36" t="s">
        <v>82</v>
      </c>
      <c r="G18" s="36" t="s">
        <v>100</v>
      </c>
      <c r="H18" s="36">
        <v>1</v>
      </c>
      <c r="I18" s="84" t="s">
        <v>113</v>
      </c>
      <c r="J18" s="36">
        <v>2467864</v>
      </c>
      <c r="K18" s="47"/>
      <c r="L18" s="47"/>
      <c r="M18" s="94"/>
      <c r="N18" s="94"/>
      <c r="O18" s="75"/>
    </row>
    <row r="19" spans="1:15" s="2" customFormat="1" ht="13.5" customHeight="1" x14ac:dyDescent="0.25">
      <c r="A19" s="64"/>
      <c r="B19" s="37">
        <f>ROW(B19) - ROW($B$9)</f>
        <v>10</v>
      </c>
      <c r="C19" s="38" t="s">
        <v>44</v>
      </c>
      <c r="D19" s="38" t="s">
        <v>53</v>
      </c>
      <c r="E19" s="38" t="s">
        <v>68</v>
      </c>
      <c r="F19" s="38" t="s">
        <v>83</v>
      </c>
      <c r="G19" s="38" t="s">
        <v>101</v>
      </c>
      <c r="H19" s="38">
        <v>1</v>
      </c>
      <c r="I19" s="85" t="s">
        <v>113</v>
      </c>
      <c r="J19" s="38">
        <v>2072515</v>
      </c>
      <c r="K19" s="48"/>
      <c r="L19" s="48"/>
      <c r="M19" s="95"/>
      <c r="N19" s="95"/>
      <c r="O19" s="76"/>
    </row>
    <row r="20" spans="1:15" s="2" customFormat="1" ht="13.5" customHeight="1" x14ac:dyDescent="0.25">
      <c r="A20" s="64"/>
      <c r="B20" s="35">
        <f>ROW(B20) - ROW($B$9)</f>
        <v>11</v>
      </c>
      <c r="C20" s="34" t="s">
        <v>45</v>
      </c>
      <c r="D20" s="34" t="s">
        <v>53</v>
      </c>
      <c r="E20" s="36" t="s">
        <v>69</v>
      </c>
      <c r="F20" s="36" t="s">
        <v>83</v>
      </c>
      <c r="G20" s="36" t="s">
        <v>102</v>
      </c>
      <c r="H20" s="36">
        <v>6</v>
      </c>
      <c r="I20" s="84" t="s">
        <v>113</v>
      </c>
      <c r="J20" s="36">
        <v>2447094</v>
      </c>
      <c r="K20" s="47"/>
      <c r="L20" s="47"/>
      <c r="M20" s="94"/>
      <c r="N20" s="94"/>
      <c r="O20" s="75"/>
    </row>
    <row r="21" spans="1:15" s="2" customFormat="1" ht="13.5" customHeight="1" x14ac:dyDescent="0.25">
      <c r="A21" s="64"/>
      <c r="B21" s="37">
        <f>ROW(B21) - ROW($B$9)</f>
        <v>12</v>
      </c>
      <c r="C21" s="38" t="s">
        <v>46</v>
      </c>
      <c r="D21" s="38" t="s">
        <v>53</v>
      </c>
      <c r="E21" s="38" t="s">
        <v>70</v>
      </c>
      <c r="F21" s="38" t="s">
        <v>83</v>
      </c>
      <c r="G21" s="38" t="s">
        <v>103</v>
      </c>
      <c r="H21" s="38">
        <v>1</v>
      </c>
      <c r="I21" s="85" t="s">
        <v>113</v>
      </c>
      <c r="J21" s="38">
        <v>2072513</v>
      </c>
      <c r="K21" s="48"/>
      <c r="L21" s="48"/>
      <c r="M21" s="95"/>
      <c r="N21" s="95"/>
      <c r="O21" s="76"/>
    </row>
    <row r="22" spans="1:15" s="2" customFormat="1" ht="13.5" customHeight="1" x14ac:dyDescent="0.25">
      <c r="A22" s="64"/>
      <c r="B22" s="35">
        <f>ROW(B22) - ROW($B$9)</f>
        <v>13</v>
      </c>
      <c r="C22" s="34" t="s">
        <v>47</v>
      </c>
      <c r="D22" s="34" t="s">
        <v>56</v>
      </c>
      <c r="E22" s="36" t="s">
        <v>71</v>
      </c>
      <c r="F22" s="36" t="s">
        <v>84</v>
      </c>
      <c r="G22" s="36" t="s">
        <v>104</v>
      </c>
      <c r="H22" s="36">
        <v>1</v>
      </c>
      <c r="I22" s="84" t="s">
        <v>114</v>
      </c>
      <c r="J22" s="36" t="s">
        <v>117</v>
      </c>
      <c r="K22" s="47"/>
      <c r="L22" s="47"/>
      <c r="M22" s="94"/>
      <c r="N22" s="94"/>
      <c r="O22" s="75"/>
    </row>
    <row r="23" spans="1:15" s="2" customFormat="1" ht="13.5" customHeight="1" x14ac:dyDescent="0.25">
      <c r="A23" s="64"/>
      <c r="B23" s="37">
        <f>ROW(B23) - ROW($B$9)</f>
        <v>14</v>
      </c>
      <c r="C23" s="38"/>
      <c r="D23" s="38"/>
      <c r="E23" s="38" t="s">
        <v>72</v>
      </c>
      <c r="F23" s="38" t="s">
        <v>85</v>
      </c>
      <c r="G23" s="38" t="s">
        <v>105</v>
      </c>
      <c r="H23" s="38">
        <v>1</v>
      </c>
      <c r="I23" s="85"/>
      <c r="J23" s="38"/>
      <c r="K23" s="48"/>
      <c r="L23" s="48"/>
      <c r="M23" s="95"/>
      <c r="N23" s="95"/>
      <c r="O23" s="76"/>
    </row>
    <row r="24" spans="1:15" s="2" customFormat="1" ht="13.5" customHeight="1" x14ac:dyDescent="0.25">
      <c r="A24" s="64"/>
      <c r="B24" s="35">
        <f>ROW(B24) - ROW($B$9)</f>
        <v>15</v>
      </c>
      <c r="C24" s="34" t="s">
        <v>48</v>
      </c>
      <c r="D24" s="34" t="s">
        <v>57</v>
      </c>
      <c r="E24" s="36" t="s">
        <v>73</v>
      </c>
      <c r="F24" s="36" t="s">
        <v>86</v>
      </c>
      <c r="G24" s="36" t="s">
        <v>106</v>
      </c>
      <c r="H24" s="36">
        <v>1</v>
      </c>
      <c r="I24" s="84" t="s">
        <v>113</v>
      </c>
      <c r="J24" s="36">
        <v>2101835</v>
      </c>
      <c r="K24" s="47"/>
      <c r="L24" s="47"/>
      <c r="M24" s="94"/>
      <c r="N24" s="94"/>
      <c r="O24" s="75"/>
    </row>
    <row r="25" spans="1:15" s="2" customFormat="1" ht="13.5" customHeight="1" x14ac:dyDescent="0.25">
      <c r="A25" s="64"/>
      <c r="B25" s="37">
        <f>ROW(B25) - ROW($B$9)</f>
        <v>16</v>
      </c>
      <c r="C25" s="38"/>
      <c r="D25" s="38"/>
      <c r="E25" s="38" t="s">
        <v>74</v>
      </c>
      <c r="F25" s="38" t="s">
        <v>87</v>
      </c>
      <c r="G25" s="38" t="s">
        <v>107</v>
      </c>
      <c r="H25" s="38">
        <v>1</v>
      </c>
      <c r="I25" s="85" t="s">
        <v>113</v>
      </c>
      <c r="J25" s="38">
        <v>2533209</v>
      </c>
      <c r="K25" s="48"/>
      <c r="L25" s="48"/>
      <c r="M25" s="95"/>
      <c r="N25" s="95"/>
      <c r="O25" s="76"/>
    </row>
    <row r="26" spans="1:15" s="2" customFormat="1" ht="13.5" customHeight="1" x14ac:dyDescent="0.25">
      <c r="A26" s="64"/>
      <c r="B26" s="35">
        <f>ROW(B26) - ROW($B$9)</f>
        <v>17</v>
      </c>
      <c r="C26" s="34"/>
      <c r="D26" s="34"/>
      <c r="E26" s="36" t="s">
        <v>75</v>
      </c>
      <c r="F26" s="36" t="s">
        <v>88</v>
      </c>
      <c r="G26" s="36" t="s">
        <v>108</v>
      </c>
      <c r="H26" s="36">
        <v>2</v>
      </c>
      <c r="I26" s="84"/>
      <c r="J26" s="36"/>
      <c r="K26" s="47"/>
      <c r="L26" s="47"/>
      <c r="M26" s="94"/>
      <c r="N26" s="94"/>
      <c r="O26" s="75"/>
    </row>
    <row r="27" spans="1:15" s="2" customFormat="1" ht="13.5" customHeight="1" x14ac:dyDescent="0.25">
      <c r="A27" s="64"/>
      <c r="B27" s="37">
        <f>ROW(B27) - ROW($B$9)</f>
        <v>18</v>
      </c>
      <c r="C27" s="38" t="s">
        <v>47</v>
      </c>
      <c r="D27" s="38" t="s">
        <v>56</v>
      </c>
      <c r="E27" s="38" t="s">
        <v>76</v>
      </c>
      <c r="F27" s="38" t="s">
        <v>89</v>
      </c>
      <c r="G27" s="38" t="s">
        <v>109</v>
      </c>
      <c r="H27" s="38">
        <v>1</v>
      </c>
      <c r="I27" s="85" t="s">
        <v>113</v>
      </c>
      <c r="J27" s="38">
        <v>2800966</v>
      </c>
      <c r="K27" s="48"/>
      <c r="L27" s="48"/>
      <c r="M27" s="95"/>
      <c r="N27" s="95"/>
      <c r="O27" s="76"/>
    </row>
    <row r="28" spans="1:15" s="2" customFormat="1" ht="13.5" customHeight="1" x14ac:dyDescent="0.25">
      <c r="A28" s="64"/>
      <c r="B28" s="35">
        <f>ROW(B28) - ROW($B$9)</f>
        <v>19</v>
      </c>
      <c r="C28" s="34" t="s">
        <v>49</v>
      </c>
      <c r="D28" s="34" t="s">
        <v>58</v>
      </c>
      <c r="E28" s="36" t="s">
        <v>77</v>
      </c>
      <c r="F28" s="36" t="s">
        <v>90</v>
      </c>
      <c r="G28" s="36" t="s">
        <v>110</v>
      </c>
      <c r="H28" s="36">
        <v>1</v>
      </c>
      <c r="I28" s="84" t="s">
        <v>113</v>
      </c>
      <c r="J28" s="36">
        <v>1688077</v>
      </c>
      <c r="K28" s="47"/>
      <c r="L28" s="47"/>
      <c r="M28" s="94"/>
      <c r="N28" s="94"/>
      <c r="O28" s="75"/>
    </row>
    <row r="29" spans="1:15" x14ac:dyDescent="0.25">
      <c r="A29" s="64"/>
      <c r="B29" s="60"/>
      <c r="C29" s="59"/>
      <c r="D29" s="40"/>
      <c r="E29" s="39"/>
      <c r="F29" s="56"/>
      <c r="G29" s="45"/>
      <c r="H29" s="55">
        <f>SUM(H10:H28)</f>
        <v>30</v>
      </c>
      <c r="I29" s="86"/>
      <c r="J29" s="49"/>
      <c r="K29" s="55">
        <f>SUM(K10:K28)</f>
        <v>0</v>
      </c>
      <c r="L29" s="54"/>
      <c r="M29" s="54"/>
      <c r="N29" s="54">
        <f>SUM(N10:N28)</f>
        <v>0</v>
      </c>
      <c r="O29" s="77"/>
    </row>
    <row r="30" spans="1:15" ht="13.8" thickBot="1" x14ac:dyDescent="0.3">
      <c r="A30" s="64"/>
      <c r="B30" s="96" t="s">
        <v>20</v>
      </c>
      <c r="C30" s="96"/>
      <c r="D30" s="6"/>
      <c r="E30" s="8"/>
      <c r="F30" s="58" t="s">
        <v>21</v>
      </c>
      <c r="G30" s="5"/>
      <c r="H30" s="5"/>
      <c r="I30" s="87"/>
      <c r="J30" s="45"/>
      <c r="K30" s="45"/>
      <c r="L30" s="45"/>
      <c r="M30" s="45"/>
      <c r="N30" s="45"/>
      <c r="O30" s="74"/>
    </row>
    <row r="31" spans="1:15" ht="25.2" thickBot="1" x14ac:dyDescent="0.3">
      <c r="A31" s="64"/>
      <c r="B31" s="7"/>
      <c r="C31" s="7"/>
      <c r="D31" s="7"/>
      <c r="E31" s="9"/>
      <c r="F31" s="91" t="s">
        <v>26</v>
      </c>
      <c r="G31" s="6"/>
      <c r="H31" s="92">
        <v>20</v>
      </c>
      <c r="I31" s="91"/>
      <c r="J31" s="53" t="s">
        <v>23</v>
      </c>
      <c r="K31" s="45"/>
      <c r="L31" s="97">
        <f>N29</f>
        <v>0</v>
      </c>
      <c r="M31" s="98"/>
      <c r="N31" s="52" t="s">
        <v>33</v>
      </c>
      <c r="O31" s="74"/>
    </row>
    <row r="32" spans="1:15" x14ac:dyDescent="0.25">
      <c r="A32" s="64"/>
      <c r="B32" s="7"/>
      <c r="C32" s="7"/>
      <c r="D32" s="7"/>
      <c r="E32" s="9"/>
      <c r="F32" s="6"/>
      <c r="G32" s="6"/>
      <c r="H32" s="6"/>
      <c r="I32" s="88"/>
      <c r="J32" s="57" t="s">
        <v>25</v>
      </c>
      <c r="K32" s="7"/>
      <c r="L32" s="99">
        <f>L31/H31</f>
        <v>0</v>
      </c>
      <c r="M32" s="99"/>
      <c r="N32" s="93" t="s">
        <v>33</v>
      </c>
      <c r="O32" s="74"/>
    </row>
    <row r="33" spans="1:15" ht="13.8" thickBot="1" x14ac:dyDescent="0.3">
      <c r="A33" s="67"/>
      <c r="B33" s="33"/>
      <c r="C33" s="12"/>
      <c r="D33" s="12"/>
      <c r="E33" s="10"/>
      <c r="F33" s="11"/>
      <c r="G33" s="11"/>
      <c r="H33" s="11"/>
      <c r="I33" s="89"/>
      <c r="J33" s="11"/>
      <c r="K33" s="12"/>
      <c r="L33" s="68"/>
      <c r="M33" s="68"/>
      <c r="N33" s="68"/>
      <c r="O33" s="78"/>
    </row>
    <row r="35" spans="1:15" x14ac:dyDescent="0.25">
      <c r="C35" s="1"/>
      <c r="D35" s="1"/>
      <c r="E35" s="1"/>
    </row>
    <row r="36" spans="1:15" x14ac:dyDescent="0.25">
      <c r="C36" s="1"/>
      <c r="D36" s="1"/>
      <c r="E36" s="1"/>
    </row>
    <row r="37" spans="1:15" x14ac:dyDescent="0.25">
      <c r="C37" s="1"/>
      <c r="D37" s="1"/>
      <c r="E37" s="1"/>
    </row>
  </sheetData>
  <mergeCells count="3">
    <mergeCell ref="B30:C30"/>
    <mergeCell ref="L31:M31"/>
    <mergeCell ref="L32:M32"/>
  </mergeCells>
  <phoneticPr fontId="0" type="noConversion"/>
  <conditionalFormatting sqref="L10:L11">
    <cfRule type="cellIs" dxfId="19" priority="21" operator="lessThan">
      <formula>1</formula>
    </cfRule>
  </conditionalFormatting>
  <conditionalFormatting sqref="N10:N11">
    <cfRule type="containsBlanks" dxfId="18" priority="20">
      <formula>LEN(TRIM(N10))=0</formula>
    </cfRule>
  </conditionalFormatting>
  <conditionalFormatting sqref="L12:L13">
    <cfRule type="cellIs" dxfId="17" priority="18" operator="lessThan">
      <formula>1</formula>
    </cfRule>
  </conditionalFormatting>
  <conditionalFormatting sqref="N12:N13">
    <cfRule type="containsBlanks" dxfId="16" priority="17">
      <formula>LEN(TRIM(N12))=0</formula>
    </cfRule>
  </conditionalFormatting>
  <conditionalFormatting sqref="L14:L15">
    <cfRule type="cellIs" dxfId="15" priority="16" operator="lessThan">
      <formula>1</formula>
    </cfRule>
  </conditionalFormatting>
  <conditionalFormatting sqref="N14:N15">
    <cfRule type="containsBlanks" dxfId="14" priority="15">
      <formula>LEN(TRIM(N14))=0</formula>
    </cfRule>
  </conditionalFormatting>
  <conditionalFormatting sqref="L16:L17">
    <cfRule type="cellIs" dxfId="13" priority="14" operator="lessThan">
      <formula>1</formula>
    </cfRule>
  </conditionalFormatting>
  <conditionalFormatting sqref="N16:N17">
    <cfRule type="containsBlanks" dxfId="12" priority="13">
      <formula>LEN(TRIM(N16))=0</formula>
    </cfRule>
  </conditionalFormatting>
  <conditionalFormatting sqref="L18:L19">
    <cfRule type="cellIs" dxfId="11" priority="12" operator="lessThan">
      <formula>1</formula>
    </cfRule>
  </conditionalFormatting>
  <conditionalFormatting sqref="N18:N19">
    <cfRule type="containsBlanks" dxfId="10" priority="11">
      <formula>LEN(TRIM(N18))=0</formula>
    </cfRule>
  </conditionalFormatting>
  <conditionalFormatting sqref="L20:L21">
    <cfRule type="cellIs" dxfId="9" priority="10" operator="lessThan">
      <formula>1</formula>
    </cfRule>
  </conditionalFormatting>
  <conditionalFormatting sqref="N20:N21">
    <cfRule type="containsBlanks" dxfId="8" priority="9">
      <formula>LEN(TRIM(N20))=0</formula>
    </cfRule>
  </conditionalFormatting>
  <conditionalFormatting sqref="L22:L23">
    <cfRule type="cellIs" dxfId="7" priority="8" operator="lessThan">
      <formula>1</formula>
    </cfRule>
  </conditionalFormatting>
  <conditionalFormatting sqref="N22:N23">
    <cfRule type="containsBlanks" dxfId="6" priority="7">
      <formula>LEN(TRIM(N22))=0</formula>
    </cfRule>
  </conditionalFormatting>
  <conditionalFormatting sqref="L24:L25">
    <cfRule type="cellIs" dxfId="5" priority="6" operator="lessThan">
      <formula>1</formula>
    </cfRule>
  </conditionalFormatting>
  <conditionalFormatting sqref="N24:N25">
    <cfRule type="containsBlanks" dxfId="4" priority="5">
      <formula>LEN(TRIM(N24))=0</formula>
    </cfRule>
  </conditionalFormatting>
  <conditionalFormatting sqref="L26:L27">
    <cfRule type="cellIs" dxfId="3" priority="4" operator="lessThan">
      <formula>1</formula>
    </cfRule>
  </conditionalFormatting>
  <conditionalFormatting sqref="N26:N27">
    <cfRule type="containsBlanks" dxfId="2" priority="3">
      <formula>LEN(TRIM(N26))=0</formula>
    </cfRule>
  </conditionalFormatting>
  <conditionalFormatting sqref="L28">
    <cfRule type="cellIs" dxfId="1" priority="2" operator="lessThan">
      <formula>1</formula>
    </cfRule>
  </conditionalFormatting>
  <conditionalFormatting sqref="N28">
    <cfRule type="containsBlanks" dxfId="0" priority="1">
      <formula>LEN(TRIM(N28))=0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30" t="s">
        <v>0</v>
      </c>
      <c r="B1" s="31" t="s">
        <v>123</v>
      </c>
    </row>
    <row r="2" spans="1:2" x14ac:dyDescent="0.25">
      <c r="A2" s="29" t="s">
        <v>1</v>
      </c>
      <c r="B2" s="4" t="s">
        <v>30</v>
      </c>
    </row>
    <row r="3" spans="1:2" x14ac:dyDescent="0.25">
      <c r="A3" s="30" t="s">
        <v>2</v>
      </c>
      <c r="B3" s="32" t="s">
        <v>31</v>
      </c>
    </row>
    <row r="4" spans="1:2" x14ac:dyDescent="0.25">
      <c r="A4" s="29" t="s">
        <v>3</v>
      </c>
      <c r="B4" s="4" t="s">
        <v>30</v>
      </c>
    </row>
    <row r="5" spans="1:2" x14ac:dyDescent="0.25">
      <c r="A5" s="30" t="s">
        <v>4</v>
      </c>
      <c r="B5" s="32" t="s">
        <v>123</v>
      </c>
    </row>
    <row r="6" spans="1:2" x14ac:dyDescent="0.25">
      <c r="A6" s="29" t="s">
        <v>5</v>
      </c>
      <c r="B6" s="4" t="s">
        <v>124</v>
      </c>
    </row>
    <row r="7" spans="1:2" x14ac:dyDescent="0.25">
      <c r="A7" s="30" t="s">
        <v>6</v>
      </c>
      <c r="B7" s="32">
        <v>30</v>
      </c>
    </row>
    <row r="8" spans="1:2" x14ac:dyDescent="0.25">
      <c r="A8" s="29" t="s">
        <v>7</v>
      </c>
      <c r="B8" s="101">
        <v>0.60833333333333328</v>
      </c>
    </row>
    <row r="9" spans="1:2" x14ac:dyDescent="0.25">
      <c r="A9" s="30" t="s">
        <v>8</v>
      </c>
      <c r="B9" s="32" t="s">
        <v>32</v>
      </c>
    </row>
    <row r="10" spans="1:2" x14ac:dyDescent="0.25">
      <c r="A10" s="29" t="s">
        <v>9</v>
      </c>
      <c r="B10" s="4" t="s">
        <v>125</v>
      </c>
    </row>
    <row r="11" spans="1:2" x14ac:dyDescent="0.25">
      <c r="A11" s="30" t="s">
        <v>10</v>
      </c>
      <c r="B11" s="32" t="s">
        <v>126</v>
      </c>
    </row>
    <row r="12" spans="1:2" x14ac:dyDescent="0.25">
      <c r="A12" s="29" t="s">
        <v>11</v>
      </c>
      <c r="B12" s="4" t="s">
        <v>127</v>
      </c>
    </row>
    <row r="13" spans="1:2" x14ac:dyDescent="0.25">
      <c r="A13" s="30" t="s">
        <v>12</v>
      </c>
      <c r="B13" s="32" t="s">
        <v>128</v>
      </c>
    </row>
    <row r="14" spans="1:2" x14ac:dyDescent="0.25">
      <c r="A14" s="29" t="s">
        <v>13</v>
      </c>
      <c r="B14" s="4" t="s">
        <v>126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2019-05-22T12:36:51Z</dcterms:modified>
</cp:coreProperties>
</file>