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 - Rhino tracker\03_POWER\04_OUTPUT_FILES\Rhino - Power_V1_BOM\"/>
    </mc:Choice>
  </mc:AlternateContent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29" i="3" l="1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0" i="3" l="1"/>
  <c r="L32" i="3" s="1"/>
  <c r="L33" i="3" s="1"/>
  <c r="H30" i="3"/>
  <c r="K30" i="3"/>
  <c r="D8" i="3"/>
  <c r="E8" i="3"/>
  <c r="B10" i="3"/>
  <c r="B11" i="3"/>
</calcChain>
</file>

<file path=xl/sharedStrings.xml><?xml version="1.0" encoding="utf-8"?>
<sst xmlns="http://schemas.openxmlformats.org/spreadsheetml/2006/main" count="177" uniqueCount="132">
  <si>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</si>
  <si>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</si>
  <si>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</si>
  <si>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</si>
  <si>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</si>
  <si>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</si>
  <si>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</si>
  <si>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</si>
  <si>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</si>
  <si>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</si>
  <si>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</si>
  <si>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</si>
  <si>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</si>
  <si>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</si>
  <si>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</si>
  <si>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</si>
  <si>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</si>
  <si>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</si>
  <si>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</si>
  <si>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</si>
  <si>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</si>
  <si>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</si>
  <si>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</si>
  <si>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</si>
  <si>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</si>
  <si>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</si>
  <si>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</si>
  <si>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</si>
  <si>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</si>
  <si>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Rhino - Power</t>
  </si>
  <si>
    <t>03_POWER.PrjPCB</t>
  </si>
  <si>
    <t>None</t>
  </si>
  <si>
    <t>22. 05. 2019</t>
  </si>
  <si>
    <t>&lt;none&gt;</t>
  </si>
  <si>
    <t>Manufacturer Part Number</t>
  </si>
  <si>
    <t>GRM155R61A105ME15D</t>
  </si>
  <si>
    <t>GRM155R60J225ME15D</t>
  </si>
  <si>
    <t>GRM155R71C103KA01D</t>
  </si>
  <si>
    <t>MC0402X104J160CT</t>
  </si>
  <si>
    <t>CL10A106KP8NNNC</t>
  </si>
  <si>
    <t>GRM188R61C475KAAJD</t>
  </si>
  <si>
    <t>MC0805X226M6R3CT</t>
  </si>
  <si>
    <t>MAX-M8Q-0</t>
  </si>
  <si>
    <t>SRN2009T-2R2M</t>
  </si>
  <si>
    <t>MPU-9250</t>
  </si>
  <si>
    <t>MCMR04X1000FTL</t>
  </si>
  <si>
    <t>MCWR04X1002FTL</t>
  </si>
  <si>
    <t>MCWR04X1003FTL</t>
  </si>
  <si>
    <t>MC0063W06031402K</t>
  </si>
  <si>
    <t>MCMR04X000PTL</t>
  </si>
  <si>
    <t>BAT54HT1G</t>
  </si>
  <si>
    <t>SK34A-TP</t>
  </si>
  <si>
    <t>LM2596DSADJG</t>
  </si>
  <si>
    <t>Manufacturer</t>
  </si>
  <si>
    <t>Murata</t>
  </si>
  <si>
    <t>Multicomp</t>
  </si>
  <si>
    <t>Samsung</t>
  </si>
  <si>
    <t>MURATA</t>
  </si>
  <si>
    <t>MULTICOMP</t>
  </si>
  <si>
    <t>u-blox</t>
  </si>
  <si>
    <t>Bourns</t>
  </si>
  <si>
    <t>TDK InvenSense</t>
  </si>
  <si>
    <t>FAIRCHILD SEMICONDUCTOR</t>
  </si>
  <si>
    <t>MICRO COMMERCIAL COMPONENTS</t>
  </si>
  <si>
    <t>ON SEMICONDUCTOR</t>
  </si>
  <si>
    <t>Description</t>
  </si>
  <si>
    <t>CAP CER 1UF 10V 20% X5R 0402</t>
  </si>
  <si>
    <t>CAP CER 2.2UF 6.3V 20% X5R 0402</t>
  </si>
  <si>
    <t>CAP CER 10000PF 16V X7R 0402</t>
  </si>
  <si>
    <t>MULTICOMP         MC0402X104J160CT             SMD Multilayer Ceramic Capacitor, 0402 [1005 Metric], 0.1 F, 16 V,  5%, X5R, MC Series                          New</t>
  </si>
  <si>
    <t>Cap Ceramic 10uF 10V X5R 10% SMD 0603 85C Paper T/R</t>
  </si>
  <si>
    <t>MURATA - GRM188R61C475KAAJD - CAP, MLCC, X5R, 4.7UF, 16V, 0603</t>
  </si>
  <si>
    <t>MULTICOMP - MC0805X226M6R3CT - CAP, MLCC, X5R, 22UF, 0805</t>
  </si>
  <si>
    <t>DC-DC Switching Buck-Boost Regulator, Adjustable, 2V-5.5Vin, 1.2V-5.5Vout, 1Aout</t>
  </si>
  <si>
    <t>MEMS Accelerometer, Digital, X, Y, Z, ± 2g, ± 4g, ± 8g, ± 16g, 1.62 V, 3.6 V</t>
  </si>
  <si>
    <t>MULTICOMP         MCMR04X1000FTL            SMD Chip Resistor, Ceramic, MCMR Series, 100 ohm, 50 V, 0402 [1005 Metric], 62.5 mW,  1%</t>
  </si>
  <si>
    <t>MULTICOMP         MCWR04X1002FTL             SMD Chip Resistor, Thick Film, 10 kohm, 50 V, 0402 [1005 Metric], 62.5 mW,  1%, MCWR Series</t>
  </si>
  <si>
    <t>MULTICOMP   MCWR04X1003FTL   RES, THICK FILM, 100KOHM, 1%, 0.0625W</t>
  </si>
  <si>
    <t>MULTICOMP - MC0063W06031402K - RES, THICK FILM, 402K, 1%, 0.063W, 0603</t>
  </si>
  <si>
    <t>RESISTOR, 0402, 0R, ANTI SULFURATION</t>
  </si>
  <si>
    <t>Between PCB connection</t>
  </si>
  <si>
    <t>FAIRCHILD SEMICONDUCTOR - BAT54HT1G - DIODE, SCHOTTKY, 30V, SOD-323</t>
  </si>
  <si>
    <t>Schottky Rectifier, 40 V, 500 mA, Single</t>
  </si>
  <si>
    <t>Fixed LDO Voltage Regulator, 2.2V to 5.5V, 130mV Dropout, 1.8Vout, 150mAout</t>
  </si>
  <si>
    <t>Fixed LDO Voltage Regulator, 2.2V to 16V, 280mV Dropout, 2.5Vout, 150mAout</t>
  </si>
  <si>
    <t>Footprint</t>
  </si>
  <si>
    <t>CAP0402</t>
  </si>
  <si>
    <t>CAP0603</t>
  </si>
  <si>
    <t>CAP0805</t>
  </si>
  <si>
    <t>DFN-10</t>
  </si>
  <si>
    <t>IND2.3X1.7</t>
  </si>
  <si>
    <t>LGA-12</t>
  </si>
  <si>
    <t>RES0402</t>
  </si>
  <si>
    <t>SmartParks_Rhino</t>
  </si>
  <si>
    <t>SOD-323 2L</t>
  </si>
  <si>
    <t>SOT23-5</t>
  </si>
  <si>
    <t>Designator</t>
  </si>
  <si>
    <t>C4, C10, C13</t>
  </si>
  <si>
    <t>C3</t>
  </si>
  <si>
    <t>C12</t>
  </si>
  <si>
    <t>C2, C5, C9, C11, C14</t>
  </si>
  <si>
    <t>C1</t>
  </si>
  <si>
    <t>C6, C7</t>
  </si>
  <si>
    <t>C8</t>
  </si>
  <si>
    <t>U4</t>
  </si>
  <si>
    <t>L1</t>
  </si>
  <si>
    <t>U1</t>
  </si>
  <si>
    <t>R8, R9</t>
  </si>
  <si>
    <t>R1, R11, R12</t>
  </si>
  <si>
    <t>R2, R7, R10, R14</t>
  </si>
  <si>
    <t>R4</t>
  </si>
  <si>
    <t>R3, R5, R6, R13</t>
  </si>
  <si>
    <t>CON1</t>
  </si>
  <si>
    <t>D1</t>
  </si>
  <si>
    <t>D2</t>
  </si>
  <si>
    <t>U3</t>
  </si>
  <si>
    <t>U2</t>
  </si>
  <si>
    <t>Quantity</t>
  </si>
  <si>
    <t>Supplier 1</t>
  </si>
  <si>
    <t>Farnell</t>
  </si>
  <si>
    <t>Supplier Part Number 1</t>
  </si>
  <si>
    <t>Supplier Order Qty 1</t>
  </si>
  <si>
    <t>Supplier Stock 1</t>
  </si>
  <si>
    <t>Supplier Unit Price 1</t>
  </si>
  <si>
    <t>Supplier Subtotal 1</t>
  </si>
  <si>
    <t>Supplier Currency 1</t>
  </si>
  <si>
    <t>D:\OneDrive\IRNAS-Common\_NEW-IRNAS-COMMON\SmartParks\Smartparks - Rhino tracker\03_POWER\03_POWER.PrjPCB</t>
  </si>
  <si>
    <t>Bill of Materials for Project [03_POWER.PrjPCB] (No PCB Document Selected)</t>
  </si>
  <si>
    <t>22. 05. 2019 14:37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</si>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</sst>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4" fillId="3" borderId="0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6" xfId="0" applyFont="1" applyFill="1" applyBorder="1" applyAlignment="1">
      <alignment horizontal="left"/>
    </xf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0" fontId="10" fillId="5" borderId="1" xfId="0" applyFont="1" applyFill="1" applyBorder="1" applyAlignment="1">
      <alignment horizontal="left"/>
    </xf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4" fillId="6" borderId="1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20" fontId="10" fillId="5" borderId="1" xfId="0" applyNumberFormat="1" applyFont="1" applyFill="1" applyBorder="1" applyAlignment="1">
      <alignment horizontal="left"/>
    </xf>
    <xf numFmtId="20" fontId="14" fillId="3" borderId="0" xfId="0" applyNumberFormat="1" applyFont="1" applyFill="1" applyBorder="1" applyAlignment="1">
      <alignment horizontal="left" vertical="center"/>
    </xf>
  </cellXfs>
  <cellStyles count="2">
    <cellStyle name="Hiperpovezava" xfId="1" builtinId="8"/>
    <cellStyle name="Navadno" xfId="0" builtinId="0"/>
  </cellStyles>
  <dxfs count="2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8"/>
  <sheetViews>
    <sheetView showGridLines="0" tabSelected="1" zoomScale="55" zoomScaleNormal="55" workbookViewId="0">
      <selection activeCell="D10" sqref="D10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90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61"/>
      <c r="B1" s="62"/>
      <c r="C1" s="63"/>
      <c r="D1" s="63"/>
      <c r="E1" s="63"/>
      <c r="F1" s="62"/>
      <c r="G1" s="62"/>
      <c r="H1" s="62"/>
      <c r="I1" s="79"/>
      <c r="J1" s="62"/>
      <c r="K1" s="62"/>
      <c r="L1" s="62"/>
      <c r="M1" s="62"/>
      <c r="N1" s="62"/>
      <c r="O1" s="72"/>
    </row>
    <row r="2" spans="1:15" ht="37.5" customHeight="1" thickBot="1" x14ac:dyDescent="0.3">
      <c r="A2" s="64"/>
      <c r="B2" s="27"/>
      <c r="C2" s="27" t="s">
        <v>19</v>
      </c>
      <c r="D2" s="65"/>
      <c r="E2" s="28"/>
      <c r="F2" s="13" t="s">
        <v>29</v>
      </c>
      <c r="G2" s="13"/>
      <c r="H2" s="13"/>
      <c r="I2" s="80"/>
      <c r="J2" s="13"/>
      <c r="K2" s="13"/>
      <c r="L2" s="13"/>
      <c r="M2" s="13"/>
      <c r="N2" s="13"/>
      <c r="O2" s="73"/>
    </row>
    <row r="3" spans="1:15" ht="23.25" customHeight="1" x14ac:dyDescent="0.25">
      <c r="A3" s="64"/>
      <c r="B3" s="14"/>
      <c r="C3" s="14" t="s">
        <v>14</v>
      </c>
      <c r="D3" s="16" t="s">
        <v>30</v>
      </c>
      <c r="E3" s="14"/>
      <c r="F3" s="45"/>
      <c r="G3" s="14" t="s">
        <v>24</v>
      </c>
      <c r="H3" s="45"/>
      <c r="I3" s="81"/>
      <c r="J3" s="14"/>
      <c r="K3" s="17"/>
      <c r="L3" s="45"/>
      <c r="M3" s="51"/>
      <c r="N3" s="45"/>
      <c r="O3" s="74"/>
    </row>
    <row r="4" spans="1:15" ht="17.25" customHeight="1" x14ac:dyDescent="0.25">
      <c r="A4" s="64"/>
      <c r="B4" s="14"/>
      <c r="C4" s="14" t="s">
        <v>15</v>
      </c>
      <c r="D4" s="18" t="s">
        <v>30</v>
      </c>
      <c r="E4" s="19"/>
      <c r="F4" s="45"/>
      <c r="G4" s="71"/>
      <c r="H4" s="17"/>
      <c r="I4" s="82"/>
      <c r="J4" s="17"/>
      <c r="K4" s="45"/>
      <c r="L4" s="45"/>
      <c r="M4" s="45"/>
      <c r="N4" s="45"/>
      <c r="O4" s="74"/>
    </row>
    <row r="5" spans="1:15" ht="17.25" customHeight="1" x14ac:dyDescent="0.4">
      <c r="A5" s="64"/>
      <c r="B5" s="14"/>
      <c r="C5" s="14" t="s">
        <v>16</v>
      </c>
      <c r="D5" s="20" t="s">
        <v>31</v>
      </c>
      <c r="E5" s="21"/>
      <c r="F5" s="45"/>
      <c r="G5" s="51"/>
      <c r="H5" s="17"/>
      <c r="I5" s="82"/>
      <c r="J5" s="17"/>
      <c r="K5" s="70" t="s">
        <v>27</v>
      </c>
      <c r="L5" s="45"/>
      <c r="M5" s="45"/>
      <c r="N5" s="45"/>
      <c r="O5" s="74"/>
    </row>
    <row r="6" spans="1:15" x14ac:dyDescent="0.25">
      <c r="A6" s="64"/>
      <c r="B6" s="22"/>
      <c r="C6" s="22"/>
      <c r="D6" s="22"/>
      <c r="E6" s="20"/>
      <c r="F6" s="15"/>
      <c r="G6" s="51"/>
      <c r="H6" s="17"/>
      <c r="I6" s="82"/>
      <c r="J6" s="17"/>
      <c r="K6" s="14"/>
      <c r="L6" s="45"/>
      <c r="M6" s="45"/>
      <c r="N6" s="45"/>
      <c r="O6" s="74"/>
    </row>
    <row r="7" spans="1:15" ht="15.75" customHeight="1" x14ac:dyDescent="0.25">
      <c r="A7" s="64"/>
      <c r="B7" s="23"/>
      <c r="C7" s="23" t="s">
        <v>18</v>
      </c>
      <c r="D7" s="24" t="s">
        <v>32</v>
      </c>
      <c r="E7" s="100">
        <v>0.60902777777777783</v>
      </c>
      <c r="F7" s="45"/>
      <c r="G7" s="51"/>
      <c r="H7" s="23"/>
      <c r="I7" s="83"/>
      <c r="J7" s="23"/>
      <c r="K7" s="69" t="s">
        <v>28</v>
      </c>
      <c r="L7" s="45"/>
      <c r="M7" s="45"/>
      <c r="N7" s="45"/>
      <c r="O7" s="74"/>
    </row>
    <row r="8" spans="1:15" ht="15.75" customHeight="1" x14ac:dyDescent="0.25">
      <c r="A8" s="64"/>
      <c r="B8" s="21"/>
      <c r="C8" s="21" t="s">
        <v>17</v>
      </c>
      <c r="D8" s="25">
        <f ca="1">TODAY()</f>
        <v>43607</v>
      </c>
      <c r="E8" s="26">
        <f ca="1">NOW()</f>
        <v>43607.609285416664</v>
      </c>
      <c r="F8" s="45"/>
      <c r="G8" s="23"/>
      <c r="H8" s="23"/>
      <c r="I8" s="83"/>
      <c r="J8" s="23"/>
      <c r="K8" s="17"/>
      <c r="L8" s="45"/>
      <c r="M8" s="45"/>
      <c r="N8" s="45"/>
      <c r="O8" s="74"/>
    </row>
    <row r="9" spans="1:15" s="44" customFormat="1" ht="40.5" customHeight="1" x14ac:dyDescent="0.25">
      <c r="A9" s="66"/>
      <c r="B9" s="41" t="s">
        <v>22</v>
      </c>
      <c r="C9" s="42" t="s">
        <v>34</v>
      </c>
      <c r="D9" s="42" t="s">
        <v>53</v>
      </c>
      <c r="E9" s="42" t="s">
        <v>65</v>
      </c>
      <c r="F9" s="42" t="s">
        <v>85</v>
      </c>
      <c r="G9" s="42" t="s">
        <v>96</v>
      </c>
      <c r="H9" s="42" t="s">
        <v>117</v>
      </c>
      <c r="I9" s="42" t="s">
        <v>118</v>
      </c>
      <c r="J9" s="42" t="s">
        <v>120</v>
      </c>
      <c r="K9" s="46" t="s">
        <v>121</v>
      </c>
      <c r="L9" s="50" t="s">
        <v>122</v>
      </c>
      <c r="M9" s="43" t="s">
        <v>123</v>
      </c>
      <c r="N9" s="43" t="s">
        <v>124</v>
      </c>
      <c r="O9" s="43" t="s">
        <v>125</v>
      </c>
    </row>
    <row r="10" spans="1:15" s="2" customFormat="1" ht="13.5" customHeight="1" x14ac:dyDescent="0.25">
      <c r="A10" s="64"/>
      <c r="B10" s="35">
        <f>ROW(B10) - ROW($B$9)</f>
        <v>1</v>
      </c>
      <c r="C10" s="34" t="s">
        <v>35</v>
      </c>
      <c r="D10" s="34" t="s">
        <v>54</v>
      </c>
      <c r="E10" s="36" t="s">
        <v>66</v>
      </c>
      <c r="F10" s="36" t="s">
        <v>86</v>
      </c>
      <c r="G10" s="36" t="s">
        <v>97</v>
      </c>
      <c r="H10" s="36">
        <v>3</v>
      </c>
      <c r="I10" s="84" t="s">
        <v>119</v>
      </c>
      <c r="J10" s="36">
        <v>1740588</v>
      </c>
      <c r="K10" s="47"/>
      <c r="L10" s="47"/>
      <c r="M10" s="94"/>
      <c r="N10" s="94"/>
      <c r="O10" s="75"/>
    </row>
    <row r="11" spans="1:15" s="2" customFormat="1" ht="13.5" customHeight="1" x14ac:dyDescent="0.25">
      <c r="A11" s="64"/>
      <c r="B11" s="37">
        <f>ROW(B11) - ROW($B$9)</f>
        <v>2</v>
      </c>
      <c r="C11" s="38" t="s">
        <v>36</v>
      </c>
      <c r="D11" s="38" t="s">
        <v>54</v>
      </c>
      <c r="E11" s="38" t="s">
        <v>67</v>
      </c>
      <c r="F11" s="38" t="s">
        <v>86</v>
      </c>
      <c r="G11" s="38" t="s">
        <v>98</v>
      </c>
      <c r="H11" s="38">
        <v>1</v>
      </c>
      <c r="I11" s="85" t="s">
        <v>119</v>
      </c>
      <c r="J11" s="38">
        <v>2362088</v>
      </c>
      <c r="K11" s="48"/>
      <c r="L11" s="48"/>
      <c r="M11" s="95"/>
      <c r="N11" s="95"/>
      <c r="O11" s="76"/>
    </row>
    <row r="12" spans="1:15" s="2" customFormat="1" ht="13.5" customHeight="1" x14ac:dyDescent="0.25">
      <c r="A12" s="64"/>
      <c r="B12" s="35">
        <f>ROW(B12) - ROW($B$9)</f>
        <v>3</v>
      </c>
      <c r="C12" s="34" t="s">
        <v>37</v>
      </c>
      <c r="D12" s="34" t="s">
        <v>54</v>
      </c>
      <c r="E12" s="36" t="s">
        <v>68</v>
      </c>
      <c r="F12" s="36" t="s">
        <v>86</v>
      </c>
      <c r="G12" s="36" t="s">
        <v>99</v>
      </c>
      <c r="H12" s="36">
        <v>1</v>
      </c>
      <c r="I12" s="84" t="s">
        <v>119</v>
      </c>
      <c r="J12" s="36">
        <v>3019275</v>
      </c>
      <c r="K12" s="47"/>
      <c r="L12" s="47"/>
      <c r="M12" s="94"/>
      <c r="N12" s="94"/>
      <c r="O12" s="75"/>
    </row>
    <row r="13" spans="1:15" s="2" customFormat="1" ht="13.5" customHeight="1" x14ac:dyDescent="0.25">
      <c r="A13" s="64"/>
      <c r="B13" s="37">
        <f>ROW(B13) - ROW($B$9)</f>
        <v>4</v>
      </c>
      <c r="C13" s="38" t="s">
        <v>38</v>
      </c>
      <c r="D13" s="38" t="s">
        <v>55</v>
      </c>
      <c r="E13" s="38" t="s">
        <v>69</v>
      </c>
      <c r="F13" s="38" t="s">
        <v>86</v>
      </c>
      <c r="G13" s="38" t="s">
        <v>100</v>
      </c>
      <c r="H13" s="38">
        <v>5</v>
      </c>
      <c r="I13" s="85" t="s">
        <v>119</v>
      </c>
      <c r="J13" s="38">
        <v>2627419</v>
      </c>
      <c r="K13" s="48"/>
      <c r="L13" s="48"/>
      <c r="M13" s="95"/>
      <c r="N13" s="95"/>
      <c r="O13" s="76"/>
    </row>
    <row r="14" spans="1:15" s="2" customFormat="1" ht="13.5" customHeight="1" x14ac:dyDescent="0.25">
      <c r="A14" s="64"/>
      <c r="B14" s="35">
        <f>ROW(B14) - ROW($B$9)</f>
        <v>5</v>
      </c>
      <c r="C14" s="34" t="s">
        <v>39</v>
      </c>
      <c r="D14" s="34" t="s">
        <v>56</v>
      </c>
      <c r="E14" s="36" t="s">
        <v>70</v>
      </c>
      <c r="F14" s="36" t="s">
        <v>87</v>
      </c>
      <c r="G14" s="36" t="s">
        <v>101</v>
      </c>
      <c r="H14" s="36">
        <v>1</v>
      </c>
      <c r="I14" s="84" t="s">
        <v>119</v>
      </c>
      <c r="J14" s="36">
        <v>2456110</v>
      </c>
      <c r="K14" s="47"/>
      <c r="L14" s="47"/>
      <c r="M14" s="94"/>
      <c r="N14" s="94"/>
      <c r="O14" s="75"/>
    </row>
    <row r="15" spans="1:15" s="2" customFormat="1" ht="13.5" customHeight="1" x14ac:dyDescent="0.25">
      <c r="A15" s="64"/>
      <c r="B15" s="37">
        <f>ROW(B15) - ROW($B$9)</f>
        <v>6</v>
      </c>
      <c r="C15" s="38" t="s">
        <v>40</v>
      </c>
      <c r="D15" s="38" t="s">
        <v>57</v>
      </c>
      <c r="E15" s="38" t="s">
        <v>71</v>
      </c>
      <c r="F15" s="38" t="s">
        <v>87</v>
      </c>
      <c r="G15" s="38" t="s">
        <v>102</v>
      </c>
      <c r="H15" s="38">
        <v>2</v>
      </c>
      <c r="I15" s="85" t="s">
        <v>119</v>
      </c>
      <c r="J15" s="38">
        <v>2611924</v>
      </c>
      <c r="K15" s="48"/>
      <c r="L15" s="48"/>
      <c r="M15" s="95"/>
      <c r="N15" s="95"/>
      <c r="O15" s="76"/>
    </row>
    <row r="16" spans="1:15" s="2" customFormat="1" ht="13.5" customHeight="1" x14ac:dyDescent="0.25">
      <c r="A16" s="64"/>
      <c r="B16" s="35">
        <f>ROW(B16) - ROW($B$9)</f>
        <v>7</v>
      </c>
      <c r="C16" s="34" t="s">
        <v>41</v>
      </c>
      <c r="D16" s="34" t="s">
        <v>58</v>
      </c>
      <c r="E16" s="36" t="s">
        <v>72</v>
      </c>
      <c r="F16" s="36" t="s">
        <v>88</v>
      </c>
      <c r="G16" s="36" t="s">
        <v>103</v>
      </c>
      <c r="H16" s="36">
        <v>1</v>
      </c>
      <c r="I16" s="84" t="s">
        <v>119</v>
      </c>
      <c r="J16" s="36">
        <v>2611932</v>
      </c>
      <c r="K16" s="47"/>
      <c r="L16" s="47"/>
      <c r="M16" s="94"/>
      <c r="N16" s="94"/>
      <c r="O16" s="75"/>
    </row>
    <row r="17" spans="1:15" s="2" customFormat="1" ht="13.5" customHeight="1" x14ac:dyDescent="0.25">
      <c r="A17" s="64"/>
      <c r="B17" s="37">
        <f>ROW(B17) - ROW($B$9)</f>
        <v>8</v>
      </c>
      <c r="C17" s="38" t="s">
        <v>42</v>
      </c>
      <c r="D17" s="38" t="s">
        <v>59</v>
      </c>
      <c r="E17" s="38" t="s">
        <v>73</v>
      </c>
      <c r="F17" s="38" t="s">
        <v>89</v>
      </c>
      <c r="G17" s="38" t="s">
        <v>104</v>
      </c>
      <c r="H17" s="38">
        <v>1</v>
      </c>
      <c r="I17" s="85" t="s">
        <v>119</v>
      </c>
      <c r="J17" s="38">
        <v>2473965</v>
      </c>
      <c r="K17" s="48"/>
      <c r="L17" s="48"/>
      <c r="M17" s="95"/>
      <c r="N17" s="95"/>
      <c r="O17" s="76"/>
    </row>
    <row r="18" spans="1:15" s="2" customFormat="1" ht="13.5" customHeight="1" x14ac:dyDescent="0.25">
      <c r="A18" s="64"/>
      <c r="B18" s="35">
        <f>ROW(B18) - ROW($B$9)</f>
        <v>9</v>
      </c>
      <c r="C18" s="34" t="s">
        <v>43</v>
      </c>
      <c r="D18" s="34" t="s">
        <v>60</v>
      </c>
      <c r="E18" s="36"/>
      <c r="F18" s="36" t="s">
        <v>90</v>
      </c>
      <c r="G18" s="36" t="s">
        <v>105</v>
      </c>
      <c r="H18" s="36">
        <v>1</v>
      </c>
      <c r="I18" s="84" t="s">
        <v>119</v>
      </c>
      <c r="J18" s="36">
        <v>2808272</v>
      </c>
      <c r="K18" s="47"/>
      <c r="L18" s="47"/>
      <c r="M18" s="94"/>
      <c r="N18" s="94"/>
      <c r="O18" s="75"/>
    </row>
    <row r="19" spans="1:15" s="2" customFormat="1" ht="13.5" customHeight="1" x14ac:dyDescent="0.25">
      <c r="A19" s="64"/>
      <c r="B19" s="37">
        <f>ROW(B19) - ROW($B$9)</f>
        <v>10</v>
      </c>
      <c r="C19" s="38" t="s">
        <v>44</v>
      </c>
      <c r="D19" s="38" t="s">
        <v>61</v>
      </c>
      <c r="E19" s="38" t="s">
        <v>74</v>
      </c>
      <c r="F19" s="38" t="s">
        <v>91</v>
      </c>
      <c r="G19" s="38" t="s">
        <v>106</v>
      </c>
      <c r="H19" s="38">
        <v>1</v>
      </c>
      <c r="I19" s="85" t="s">
        <v>119</v>
      </c>
      <c r="J19" s="38">
        <v>2849615</v>
      </c>
      <c r="K19" s="48"/>
      <c r="L19" s="48"/>
      <c r="M19" s="95"/>
      <c r="N19" s="95"/>
      <c r="O19" s="76"/>
    </row>
    <row r="20" spans="1:15" s="2" customFormat="1" ht="13.5" customHeight="1" x14ac:dyDescent="0.25">
      <c r="A20" s="64"/>
      <c r="B20" s="35">
        <f>ROW(B20) - ROW($B$9)</f>
        <v>11</v>
      </c>
      <c r="C20" s="34" t="s">
        <v>45</v>
      </c>
      <c r="D20" s="34" t="s">
        <v>55</v>
      </c>
      <c r="E20" s="36" t="s">
        <v>75</v>
      </c>
      <c r="F20" s="36" t="s">
        <v>92</v>
      </c>
      <c r="G20" s="36" t="s">
        <v>107</v>
      </c>
      <c r="H20" s="36">
        <v>2</v>
      </c>
      <c r="I20" s="84" t="s">
        <v>119</v>
      </c>
      <c r="J20" s="36">
        <v>2072515</v>
      </c>
      <c r="K20" s="47"/>
      <c r="L20" s="47"/>
      <c r="M20" s="94"/>
      <c r="N20" s="94"/>
      <c r="O20" s="75"/>
    </row>
    <row r="21" spans="1:15" s="2" customFormat="1" ht="13.5" customHeight="1" x14ac:dyDescent="0.25">
      <c r="A21" s="64"/>
      <c r="B21" s="37">
        <f>ROW(B21) - ROW($B$9)</f>
        <v>12</v>
      </c>
      <c r="C21" s="38" t="s">
        <v>46</v>
      </c>
      <c r="D21" s="38" t="s">
        <v>55</v>
      </c>
      <c r="E21" s="38" t="s">
        <v>76</v>
      </c>
      <c r="F21" s="38" t="s">
        <v>92</v>
      </c>
      <c r="G21" s="38" t="s">
        <v>108</v>
      </c>
      <c r="H21" s="38">
        <v>3</v>
      </c>
      <c r="I21" s="85" t="s">
        <v>119</v>
      </c>
      <c r="J21" s="38">
        <v>2447096</v>
      </c>
      <c r="K21" s="48"/>
      <c r="L21" s="48"/>
      <c r="M21" s="95"/>
      <c r="N21" s="95"/>
      <c r="O21" s="76"/>
    </row>
    <row r="22" spans="1:15" s="2" customFormat="1" ht="13.5" customHeight="1" x14ac:dyDescent="0.25">
      <c r="A22" s="64"/>
      <c r="B22" s="35">
        <f>ROW(B22) - ROW($B$9)</f>
        <v>13</v>
      </c>
      <c r="C22" s="34" t="s">
        <v>47</v>
      </c>
      <c r="D22" s="34" t="s">
        <v>55</v>
      </c>
      <c r="E22" s="36" t="s">
        <v>77</v>
      </c>
      <c r="F22" s="36" t="s">
        <v>92</v>
      </c>
      <c r="G22" s="36" t="s">
        <v>109</v>
      </c>
      <c r="H22" s="36">
        <v>4</v>
      </c>
      <c r="I22" s="84" t="s">
        <v>119</v>
      </c>
      <c r="J22" s="36">
        <v>2447094</v>
      </c>
      <c r="K22" s="47"/>
      <c r="L22" s="47"/>
      <c r="M22" s="94"/>
      <c r="N22" s="94"/>
      <c r="O22" s="75"/>
    </row>
    <row r="23" spans="1:15" s="2" customFormat="1" ht="13.5" customHeight="1" x14ac:dyDescent="0.25">
      <c r="A23" s="64"/>
      <c r="B23" s="37">
        <f>ROW(B23) - ROW($B$9)</f>
        <v>14</v>
      </c>
      <c r="C23" s="38" t="s">
        <v>48</v>
      </c>
      <c r="D23" s="38" t="s">
        <v>58</v>
      </c>
      <c r="E23" s="38" t="s">
        <v>78</v>
      </c>
      <c r="F23" s="38" t="s">
        <v>92</v>
      </c>
      <c r="G23" s="38" t="s">
        <v>110</v>
      </c>
      <c r="H23" s="38">
        <v>1</v>
      </c>
      <c r="I23" s="85" t="s">
        <v>119</v>
      </c>
      <c r="J23" s="38">
        <v>2141001</v>
      </c>
      <c r="K23" s="48"/>
      <c r="L23" s="48"/>
      <c r="M23" s="95"/>
      <c r="N23" s="95"/>
      <c r="O23" s="76"/>
    </row>
    <row r="24" spans="1:15" s="2" customFormat="1" ht="13.5" customHeight="1" x14ac:dyDescent="0.25">
      <c r="A24" s="64"/>
      <c r="B24" s="35">
        <f>ROW(B24) - ROW($B$9)</f>
        <v>15</v>
      </c>
      <c r="C24" s="34" t="s">
        <v>49</v>
      </c>
      <c r="D24" s="34" t="s">
        <v>55</v>
      </c>
      <c r="E24" s="36" t="s">
        <v>79</v>
      </c>
      <c r="F24" s="36" t="s">
        <v>92</v>
      </c>
      <c r="G24" s="36" t="s">
        <v>111</v>
      </c>
      <c r="H24" s="36">
        <v>4</v>
      </c>
      <c r="I24" s="84" t="s">
        <v>119</v>
      </c>
      <c r="J24" s="36">
        <v>2072513</v>
      </c>
      <c r="K24" s="47"/>
      <c r="L24" s="47"/>
      <c r="M24" s="94"/>
      <c r="N24" s="94"/>
      <c r="O24" s="75"/>
    </row>
    <row r="25" spans="1:15" s="2" customFormat="1" ht="13.5" customHeight="1" x14ac:dyDescent="0.25">
      <c r="A25" s="64"/>
      <c r="B25" s="37">
        <f>ROW(B25) - ROW($B$9)</f>
        <v>16</v>
      </c>
      <c r="C25" s="38"/>
      <c r="D25" s="38"/>
      <c r="E25" s="38" t="s">
        <v>80</v>
      </c>
      <c r="F25" s="38" t="s">
        <v>93</v>
      </c>
      <c r="G25" s="38" t="s">
        <v>112</v>
      </c>
      <c r="H25" s="38">
        <v>1</v>
      </c>
      <c r="I25" s="85"/>
      <c r="J25" s="38"/>
      <c r="K25" s="48"/>
      <c r="L25" s="48"/>
      <c r="M25" s="95"/>
      <c r="N25" s="95"/>
      <c r="O25" s="76"/>
    </row>
    <row r="26" spans="1:15" s="2" customFormat="1" ht="13.5" customHeight="1" x14ac:dyDescent="0.25">
      <c r="A26" s="64"/>
      <c r="B26" s="35">
        <f>ROW(B26) - ROW($B$9)</f>
        <v>17</v>
      </c>
      <c r="C26" s="34" t="s">
        <v>50</v>
      </c>
      <c r="D26" s="34" t="s">
        <v>62</v>
      </c>
      <c r="E26" s="36" t="s">
        <v>81</v>
      </c>
      <c r="F26" s="36" t="s">
        <v>94</v>
      </c>
      <c r="G26" s="36" t="s">
        <v>113</v>
      </c>
      <c r="H26" s="36">
        <v>1</v>
      </c>
      <c r="I26" s="84" t="s">
        <v>119</v>
      </c>
      <c r="J26" s="36">
        <v>2453769</v>
      </c>
      <c r="K26" s="47"/>
      <c r="L26" s="47"/>
      <c r="M26" s="94"/>
      <c r="N26" s="94"/>
      <c r="O26" s="75"/>
    </row>
    <row r="27" spans="1:15" s="2" customFormat="1" ht="13.5" customHeight="1" x14ac:dyDescent="0.25">
      <c r="A27" s="64"/>
      <c r="B27" s="37">
        <f>ROW(B27) - ROW($B$9)</f>
        <v>18</v>
      </c>
      <c r="C27" s="38" t="s">
        <v>51</v>
      </c>
      <c r="D27" s="38" t="s">
        <v>63</v>
      </c>
      <c r="E27" s="38" t="s">
        <v>82</v>
      </c>
      <c r="F27" s="38" t="s">
        <v>94</v>
      </c>
      <c r="G27" s="38" t="s">
        <v>114</v>
      </c>
      <c r="H27" s="38">
        <v>1</v>
      </c>
      <c r="I27" s="85" t="s">
        <v>119</v>
      </c>
      <c r="J27" s="38">
        <v>8738025</v>
      </c>
      <c r="K27" s="48"/>
      <c r="L27" s="48"/>
      <c r="M27" s="95"/>
      <c r="N27" s="95"/>
      <c r="O27" s="76"/>
    </row>
    <row r="28" spans="1:15" s="2" customFormat="1" ht="13.5" customHeight="1" x14ac:dyDescent="0.25">
      <c r="A28" s="64"/>
      <c r="B28" s="35">
        <f>ROW(B28) - ROW($B$9)</f>
        <v>19</v>
      </c>
      <c r="C28" s="34" t="s">
        <v>52</v>
      </c>
      <c r="D28" s="34" t="s">
        <v>64</v>
      </c>
      <c r="E28" s="36" t="s">
        <v>83</v>
      </c>
      <c r="F28" s="36" t="s">
        <v>95</v>
      </c>
      <c r="G28" s="36" t="s">
        <v>115</v>
      </c>
      <c r="H28" s="36">
        <v>1</v>
      </c>
      <c r="I28" s="84" t="s">
        <v>119</v>
      </c>
      <c r="J28" s="36">
        <v>2307974</v>
      </c>
      <c r="K28" s="47"/>
      <c r="L28" s="47"/>
      <c r="M28" s="94"/>
      <c r="N28" s="94"/>
      <c r="O28" s="75"/>
    </row>
    <row r="29" spans="1:15" s="2" customFormat="1" ht="13.5" customHeight="1" x14ac:dyDescent="0.25">
      <c r="A29" s="64"/>
      <c r="B29" s="37">
        <f>ROW(B29) - ROW($B$9)</f>
        <v>20</v>
      </c>
      <c r="C29" s="38" t="s">
        <v>52</v>
      </c>
      <c r="D29" s="38" t="s">
        <v>64</v>
      </c>
      <c r="E29" s="38" t="s">
        <v>84</v>
      </c>
      <c r="F29" s="38" t="s">
        <v>95</v>
      </c>
      <c r="G29" s="38" t="s">
        <v>116</v>
      </c>
      <c r="H29" s="38">
        <v>1</v>
      </c>
      <c r="I29" s="85" t="s">
        <v>119</v>
      </c>
      <c r="J29" s="38">
        <v>2492273</v>
      </c>
      <c r="K29" s="48"/>
      <c r="L29" s="48"/>
      <c r="M29" s="95"/>
      <c r="N29" s="95"/>
      <c r="O29" s="76"/>
    </row>
    <row r="30" spans="1:15" x14ac:dyDescent="0.25">
      <c r="A30" s="64"/>
      <c r="B30" s="60"/>
      <c r="C30" s="59"/>
      <c r="D30" s="40"/>
      <c r="E30" s="39"/>
      <c r="F30" s="56"/>
      <c r="G30" s="45"/>
      <c r="H30" s="55">
        <f>SUM(H10:H29)</f>
        <v>36</v>
      </c>
      <c r="I30" s="86"/>
      <c r="J30" s="49"/>
      <c r="K30" s="55">
        <f>SUM(K10:K29)</f>
        <v>0</v>
      </c>
      <c r="L30" s="54"/>
      <c r="M30" s="54"/>
      <c r="N30" s="54">
        <f>SUM(N10:N29)</f>
        <v>0</v>
      </c>
      <c r="O30" s="77"/>
    </row>
    <row r="31" spans="1:15" ht="13.8" thickBot="1" x14ac:dyDescent="0.3">
      <c r="A31" s="64"/>
      <c r="B31" s="96" t="s">
        <v>20</v>
      </c>
      <c r="C31" s="96"/>
      <c r="D31" s="6"/>
      <c r="E31" s="8"/>
      <c r="F31" s="58" t="s">
        <v>21</v>
      </c>
      <c r="G31" s="5"/>
      <c r="H31" s="5"/>
      <c r="I31" s="87"/>
      <c r="J31" s="45"/>
      <c r="K31" s="45"/>
      <c r="L31" s="45"/>
      <c r="M31" s="45"/>
      <c r="N31" s="45"/>
      <c r="O31" s="74"/>
    </row>
    <row r="32" spans="1:15" ht="25.2" thickBot="1" x14ac:dyDescent="0.3">
      <c r="A32" s="64"/>
      <c r="B32" s="7"/>
      <c r="C32" s="7"/>
      <c r="D32" s="7"/>
      <c r="E32" s="9"/>
      <c r="F32" s="91" t="s">
        <v>26</v>
      </c>
      <c r="G32" s="6"/>
      <c r="H32" s="92">
        <v>20</v>
      </c>
      <c r="I32" s="91"/>
      <c r="J32" s="53" t="s">
        <v>23</v>
      </c>
      <c r="K32" s="45"/>
      <c r="L32" s="97">
        <f>N30</f>
        <v>0</v>
      </c>
      <c r="M32" s="98"/>
      <c r="N32" s="52" t="s">
        <v>33</v>
      </c>
      <c r="O32" s="74"/>
    </row>
    <row r="33" spans="1:15" x14ac:dyDescent="0.25">
      <c r="A33" s="64"/>
      <c r="B33" s="7"/>
      <c r="C33" s="7"/>
      <c r="D33" s="7"/>
      <c r="E33" s="9"/>
      <c r="F33" s="6"/>
      <c r="G33" s="6"/>
      <c r="H33" s="6"/>
      <c r="I33" s="88"/>
      <c r="J33" s="57" t="s">
        <v>25</v>
      </c>
      <c r="K33" s="7"/>
      <c r="L33" s="99">
        <f>L32/H32</f>
        <v>0</v>
      </c>
      <c r="M33" s="99"/>
      <c r="N33" s="93" t="s">
        <v>33</v>
      </c>
      <c r="O33" s="74"/>
    </row>
    <row r="34" spans="1:15" ht="13.8" thickBot="1" x14ac:dyDescent="0.3">
      <c r="A34" s="67"/>
      <c r="B34" s="33"/>
      <c r="C34" s="12"/>
      <c r="D34" s="12"/>
      <c r="E34" s="10"/>
      <c r="F34" s="11"/>
      <c r="G34" s="11"/>
      <c r="H34" s="11"/>
      <c r="I34" s="89"/>
      <c r="J34" s="11"/>
      <c r="K34" s="12"/>
      <c r="L34" s="68"/>
      <c r="M34" s="68"/>
      <c r="N34" s="68"/>
      <c r="O34" s="78"/>
    </row>
    <row r="36" spans="1:15" x14ac:dyDescent="0.25">
      <c r="C36" s="1"/>
      <c r="D36" s="1"/>
      <c r="E36" s="1"/>
    </row>
    <row r="37" spans="1:15" x14ac:dyDescent="0.25">
      <c r="C37" s="1"/>
      <c r="D37" s="1"/>
      <c r="E37" s="1"/>
    </row>
    <row r="38" spans="1:15" x14ac:dyDescent="0.25">
      <c r="C38" s="1"/>
      <c r="D38" s="1"/>
      <c r="E38" s="1"/>
    </row>
  </sheetData>
  <mergeCells count="3">
    <mergeCell ref="B31:C31"/>
    <mergeCell ref="L32:M32"/>
    <mergeCell ref="L33:M33"/>
  </mergeCells>
  <phoneticPr fontId="0" type="noConversion"/>
  <conditionalFormatting sqref="L10:L11">
    <cfRule type="cellIs" dxfId="19" priority="21" operator="lessThan">
      <formula>1</formula>
    </cfRule>
  </conditionalFormatting>
  <conditionalFormatting sqref="N10:N11">
    <cfRule type="containsBlanks" dxfId="18" priority="20">
      <formula>LEN(TRIM(N10))=0</formula>
    </cfRule>
  </conditionalFormatting>
  <conditionalFormatting sqref="L12:L13">
    <cfRule type="cellIs" dxfId="17" priority="18" operator="lessThan">
      <formula>1</formula>
    </cfRule>
  </conditionalFormatting>
  <conditionalFormatting sqref="N12:N13">
    <cfRule type="containsBlanks" dxfId="16" priority="17">
      <formula>LEN(TRIM(N12))=0</formula>
    </cfRule>
  </conditionalFormatting>
  <conditionalFormatting sqref="L14:L15">
    <cfRule type="cellIs" dxfId="15" priority="16" operator="lessThan">
      <formula>1</formula>
    </cfRule>
  </conditionalFormatting>
  <conditionalFormatting sqref="N14:N15">
    <cfRule type="containsBlanks" dxfId="14" priority="15">
      <formula>LEN(TRIM(N14))=0</formula>
    </cfRule>
  </conditionalFormatting>
  <conditionalFormatting sqref="L16:L17">
    <cfRule type="cellIs" dxfId="13" priority="14" operator="lessThan">
      <formula>1</formula>
    </cfRule>
  </conditionalFormatting>
  <conditionalFormatting sqref="N16:N17">
    <cfRule type="containsBlanks" dxfId="12" priority="13">
      <formula>LEN(TRIM(N16))=0</formula>
    </cfRule>
  </conditionalFormatting>
  <conditionalFormatting sqref="L18:L19">
    <cfRule type="cellIs" dxfId="11" priority="12" operator="lessThan">
      <formula>1</formula>
    </cfRule>
  </conditionalFormatting>
  <conditionalFormatting sqref="N18:N19">
    <cfRule type="containsBlanks" dxfId="10" priority="11">
      <formula>LEN(TRIM(N18))=0</formula>
    </cfRule>
  </conditionalFormatting>
  <conditionalFormatting sqref="L20:L21">
    <cfRule type="cellIs" dxfId="9" priority="10" operator="lessThan">
      <formula>1</formula>
    </cfRule>
  </conditionalFormatting>
  <conditionalFormatting sqref="N20:N21">
    <cfRule type="containsBlanks" dxfId="8" priority="9">
      <formula>LEN(TRIM(N20))=0</formula>
    </cfRule>
  </conditionalFormatting>
  <conditionalFormatting sqref="L22:L23">
    <cfRule type="cellIs" dxfId="7" priority="8" operator="lessThan">
      <formula>1</formula>
    </cfRule>
  </conditionalFormatting>
  <conditionalFormatting sqref="N22:N23">
    <cfRule type="containsBlanks" dxfId="6" priority="7">
      <formula>LEN(TRIM(N22))=0</formula>
    </cfRule>
  </conditionalFormatting>
  <conditionalFormatting sqref="L24:L25">
    <cfRule type="cellIs" dxfId="5" priority="6" operator="lessThan">
      <formula>1</formula>
    </cfRule>
  </conditionalFormatting>
  <conditionalFormatting sqref="N24:N25">
    <cfRule type="containsBlanks" dxfId="4" priority="5">
      <formula>LEN(TRIM(N24))=0</formula>
    </cfRule>
  </conditionalFormatting>
  <conditionalFormatting sqref="L26:L27">
    <cfRule type="cellIs" dxfId="3" priority="4" operator="lessThan">
      <formula>1</formula>
    </cfRule>
  </conditionalFormatting>
  <conditionalFormatting sqref="N26:N27">
    <cfRule type="containsBlanks" dxfId="2" priority="3">
      <formula>LEN(TRIM(N26))=0</formula>
    </cfRule>
  </conditionalFormatting>
  <conditionalFormatting sqref="L28:L29">
    <cfRule type="cellIs" dxfId="1" priority="2" operator="lessThan">
      <formula>1</formula>
    </cfRule>
  </conditionalFormatting>
  <conditionalFormatting sqref="N28:N29">
    <cfRule type="containsBlanks" dxfId="0" priority="1">
      <formula>LEN(TRIM(N28))=0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30" t="s">
        <v>0</v>
      </c>
      <c r="B1" s="31" t="s">
        <v>126</v>
      </c>
    </row>
    <row r="2" spans="1:2" x14ac:dyDescent="0.25">
      <c r="A2" s="29" t="s">
        <v>1</v>
      </c>
      <c r="B2" s="4" t="s">
        <v>30</v>
      </c>
    </row>
    <row r="3" spans="1:2" x14ac:dyDescent="0.25">
      <c r="A3" s="30" t="s">
        <v>2</v>
      </c>
      <c r="B3" s="32" t="s">
        <v>31</v>
      </c>
    </row>
    <row r="4" spans="1:2" x14ac:dyDescent="0.25">
      <c r="A4" s="29" t="s">
        <v>3</v>
      </c>
      <c r="B4" s="4" t="s">
        <v>30</v>
      </c>
    </row>
    <row r="5" spans="1:2" x14ac:dyDescent="0.25">
      <c r="A5" s="30" t="s">
        <v>4</v>
      </c>
      <c r="B5" s="32" t="s">
        <v>126</v>
      </c>
    </row>
    <row r="6" spans="1:2" x14ac:dyDescent="0.25">
      <c r="A6" s="29" t="s">
        <v>5</v>
      </c>
      <c r="B6" s="4" t="s">
        <v>127</v>
      </c>
    </row>
    <row r="7" spans="1:2" x14ac:dyDescent="0.25">
      <c r="A7" s="30" t="s">
        <v>6</v>
      </c>
      <c r="B7" s="32">
        <v>36</v>
      </c>
    </row>
    <row r="8" spans="1:2" x14ac:dyDescent="0.25">
      <c r="A8" s="29" t="s">
        <v>7</v>
      </c>
      <c r="B8" s="101">
        <v>0.60902777777777783</v>
      </c>
    </row>
    <row r="9" spans="1:2" x14ac:dyDescent="0.25">
      <c r="A9" s="30" t="s">
        <v>8</v>
      </c>
      <c r="B9" s="32" t="s">
        <v>32</v>
      </c>
    </row>
    <row r="10" spans="1:2" x14ac:dyDescent="0.25">
      <c r="A10" s="29" t="s">
        <v>9</v>
      </c>
      <c r="B10" s="4" t="s">
        <v>128</v>
      </c>
    </row>
    <row r="11" spans="1:2" x14ac:dyDescent="0.25">
      <c r="A11" s="30" t="s">
        <v>10</v>
      </c>
      <c r="B11" s="32" t="s">
        <v>129</v>
      </c>
    </row>
    <row r="12" spans="1:2" x14ac:dyDescent="0.25">
      <c r="A12" s="29" t="s">
        <v>11</v>
      </c>
      <c r="B12" s="4" t="s">
        <v>130</v>
      </c>
    </row>
    <row r="13" spans="1:2" x14ac:dyDescent="0.25">
      <c r="A13" s="30" t="s">
        <v>12</v>
      </c>
      <c r="B13" s="32" t="s">
        <v>131</v>
      </c>
    </row>
    <row r="14" spans="1:2" x14ac:dyDescent="0.25">
      <c r="A14" s="29" t="s">
        <v>13</v>
      </c>
      <c r="B14" s="4" t="s">
        <v>129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2012-02-04T13:58:31Z</cp:lastPrinted>
  <dcterms:created xsi:type="dcterms:W3CDTF">2002-11-05T15:28:02Z</dcterms:created>
  <dcterms:modified xsi:type="dcterms:W3CDTF">2019-05-22T12:37:22Z</dcterms:modified>
</cp:coreProperties>
</file>