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Haihan\Desktop\Solution\"/>
    </mc:Choice>
  </mc:AlternateContent>
  <xr:revisionPtr revIDLastSave="0" documentId="13_ncr:1_{14A0E95A-2B53-4029-A310-6820C1B80752}" xr6:coauthVersionLast="43" xr6:coauthVersionMax="43" xr10:uidLastSave="{00000000-0000-0000-0000-000000000000}"/>
  <bookViews>
    <workbookView xWindow="-108" yWindow="-108" windowWidth="23256" windowHeight="12576" xr2:uid="{AECEE74B-5940-472A-9D01-24D25183B911}"/>
  </bookViews>
  <sheets>
    <sheet name="wip" sheetId="1" r:id="rId1"/>
    <sheet name="Delivery Plan" sheetId="3" r:id="rId2"/>
    <sheet name="Sheet2" sheetId="2" r:id="rId3"/>
  </sheets>
  <definedNames>
    <definedName name="_xlnm._FilterDatabase" localSheetId="1" hidden="1">'Delivery Plan'!$B$1:$B$110</definedName>
    <definedName name="OpenSolver_ChosenSolver" localSheetId="0" hidden="1">CBC</definedName>
    <definedName name="OpenSolver_DualsNewSheet" localSheetId="0" hidden="1">0</definedName>
    <definedName name="OpenSolver_UpdateSensitivity" localSheetId="0" hidden="1">1</definedName>
    <definedName name="solver_adj" localSheetId="0" hidden="1">wip!$F$4:$F$202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wip!$F$4:$F$202</definedName>
    <definedName name="solver_lhs2" localSheetId="0" hidden="1">wip!$F$4:$F$202</definedName>
    <definedName name="solver_lhs3" localSheetId="0" hidden="1">wip!$F$4:$F$202</definedName>
    <definedName name="solver_lhs4" localSheetId="0" hidden="1">wip!$L$4:$L$111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wip!$P$114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</definedName>
    <definedName name="solver_rhs2" localSheetId="0" hidden="1">整数</definedName>
    <definedName name="solver_rhs3" localSheetId="0" hidden="1">0</definedName>
    <definedName name="solver_rhs4" localSheetId="0" hidden="1">wip!$O$5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50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O20" i="1" s="1"/>
  <c r="Q20" i="1" s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O54" i="1" s="1"/>
  <c r="Q54" i="1" s="1"/>
  <c r="G132" i="1"/>
  <c r="G133" i="1"/>
  <c r="G134" i="1"/>
  <c r="G135" i="1"/>
  <c r="G136" i="1"/>
  <c r="O8" i="1" s="1"/>
  <c r="Q8" i="1" s="1"/>
  <c r="G137" i="1"/>
  <c r="G138" i="1"/>
  <c r="G139" i="1"/>
  <c r="G140" i="1"/>
  <c r="G141" i="1"/>
  <c r="G142" i="1"/>
  <c r="G143" i="1"/>
  <c r="G144" i="1"/>
  <c r="G145" i="1"/>
  <c r="O65" i="1" s="1"/>
  <c r="Q65" i="1" s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O80" i="1" s="1"/>
  <c r="Q80" i="1" s="1"/>
  <c r="G159" i="1"/>
  <c r="G160" i="1"/>
  <c r="G161" i="1"/>
  <c r="G162" i="1"/>
  <c r="G163" i="1"/>
  <c r="G164" i="1"/>
  <c r="O89" i="1" s="1"/>
  <c r="Q89" i="1" s="1"/>
  <c r="G165" i="1"/>
  <c r="G166" i="1"/>
  <c r="G167" i="1"/>
  <c r="G168" i="1"/>
  <c r="G169" i="1"/>
  <c r="G170" i="1"/>
  <c r="G171" i="1"/>
  <c r="G172" i="1"/>
  <c r="O44" i="1" s="1"/>
  <c r="Q44" i="1" s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O104" i="1" s="1"/>
  <c r="Q104" i="1" s="1"/>
  <c r="G196" i="1"/>
  <c r="O11" i="1" s="1"/>
  <c r="Q11" i="1" s="1"/>
  <c r="G197" i="1"/>
  <c r="G198" i="1"/>
  <c r="O107" i="1" s="1"/>
  <c r="Q107" i="1" s="1"/>
  <c r="G199" i="1"/>
  <c r="O108" i="1" s="1"/>
  <c r="Q108" i="1" s="1"/>
  <c r="G200" i="1"/>
  <c r="G201" i="1"/>
  <c r="G202" i="1"/>
  <c r="O15" i="1"/>
  <c r="Q15" i="1" s="1"/>
  <c r="O16" i="1"/>
  <c r="Q16" i="1" s="1"/>
  <c r="O17" i="1"/>
  <c r="Q17" i="1" s="1"/>
  <c r="O21" i="1"/>
  <c r="Q21" i="1" s="1"/>
  <c r="O24" i="1"/>
  <c r="Q24" i="1" s="1"/>
  <c r="O27" i="1"/>
  <c r="Q27" i="1" s="1"/>
  <c r="O29" i="1"/>
  <c r="Q29" i="1" s="1"/>
  <c r="O30" i="1"/>
  <c r="Q30" i="1" s="1"/>
  <c r="O32" i="1"/>
  <c r="Q32" i="1" s="1"/>
  <c r="O35" i="1"/>
  <c r="Q35" i="1" s="1"/>
  <c r="O37" i="1"/>
  <c r="Q37" i="1" s="1"/>
  <c r="O40" i="1"/>
  <c r="Q40" i="1" s="1"/>
  <c r="O42" i="1"/>
  <c r="Q42" i="1" s="1"/>
  <c r="O45" i="1"/>
  <c r="Q45" i="1" s="1"/>
  <c r="O46" i="1"/>
  <c r="Q46" i="1" s="1"/>
  <c r="O49" i="1"/>
  <c r="Q49" i="1" s="1"/>
  <c r="O51" i="1"/>
  <c r="Q51" i="1" s="1"/>
  <c r="O53" i="1"/>
  <c r="Q53" i="1" s="1"/>
  <c r="O55" i="1"/>
  <c r="Q55" i="1" s="1"/>
  <c r="O57" i="1"/>
  <c r="Q57" i="1" s="1"/>
  <c r="O58" i="1"/>
  <c r="Q58" i="1" s="1"/>
  <c r="O59" i="1"/>
  <c r="Q59" i="1" s="1"/>
  <c r="O61" i="1"/>
  <c r="Q61" i="1" s="1"/>
  <c r="O62" i="1"/>
  <c r="Q62" i="1" s="1"/>
  <c r="O63" i="1"/>
  <c r="Q63" i="1" s="1"/>
  <c r="O66" i="1"/>
  <c r="Q66" i="1" s="1"/>
  <c r="O67" i="1"/>
  <c r="Q67" i="1" s="1"/>
  <c r="O68" i="1"/>
  <c r="Q68" i="1" s="1"/>
  <c r="O69" i="1"/>
  <c r="Q69" i="1" s="1"/>
  <c r="O71" i="1"/>
  <c r="Q71" i="1" s="1"/>
  <c r="O72" i="1"/>
  <c r="Q72" i="1" s="1"/>
  <c r="O73" i="1"/>
  <c r="Q73" i="1" s="1"/>
  <c r="O74" i="1"/>
  <c r="Q74" i="1" s="1"/>
  <c r="O75" i="1"/>
  <c r="Q75" i="1" s="1"/>
  <c r="O77" i="1"/>
  <c r="Q77" i="1" s="1"/>
  <c r="O79" i="1"/>
  <c r="Q79" i="1" s="1"/>
  <c r="O81" i="1"/>
  <c r="Q81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90" i="1"/>
  <c r="Q90" i="1" s="1"/>
  <c r="O91" i="1"/>
  <c r="Q91" i="1" s="1"/>
  <c r="O94" i="1"/>
  <c r="Q94" i="1" s="1"/>
  <c r="O95" i="1"/>
  <c r="Q95" i="1" s="1"/>
  <c r="O96" i="1"/>
  <c r="Q96" i="1" s="1"/>
  <c r="O97" i="1"/>
  <c r="Q97" i="1" s="1"/>
  <c r="O98" i="1"/>
  <c r="Q98" i="1" s="1"/>
  <c r="O100" i="1"/>
  <c r="Q100" i="1" s="1"/>
  <c r="O101" i="1"/>
  <c r="Q101" i="1" s="1"/>
  <c r="O102" i="1"/>
  <c r="Q102" i="1" s="1"/>
  <c r="O103" i="1"/>
  <c r="Q103" i="1" s="1"/>
  <c r="O106" i="1"/>
  <c r="Q106" i="1" s="1"/>
  <c r="O109" i="1"/>
  <c r="Q109" i="1" s="1"/>
  <c r="O110" i="1"/>
  <c r="Q110" i="1" s="1"/>
  <c r="G4" i="1"/>
  <c r="O111" i="1" l="1"/>
  <c r="Q111" i="1" s="1"/>
  <c r="O78" i="1"/>
  <c r="Q78" i="1" s="1"/>
  <c r="O56" i="1"/>
  <c r="Q56" i="1" s="1"/>
  <c r="O76" i="1"/>
  <c r="Q76" i="1" s="1"/>
  <c r="O92" i="1"/>
  <c r="Q92" i="1" s="1"/>
  <c r="O99" i="1"/>
  <c r="Q99" i="1" s="1"/>
  <c r="O64" i="1"/>
  <c r="Q64" i="1" s="1"/>
  <c r="O60" i="1"/>
  <c r="Q60" i="1" s="1"/>
  <c r="O105" i="1"/>
  <c r="Q105" i="1" s="1"/>
  <c r="O93" i="1"/>
  <c r="Q93" i="1" s="1"/>
  <c r="O48" i="1"/>
  <c r="Q48" i="1" s="1"/>
  <c r="O70" i="1"/>
  <c r="Q70" i="1" s="1"/>
  <c r="O82" i="1"/>
  <c r="Q82" i="1" s="1"/>
  <c r="O38" i="1"/>
  <c r="Q38" i="1" s="1"/>
  <c r="P65" i="1"/>
  <c r="P100" i="1"/>
  <c r="P88" i="1"/>
  <c r="P51" i="1"/>
  <c r="P24" i="1"/>
  <c r="P89" i="1"/>
  <c r="P87" i="1"/>
  <c r="P75" i="1"/>
  <c r="P63" i="1"/>
  <c r="P49" i="1"/>
  <c r="P21" i="1"/>
  <c r="P101" i="1"/>
  <c r="P98" i="1"/>
  <c r="P86" i="1"/>
  <c r="P74" i="1"/>
  <c r="P62" i="1"/>
  <c r="P46" i="1"/>
  <c r="P17" i="1"/>
  <c r="P85" i="1"/>
  <c r="P73" i="1"/>
  <c r="P61" i="1"/>
  <c r="P45" i="1"/>
  <c r="P16" i="1"/>
  <c r="P97" i="1"/>
  <c r="P109" i="1"/>
  <c r="P96" i="1"/>
  <c r="P84" i="1"/>
  <c r="P72" i="1"/>
  <c r="P42" i="1"/>
  <c r="P15" i="1"/>
  <c r="P110" i="1"/>
  <c r="P107" i="1"/>
  <c r="P95" i="1"/>
  <c r="P83" i="1"/>
  <c r="P71" i="1"/>
  <c r="P59" i="1"/>
  <c r="P40" i="1"/>
  <c r="P106" i="1"/>
  <c r="P58" i="1"/>
  <c r="P37" i="1"/>
  <c r="P94" i="1"/>
  <c r="P81" i="1"/>
  <c r="P69" i="1"/>
  <c r="P57" i="1"/>
  <c r="P35" i="1"/>
  <c r="P20" i="1"/>
  <c r="P80" i="1"/>
  <c r="P68" i="1"/>
  <c r="P32" i="1"/>
  <c r="P91" i="1"/>
  <c r="P79" i="1"/>
  <c r="P67" i="1"/>
  <c r="P55" i="1"/>
  <c r="P30" i="1"/>
  <c r="P104" i="1"/>
  <c r="P103" i="1"/>
  <c r="P102" i="1"/>
  <c r="P90" i="1"/>
  <c r="P66" i="1"/>
  <c r="P54" i="1"/>
  <c r="P29" i="1"/>
  <c r="P77" i="1"/>
  <c r="P53" i="1"/>
  <c r="P27" i="1"/>
  <c r="P11" i="1"/>
  <c r="P44" i="1"/>
  <c r="P8" i="1"/>
  <c r="P108" i="1"/>
  <c r="O23" i="1"/>
  <c r="Q23" i="1" s="1"/>
  <c r="O41" i="1"/>
  <c r="Q41" i="1" s="1"/>
  <c r="O5" i="1"/>
  <c r="Q5" i="1" s="1"/>
  <c r="O43" i="1"/>
  <c r="Q43" i="1" s="1"/>
  <c r="O9" i="1"/>
  <c r="Q9" i="1" s="1"/>
  <c r="O28" i="1"/>
  <c r="Q28" i="1" s="1"/>
  <c r="O26" i="1"/>
  <c r="Q26" i="1" s="1"/>
  <c r="O18" i="1"/>
  <c r="Q18" i="1" s="1"/>
  <c r="O36" i="1"/>
  <c r="Q36" i="1" s="1"/>
  <c r="O52" i="1"/>
  <c r="Q52" i="1" s="1"/>
  <c r="O39" i="1"/>
  <c r="Q39" i="1" s="1"/>
  <c r="O33" i="1"/>
  <c r="Q33" i="1" s="1"/>
  <c r="O31" i="1"/>
  <c r="Q31" i="1" s="1"/>
  <c r="O19" i="1"/>
  <c r="Q19" i="1" s="1"/>
  <c r="O13" i="1"/>
  <c r="Q13" i="1" s="1"/>
  <c r="O50" i="1"/>
  <c r="Q50" i="1" s="1"/>
  <c r="O47" i="1"/>
  <c r="Q47" i="1" s="1"/>
  <c r="O25" i="1"/>
  <c r="Q25" i="1" s="1"/>
  <c r="O22" i="1"/>
  <c r="Q22" i="1" s="1"/>
  <c r="O14" i="1"/>
  <c r="Q14" i="1" s="1"/>
  <c r="O12" i="1"/>
  <c r="Q12" i="1" s="1"/>
  <c r="O7" i="1"/>
  <c r="Q7" i="1" s="1"/>
  <c r="O4" i="1"/>
  <c r="O34" i="1"/>
  <c r="Q34" i="1" s="1"/>
  <c r="O10" i="1"/>
  <c r="Q10" i="1" s="1"/>
  <c r="O6" i="1"/>
  <c r="Q6" i="1" s="1"/>
  <c r="P111" i="1" l="1"/>
  <c r="P56" i="1"/>
  <c r="P78" i="1"/>
  <c r="P76" i="1"/>
  <c r="P92" i="1"/>
  <c r="P48" i="1"/>
  <c r="P64" i="1"/>
  <c r="P99" i="1"/>
  <c r="P93" i="1"/>
  <c r="P105" i="1"/>
  <c r="P70" i="1"/>
  <c r="P60" i="1"/>
  <c r="P82" i="1"/>
  <c r="P38" i="1"/>
  <c r="P43" i="1"/>
  <c r="P13" i="1"/>
  <c r="P5" i="1"/>
  <c r="P19" i="1"/>
  <c r="P41" i="1"/>
  <c r="P10" i="1"/>
  <c r="P31" i="1"/>
  <c r="P23" i="1"/>
  <c r="P33" i="1"/>
  <c r="P34" i="1"/>
  <c r="P4" i="1"/>
  <c r="P39" i="1"/>
  <c r="P6" i="1"/>
  <c r="P7" i="1"/>
  <c r="P12" i="1"/>
  <c r="P36" i="1"/>
  <c r="P50" i="1"/>
  <c r="P52" i="1"/>
  <c r="P14" i="1"/>
  <c r="P18" i="1"/>
  <c r="P26" i="1"/>
  <c r="P25" i="1"/>
  <c r="P28" i="1"/>
  <c r="P22" i="1"/>
  <c r="P47" i="1"/>
  <c r="P9" i="1"/>
  <c r="P113" i="1" l="1"/>
  <c r="Q112" i="1"/>
  <c r="P112" i="1"/>
  <c r="P114" i="1" l="1"/>
</calcChain>
</file>

<file path=xl/sharedStrings.xml><?xml version="1.0" encoding="utf-8"?>
<sst xmlns="http://schemas.openxmlformats.org/spreadsheetml/2006/main" count="1032" uniqueCount="333">
  <si>
    <t>LOT</t>
  </si>
  <si>
    <t>STEPNAME</t>
  </si>
  <si>
    <t>carrier Type</t>
  </si>
  <si>
    <t>Product Type</t>
  </si>
  <si>
    <t>QUANTITY</t>
  </si>
  <si>
    <t>Bake_In</t>
  </si>
  <si>
    <t>Trays</t>
  </si>
  <si>
    <t>ACNYW1625J</t>
  </si>
  <si>
    <t>lot2</t>
  </si>
  <si>
    <t>lot87</t>
  </si>
  <si>
    <t>ALSRP5590C</t>
  </si>
  <si>
    <t>lot88</t>
  </si>
  <si>
    <t>Tubes</t>
  </si>
  <si>
    <t>ARCYI6496Z</t>
  </si>
  <si>
    <t>lot89</t>
  </si>
  <si>
    <t>lot102</t>
  </si>
  <si>
    <t>ARXZK2314V</t>
  </si>
  <si>
    <t>AYEHS2904M</t>
  </si>
  <si>
    <t>lot134</t>
  </si>
  <si>
    <t>BBKRW9735V</t>
  </si>
  <si>
    <t>lot135</t>
  </si>
  <si>
    <t>lot136</t>
  </si>
  <si>
    <t>BDUFC2928C</t>
  </si>
  <si>
    <t>BGGII2097V</t>
  </si>
  <si>
    <t>BHDPO8835E</t>
  </si>
  <si>
    <t>lot195</t>
  </si>
  <si>
    <t>lot197</t>
  </si>
  <si>
    <t>lot198</t>
  </si>
  <si>
    <t>lot199</t>
  </si>
  <si>
    <t>lot201</t>
  </si>
  <si>
    <t>lot202</t>
  </si>
  <si>
    <t>BHLLZ7485H</t>
  </si>
  <si>
    <t>lot219</t>
  </si>
  <si>
    <t>CREGF0290P</t>
  </si>
  <si>
    <t>lot232</t>
  </si>
  <si>
    <t>lot234</t>
  </si>
  <si>
    <t>lot235</t>
  </si>
  <si>
    <t>lot236</t>
  </si>
  <si>
    <t>CRTCK3425B</t>
  </si>
  <si>
    <t>DFTHC1126O</t>
  </si>
  <si>
    <t>DGEPX1320V</t>
  </si>
  <si>
    <t>lot291</t>
  </si>
  <si>
    <t>DOPHU4614Q</t>
  </si>
  <si>
    <t>lot293</t>
  </si>
  <si>
    <t>lot328</t>
  </si>
  <si>
    <t>DSXXJ1471E</t>
  </si>
  <si>
    <t>lot329</t>
  </si>
  <si>
    <t>lot330</t>
  </si>
  <si>
    <t>lot337</t>
  </si>
  <si>
    <t>DUMTB6548U</t>
  </si>
  <si>
    <t>DVYYW0521A</t>
  </si>
  <si>
    <t>EFLFF0922K</t>
  </si>
  <si>
    <t>lot407</t>
  </si>
  <si>
    <t>ELXUA2297T</t>
  </si>
  <si>
    <t>lot408</t>
  </si>
  <si>
    <t>lot409</t>
  </si>
  <si>
    <t>lot410</t>
  </si>
  <si>
    <t>lot411</t>
  </si>
  <si>
    <t>lot413</t>
  </si>
  <si>
    <t>lot414</t>
  </si>
  <si>
    <t>lot415</t>
  </si>
  <si>
    <t>lot416</t>
  </si>
  <si>
    <t>lot417</t>
  </si>
  <si>
    <t>lot418</t>
  </si>
  <si>
    <t>lot419</t>
  </si>
  <si>
    <t>lot420</t>
  </si>
  <si>
    <t>lot421</t>
  </si>
  <si>
    <t>lot422</t>
  </si>
  <si>
    <t>lot423</t>
  </si>
  <si>
    <t>lot424</t>
  </si>
  <si>
    <t>lot425</t>
  </si>
  <si>
    <t>lot426</t>
  </si>
  <si>
    <t>lot427</t>
  </si>
  <si>
    <t>lot428</t>
  </si>
  <si>
    <t>lot429</t>
  </si>
  <si>
    <t>lot430</t>
  </si>
  <si>
    <t>lot431</t>
  </si>
  <si>
    <t>lot432</t>
  </si>
  <si>
    <t>lot433</t>
  </si>
  <si>
    <t>lot434</t>
  </si>
  <si>
    <t>lot435</t>
  </si>
  <si>
    <t>lot436</t>
  </si>
  <si>
    <t>lot437</t>
  </si>
  <si>
    <t>lot438</t>
  </si>
  <si>
    <t>lot439</t>
  </si>
  <si>
    <t>lot440</t>
  </si>
  <si>
    <t>lot441</t>
  </si>
  <si>
    <t>lot442</t>
  </si>
  <si>
    <t>EPEOQ3051X</t>
  </si>
  <si>
    <t>FHQHB3513Q</t>
  </si>
  <si>
    <t>FUJLR9745W</t>
  </si>
  <si>
    <t>lot505</t>
  </si>
  <si>
    <t>lot509</t>
  </si>
  <si>
    <t>lot510</t>
  </si>
  <si>
    <t>lot512</t>
  </si>
  <si>
    <t>lot513</t>
  </si>
  <si>
    <t>lot515</t>
  </si>
  <si>
    <t>lot516</t>
  </si>
  <si>
    <t>lot517</t>
  </si>
  <si>
    <t>lot518</t>
  </si>
  <si>
    <t>GUJLK0157P</t>
  </si>
  <si>
    <t>lot531</t>
  </si>
  <si>
    <t>lot532</t>
  </si>
  <si>
    <t>lot533</t>
  </si>
  <si>
    <t>lot569</t>
  </si>
  <si>
    <t>HPHWC7201Y</t>
  </si>
  <si>
    <t>HRPGV1601E</t>
  </si>
  <si>
    <t>HXCVA2371C</t>
  </si>
  <si>
    <t>HXSEL0087W</t>
  </si>
  <si>
    <t>IWFKE5721L</t>
  </si>
  <si>
    <t>lot643</t>
  </si>
  <si>
    <t>lot644</t>
  </si>
  <si>
    <t>IYBXO3301K</t>
  </si>
  <si>
    <t>lot755</t>
  </si>
  <si>
    <t>JAPNC7129O</t>
  </si>
  <si>
    <t>lot756</t>
  </si>
  <si>
    <t>lot760</t>
  </si>
  <si>
    <t>JILTC2318E</t>
  </si>
  <si>
    <t>JLIWY4668I</t>
  </si>
  <si>
    <t>JNCIJ9464N</t>
  </si>
  <si>
    <t>JSVFF0225E</t>
  </si>
  <si>
    <t>lot821</t>
  </si>
  <si>
    <t>KFUST0163P</t>
  </si>
  <si>
    <t>KGMOF0693Q</t>
  </si>
  <si>
    <t>lot865</t>
  </si>
  <si>
    <t>KILKJ2749Y</t>
  </si>
  <si>
    <t>lot866</t>
  </si>
  <si>
    <t>lot867</t>
  </si>
  <si>
    <t>lot868</t>
  </si>
  <si>
    <t>lot869</t>
  </si>
  <si>
    <t>lot871</t>
  </si>
  <si>
    <t>lot872</t>
  </si>
  <si>
    <t>lot873</t>
  </si>
  <si>
    <t>lot874</t>
  </si>
  <si>
    <t>lot875</t>
  </si>
  <si>
    <t>lot876</t>
  </si>
  <si>
    <t>lot877</t>
  </si>
  <si>
    <t>lot878</t>
  </si>
  <si>
    <t>lot880</t>
  </si>
  <si>
    <t>KPUGN4232I</t>
  </si>
  <si>
    <t>KTKBX4839E</t>
  </si>
  <si>
    <t>KZVRW4482C</t>
  </si>
  <si>
    <t>LEQUD1106E</t>
  </si>
  <si>
    <t>lot1043</t>
  </si>
  <si>
    <t>lot1044</t>
  </si>
  <si>
    <t>lot1045</t>
  </si>
  <si>
    <t>lot1046</t>
  </si>
  <si>
    <t>LGOQD2787P</t>
  </si>
  <si>
    <t>LKNAX8537D</t>
  </si>
  <si>
    <t>LLLCH5198U</t>
  </si>
  <si>
    <t>lot1069</t>
  </si>
  <si>
    <t>LMCJN3197X</t>
  </si>
  <si>
    <t>lot1070</t>
  </si>
  <si>
    <t>lot1073</t>
  </si>
  <si>
    <t>lot1122</t>
  </si>
  <si>
    <t>MALXT4126W</t>
  </si>
  <si>
    <t>MGMOY2487X</t>
  </si>
  <si>
    <t>MHSTD9087W</t>
  </si>
  <si>
    <t>MSBFN3632E</t>
  </si>
  <si>
    <t>lot1286</t>
  </si>
  <si>
    <t>MSXWB6402C</t>
  </si>
  <si>
    <t>lot1287</t>
  </si>
  <si>
    <t>MTBXW9690F</t>
  </si>
  <si>
    <t>MWYUR7713Y</t>
  </si>
  <si>
    <t>MZXTQ7065C</t>
  </si>
  <si>
    <t>NKXIQ7419H</t>
  </si>
  <si>
    <t>NLIJA2091O</t>
  </si>
  <si>
    <t>NNWVS3437K</t>
  </si>
  <si>
    <t>NOXPZ4596E</t>
  </si>
  <si>
    <t>OGNPW3564G</t>
  </si>
  <si>
    <t>OLTPG9765V</t>
  </si>
  <si>
    <t>PCBDV9042T</t>
  </si>
  <si>
    <t>PCPWW6097L</t>
  </si>
  <si>
    <t>PPJSS3533C</t>
  </si>
  <si>
    <t>PSTCF2893D</t>
  </si>
  <si>
    <t>QBXAQ7463A</t>
  </si>
  <si>
    <t>QMRCC1228A</t>
  </si>
  <si>
    <t>QQNAB1200C</t>
  </si>
  <si>
    <t>QVQBO0440I</t>
  </si>
  <si>
    <t>RCFNP7766A</t>
  </si>
  <si>
    <t>RMNKR9893J</t>
  </si>
  <si>
    <t>SGVYA6569T</t>
  </si>
  <si>
    <t>SMPDM6000H</t>
  </si>
  <si>
    <t>SVFJY5019T</t>
  </si>
  <si>
    <t>TBZVN7846Q</t>
  </si>
  <si>
    <t>TEHBV7333M</t>
  </si>
  <si>
    <t>TLFTZ7685U</t>
  </si>
  <si>
    <t>TNMTZ9536S</t>
  </si>
  <si>
    <t>TQPDI3370U</t>
  </si>
  <si>
    <t>TVLEI1958Q</t>
  </si>
  <si>
    <t>TZXME3979T</t>
  </si>
  <si>
    <t>UAQAL5502F</t>
  </si>
  <si>
    <t>UEZQO1285W</t>
  </si>
  <si>
    <t>UJKEZ2243J</t>
  </si>
  <si>
    <t>UXZWY6716Q</t>
  </si>
  <si>
    <t>VCBUH0118F</t>
  </si>
  <si>
    <t>VCDWK7350G</t>
  </si>
  <si>
    <t>VHRFM7199D</t>
  </si>
  <si>
    <t>VVBTG9552O</t>
  </si>
  <si>
    <t>VYCGE5551R</t>
  </si>
  <si>
    <t>VYYEL0200D</t>
  </si>
  <si>
    <t>VZELO7294C</t>
  </si>
  <si>
    <t>WSVLW7887T</t>
  </si>
  <si>
    <t>WTIRB5225H</t>
  </si>
  <si>
    <t>WWACH5234I</t>
  </si>
  <si>
    <t>WYSAA6638W</t>
  </si>
  <si>
    <t>XFYKP7730H</t>
  </si>
  <si>
    <t>XMGEK3090G</t>
  </si>
  <si>
    <t>XRVIV5928G</t>
  </si>
  <si>
    <t>XUEWP9238F</t>
  </si>
  <si>
    <t>YBJAY1812F</t>
  </si>
  <si>
    <t>YGPPA4108I</t>
  </si>
  <si>
    <t>YLMRS4880I</t>
  </si>
  <si>
    <t>YNFVG0559N</t>
  </si>
  <si>
    <t>YOCFE9461J</t>
  </si>
  <si>
    <t>YRKOG7073J</t>
  </si>
  <si>
    <t>ZAJUB9415U</t>
  </si>
  <si>
    <t>ZHSLS1053Q</t>
  </si>
  <si>
    <t>ZKLJW9348H</t>
  </si>
  <si>
    <t>ZNUCC9489F</t>
  </si>
  <si>
    <t>ZYTGD0971J</t>
  </si>
  <si>
    <t>Chip QUANTITY</t>
  </si>
  <si>
    <t>A</t>
    <phoneticPr fontId="5" type="noConversion"/>
  </si>
  <si>
    <t>q'</t>
    <phoneticPr fontId="5" type="noConversion"/>
  </si>
  <si>
    <t>HAOWD4659D</t>
    <phoneticPr fontId="5" type="noConversion"/>
  </si>
  <si>
    <t>lot1294</t>
  </si>
  <si>
    <t>lot1293</t>
  </si>
  <si>
    <t>lot1303</t>
  </si>
  <si>
    <t>lot1295</t>
  </si>
  <si>
    <t>lot1290</t>
  </si>
  <si>
    <t>lot1298</t>
  </si>
  <si>
    <t>lot1288</t>
  </si>
  <si>
    <t>lot1297</t>
  </si>
  <si>
    <t>lot1296</t>
  </si>
  <si>
    <t>lot1310</t>
  </si>
  <si>
    <t>lot1314</t>
  </si>
  <si>
    <t>lot1291</t>
  </si>
  <si>
    <t>lot1300</t>
  </si>
  <si>
    <t>lot1299</t>
  </si>
  <si>
    <t>lot1301</t>
  </si>
  <si>
    <t>lot1307</t>
  </si>
  <si>
    <t>lot1312</t>
  </si>
  <si>
    <t>lot1308</t>
  </si>
  <si>
    <t>lot1302</t>
  </si>
  <si>
    <t>lot1309</t>
  </si>
  <si>
    <t>lot1305</t>
  </si>
  <si>
    <t>lot1304</t>
  </si>
  <si>
    <t>lot1311</t>
  </si>
  <si>
    <t>lot1313</t>
  </si>
  <si>
    <t>lot1443</t>
  </si>
  <si>
    <t>lot1472</t>
  </si>
  <si>
    <t>lot1473</t>
  </si>
  <si>
    <t>lot1561</t>
  </si>
  <si>
    <t>lot1557</t>
  </si>
  <si>
    <t>lot1560</t>
  </si>
  <si>
    <t>lot1682</t>
  </si>
  <si>
    <t>lot1683</t>
  </si>
  <si>
    <t>lot1688</t>
  </si>
  <si>
    <t>lot1686</t>
  </si>
  <si>
    <t>lot1687</t>
  </si>
  <si>
    <t>lot1684</t>
  </si>
  <si>
    <t>lot1689</t>
  </si>
  <si>
    <t>lot1685</t>
  </si>
  <si>
    <t>lot1704</t>
  </si>
  <si>
    <t>lot1813</t>
  </si>
  <si>
    <t>lot1812</t>
  </si>
  <si>
    <t>lot1806</t>
  </si>
  <si>
    <t>lot1811</t>
  </si>
  <si>
    <t>lot1807</t>
  </si>
  <si>
    <t>lot1810</t>
  </si>
  <si>
    <t>lot1808</t>
  </si>
  <si>
    <t>lot1996</t>
  </si>
  <si>
    <t>lot1998</t>
  </si>
  <si>
    <t>lot1997</t>
  </si>
  <si>
    <t>lot2030</t>
  </si>
  <si>
    <t>lot2031</t>
  </si>
  <si>
    <t>lot2043</t>
  </si>
  <si>
    <t>lot2063</t>
  </si>
  <si>
    <t>lot2062</t>
  </si>
  <si>
    <t>lot2061</t>
  </si>
  <si>
    <t>lot2097</t>
  </si>
  <si>
    <t>UKNSR1520H</t>
  </si>
  <si>
    <t>lot2098</t>
  </si>
  <si>
    <t>lot2145</t>
  </si>
  <si>
    <t>lot2177</t>
  </si>
  <si>
    <t>lot2173</t>
  </si>
  <si>
    <t>lot2172</t>
  </si>
  <si>
    <t>lot2182</t>
  </si>
  <si>
    <t>lot2167</t>
  </si>
  <si>
    <t>lot2174</t>
  </si>
  <si>
    <t>lot2170</t>
  </si>
  <si>
    <t>lot2171</t>
  </si>
  <si>
    <t>lot2175</t>
  </si>
  <si>
    <t>lot2165</t>
  </si>
  <si>
    <t>lot2164</t>
  </si>
  <si>
    <t>lot2181</t>
  </si>
  <si>
    <t>lot2163</t>
  </si>
  <si>
    <t>lot2169</t>
  </si>
  <si>
    <t>lot2176</t>
  </si>
  <si>
    <t>lot2418</t>
  </si>
  <si>
    <t>lot2415</t>
  </si>
  <si>
    <t>lot2417</t>
  </si>
  <si>
    <t>lot2457</t>
  </si>
  <si>
    <t>WYQZK3313M</t>
  </si>
  <si>
    <t>lot2456</t>
  </si>
  <si>
    <t>lot2459</t>
  </si>
  <si>
    <t>lot2458</t>
  </si>
  <si>
    <t>lot2537</t>
  </si>
  <si>
    <t>lot2531</t>
  </si>
  <si>
    <t>lot2532</t>
  </si>
  <si>
    <t>lot2534</t>
  </si>
  <si>
    <t>lot2533</t>
  </si>
  <si>
    <t>lot2536</t>
  </si>
  <si>
    <t>lot2529</t>
  </si>
  <si>
    <t>lot2535</t>
  </si>
  <si>
    <t>lot2651</t>
  </si>
  <si>
    <t>lot2679</t>
  </si>
  <si>
    <t>lot2680</t>
  </si>
  <si>
    <t>lot2750</t>
  </si>
  <si>
    <t>lot2766</t>
  </si>
  <si>
    <t>lot2822</t>
  </si>
  <si>
    <t>lot2821</t>
  </si>
  <si>
    <t>Dif</t>
    <phoneticPr fontId="5" type="noConversion"/>
  </si>
  <si>
    <t>DSXXJ1471E</t>
    <phoneticPr fontId="5" type="noConversion"/>
  </si>
  <si>
    <t>Delivery Plan</t>
    <phoneticPr fontId="5" type="noConversion"/>
  </si>
  <si>
    <t>WIP Lot List</t>
    <phoneticPr fontId="5" type="noConversion"/>
  </si>
  <si>
    <t>Requirement Chip Quantity</t>
    <phoneticPr fontId="5" type="noConversion"/>
  </si>
  <si>
    <t>Provide Chip Quantity(xi)</t>
    <phoneticPr fontId="5" type="noConversion"/>
  </si>
  <si>
    <t>Provide Lot Count(ci)</t>
    <phoneticPr fontId="5" type="noConversion"/>
  </si>
  <si>
    <t>xi-ci</t>
    <phoneticPr fontId="5" type="noConversion"/>
  </si>
  <si>
    <t>sum(Dif)</t>
    <phoneticPr fontId="5" type="noConversion"/>
  </si>
  <si>
    <t>count(dif&gt;0)</t>
    <phoneticPr fontId="5" type="noConversion"/>
  </si>
  <si>
    <t>sum(Dif)+a*count(dif&gt;0)+ b*count(xi-ci &lt;0)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</si>
</sst>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0" borderId="0" xfId="1"/>
    <xf numFmtId="0" fontId="3" fillId="0" borderId="1" xfId="1" applyBorder="1" applyAlignment="1">
      <alignment horizontal="center"/>
    </xf>
    <xf numFmtId="1" fontId="3" fillId="0" borderId="1" xfId="1" applyNumberFormat="1" applyBorder="1" applyAlignment="1">
      <alignment horizontal="center"/>
    </xf>
    <xf numFmtId="0" fontId="3" fillId="0" borderId="0" xfId="1" applyAlignment="1">
      <alignment horizontal="center"/>
    </xf>
    <xf numFmtId="1" fontId="3" fillId="0" borderId="0" xfId="1" applyNumberFormat="1" applyAlignment="1">
      <alignment horizontal="center"/>
    </xf>
    <xf numFmtId="0" fontId="4" fillId="2" borderId="2" xfId="0" applyFont="1" applyFill="1" applyBorder="1" applyAlignment="1">
      <alignment horizontal="center"/>
    </xf>
    <xf numFmtId="1" fontId="0" fillId="0" borderId="0" xfId="0" applyNumberFormat="1" applyAlignment="1"/>
    <xf numFmtId="0" fontId="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3" borderId="0" xfId="0" applyFill="1" applyAlignment="1"/>
    <xf numFmtId="0" fontId="8" fillId="3" borderId="0" xfId="0" applyFont="1" applyFill="1" applyAlignment="1"/>
    <xf numFmtId="0" fontId="6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7" fillId="2" borderId="10" xfId="1" applyFont="1" applyFill="1" applyBorder="1" applyAlignment="1">
      <alignment horizontal="center"/>
    </xf>
  </cellXfs>
  <cellStyles count="2">
    <cellStyle name="常规" xfId="0" builtinId="0"/>
    <cellStyle name="常规 2" xfId="1" xr:uid="{505FDCE9-E516-4A50-BCF1-793306036FB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</xdr:colOff>
      <xdr:row>3</xdr:row>
      <xdr:rowOff>15240</xdr:rowOff>
    </xdr:from>
    <xdr:to>
      <xdr:col>5</xdr:col>
      <xdr:colOff>69910</xdr:colOff>
      <xdr:row>3</xdr:row>
      <xdr:rowOff>129540</xdr:rowOff>
    </xdr:to>
    <xdr:sp macro="" textlink="">
      <xdr:nvSpPr>
        <xdr:cNvPr id="402" name="OpenSolver6">
          <a:extLst>
            <a:ext uri="{FF2B5EF4-FFF2-40B4-BE49-F238E27FC236}">
              <a16:creationId xmlns:a16="http://schemas.microsoft.com/office/drawing/2014/main" id="{AE393FEB-5C69-4992-B646-8D0BF15021E4}"/>
            </a:ext>
          </a:extLst>
        </xdr:cNvPr>
        <xdr:cNvSpPr/>
      </xdr:nvSpPr>
      <xdr:spPr>
        <a:xfrm>
          <a:off x="5930900" y="19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17780</xdr:rowOff>
    </xdr:from>
    <xdr:to>
      <xdr:col>5</xdr:col>
      <xdr:colOff>69910</xdr:colOff>
      <xdr:row>4</xdr:row>
      <xdr:rowOff>132080</xdr:rowOff>
    </xdr:to>
    <xdr:sp macro="" textlink="">
      <xdr:nvSpPr>
        <xdr:cNvPr id="403" name="OpenSolver7">
          <a:extLst>
            <a:ext uri="{FF2B5EF4-FFF2-40B4-BE49-F238E27FC236}">
              <a16:creationId xmlns:a16="http://schemas.microsoft.com/office/drawing/2014/main" id="{8B889357-7872-4F49-96CD-5943E18DE353}"/>
            </a:ext>
          </a:extLst>
        </xdr:cNvPr>
        <xdr:cNvSpPr/>
      </xdr:nvSpPr>
      <xdr:spPr>
        <a:xfrm>
          <a:off x="5930900" y="36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7620</xdr:rowOff>
    </xdr:from>
    <xdr:to>
      <xdr:col>5</xdr:col>
      <xdr:colOff>69910</xdr:colOff>
      <xdr:row>5</xdr:row>
      <xdr:rowOff>121920</xdr:rowOff>
    </xdr:to>
    <xdr:sp macro="" textlink="">
      <xdr:nvSpPr>
        <xdr:cNvPr id="404" name="OpenSolver8">
          <a:extLst>
            <a:ext uri="{FF2B5EF4-FFF2-40B4-BE49-F238E27FC236}">
              <a16:creationId xmlns:a16="http://schemas.microsoft.com/office/drawing/2014/main" id="{B0C1507D-58B0-4319-ACD9-D0ACE1A0864F}"/>
            </a:ext>
          </a:extLst>
        </xdr:cNvPr>
        <xdr:cNvSpPr/>
      </xdr:nvSpPr>
      <xdr:spPr>
        <a:xfrm>
          <a:off x="5930900" y="533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10160</xdr:rowOff>
    </xdr:from>
    <xdr:to>
      <xdr:col>5</xdr:col>
      <xdr:colOff>69910</xdr:colOff>
      <xdr:row>6</xdr:row>
      <xdr:rowOff>124460</xdr:rowOff>
    </xdr:to>
    <xdr:sp macro="" textlink="">
      <xdr:nvSpPr>
        <xdr:cNvPr id="405" name="OpenSolver9">
          <a:extLst>
            <a:ext uri="{FF2B5EF4-FFF2-40B4-BE49-F238E27FC236}">
              <a16:creationId xmlns:a16="http://schemas.microsoft.com/office/drawing/2014/main" id="{0923E413-6A95-4894-BC67-5509EF27E0F6}"/>
            </a:ext>
          </a:extLst>
        </xdr:cNvPr>
        <xdr:cNvSpPr/>
      </xdr:nvSpPr>
      <xdr:spPr>
        <a:xfrm>
          <a:off x="5930900" y="71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12700</xdr:rowOff>
    </xdr:from>
    <xdr:to>
      <xdr:col>5</xdr:col>
      <xdr:colOff>69910</xdr:colOff>
      <xdr:row>7</xdr:row>
      <xdr:rowOff>127000</xdr:rowOff>
    </xdr:to>
    <xdr:sp macro="" textlink="">
      <xdr:nvSpPr>
        <xdr:cNvPr id="406" name="OpenSolver10">
          <a:extLst>
            <a:ext uri="{FF2B5EF4-FFF2-40B4-BE49-F238E27FC236}">
              <a16:creationId xmlns:a16="http://schemas.microsoft.com/office/drawing/2014/main" id="{355CE62A-DA55-4F64-BC87-359F499ED299}"/>
            </a:ext>
          </a:extLst>
        </xdr:cNvPr>
        <xdr:cNvSpPr/>
      </xdr:nvSpPr>
      <xdr:spPr>
        <a:xfrm>
          <a:off x="5930900" y="88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407" name="OpenSolver11">
          <a:extLst>
            <a:ext uri="{FF2B5EF4-FFF2-40B4-BE49-F238E27FC236}">
              <a16:creationId xmlns:a16="http://schemas.microsoft.com/office/drawing/2014/main" id="{FB12A1C5-E1BE-4610-94C3-5309C40288A8}"/>
            </a:ext>
          </a:extLst>
        </xdr:cNvPr>
        <xdr:cNvSpPr/>
      </xdr:nvSpPr>
      <xdr:spPr>
        <a:xfrm>
          <a:off x="5930900" y="106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17780</xdr:rowOff>
    </xdr:from>
    <xdr:to>
      <xdr:col>5</xdr:col>
      <xdr:colOff>69910</xdr:colOff>
      <xdr:row>9</xdr:row>
      <xdr:rowOff>132080</xdr:rowOff>
    </xdr:to>
    <xdr:sp macro="" textlink="">
      <xdr:nvSpPr>
        <xdr:cNvPr id="408" name="OpenSolver12">
          <a:extLst>
            <a:ext uri="{FF2B5EF4-FFF2-40B4-BE49-F238E27FC236}">
              <a16:creationId xmlns:a16="http://schemas.microsoft.com/office/drawing/2014/main" id="{3FFF111B-A053-475E-A685-E623E1A22226}"/>
            </a:ext>
          </a:extLst>
        </xdr:cNvPr>
        <xdr:cNvSpPr/>
      </xdr:nvSpPr>
      <xdr:spPr>
        <a:xfrm>
          <a:off x="5930900" y="124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7620</xdr:rowOff>
    </xdr:from>
    <xdr:to>
      <xdr:col>5</xdr:col>
      <xdr:colOff>69910</xdr:colOff>
      <xdr:row>10</xdr:row>
      <xdr:rowOff>121920</xdr:rowOff>
    </xdr:to>
    <xdr:sp macro="" textlink="">
      <xdr:nvSpPr>
        <xdr:cNvPr id="409" name="OpenSolver13">
          <a:extLst>
            <a:ext uri="{FF2B5EF4-FFF2-40B4-BE49-F238E27FC236}">
              <a16:creationId xmlns:a16="http://schemas.microsoft.com/office/drawing/2014/main" id="{2F3AD97C-58CC-4B4C-81DA-5C7BE24D92F6}"/>
            </a:ext>
          </a:extLst>
        </xdr:cNvPr>
        <xdr:cNvSpPr/>
      </xdr:nvSpPr>
      <xdr:spPr>
        <a:xfrm>
          <a:off x="5930900" y="1409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10160</xdr:rowOff>
    </xdr:from>
    <xdr:to>
      <xdr:col>5</xdr:col>
      <xdr:colOff>69910</xdr:colOff>
      <xdr:row>11</xdr:row>
      <xdr:rowOff>124460</xdr:rowOff>
    </xdr:to>
    <xdr:sp macro="" textlink="">
      <xdr:nvSpPr>
        <xdr:cNvPr id="410" name="OpenSolver14">
          <a:extLst>
            <a:ext uri="{FF2B5EF4-FFF2-40B4-BE49-F238E27FC236}">
              <a16:creationId xmlns:a16="http://schemas.microsoft.com/office/drawing/2014/main" id="{CDF80F92-AB76-4A9C-BF70-05009599C90A}"/>
            </a:ext>
          </a:extLst>
        </xdr:cNvPr>
        <xdr:cNvSpPr/>
      </xdr:nvSpPr>
      <xdr:spPr>
        <a:xfrm>
          <a:off x="5930900" y="1587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12700</xdr:rowOff>
    </xdr:from>
    <xdr:to>
      <xdr:col>5</xdr:col>
      <xdr:colOff>69910</xdr:colOff>
      <xdr:row>12</xdr:row>
      <xdr:rowOff>127000</xdr:rowOff>
    </xdr:to>
    <xdr:sp macro="" textlink="">
      <xdr:nvSpPr>
        <xdr:cNvPr id="411" name="OpenSolver15">
          <a:extLst>
            <a:ext uri="{FF2B5EF4-FFF2-40B4-BE49-F238E27FC236}">
              <a16:creationId xmlns:a16="http://schemas.microsoft.com/office/drawing/2014/main" id="{1442C457-2B41-464D-B291-8522BA769737}"/>
            </a:ext>
          </a:extLst>
        </xdr:cNvPr>
        <xdr:cNvSpPr/>
      </xdr:nvSpPr>
      <xdr:spPr>
        <a:xfrm>
          <a:off x="5930900" y="176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412" name="OpenSolver16">
          <a:extLst>
            <a:ext uri="{FF2B5EF4-FFF2-40B4-BE49-F238E27FC236}">
              <a16:creationId xmlns:a16="http://schemas.microsoft.com/office/drawing/2014/main" id="{EC6BAF8A-926F-447D-BC8D-0DFBD9871244}"/>
            </a:ext>
          </a:extLst>
        </xdr:cNvPr>
        <xdr:cNvSpPr/>
      </xdr:nvSpPr>
      <xdr:spPr>
        <a:xfrm>
          <a:off x="5930900" y="194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17780</xdr:rowOff>
    </xdr:from>
    <xdr:to>
      <xdr:col>5</xdr:col>
      <xdr:colOff>69910</xdr:colOff>
      <xdr:row>14</xdr:row>
      <xdr:rowOff>132080</xdr:rowOff>
    </xdr:to>
    <xdr:sp macro="" textlink="">
      <xdr:nvSpPr>
        <xdr:cNvPr id="413" name="OpenSolver17">
          <a:extLst>
            <a:ext uri="{FF2B5EF4-FFF2-40B4-BE49-F238E27FC236}">
              <a16:creationId xmlns:a16="http://schemas.microsoft.com/office/drawing/2014/main" id="{689E7BE5-1362-4AD1-B1CD-12CF143CBDE5}"/>
            </a:ext>
          </a:extLst>
        </xdr:cNvPr>
        <xdr:cNvSpPr/>
      </xdr:nvSpPr>
      <xdr:spPr>
        <a:xfrm>
          <a:off x="5930900" y="212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7620</xdr:rowOff>
    </xdr:from>
    <xdr:to>
      <xdr:col>5</xdr:col>
      <xdr:colOff>69910</xdr:colOff>
      <xdr:row>15</xdr:row>
      <xdr:rowOff>121920</xdr:rowOff>
    </xdr:to>
    <xdr:sp macro="" textlink="">
      <xdr:nvSpPr>
        <xdr:cNvPr id="414" name="OpenSolver18">
          <a:extLst>
            <a:ext uri="{FF2B5EF4-FFF2-40B4-BE49-F238E27FC236}">
              <a16:creationId xmlns:a16="http://schemas.microsoft.com/office/drawing/2014/main" id="{66D54E71-18F8-40FA-89A8-4CD5EBECF5BE}"/>
            </a:ext>
          </a:extLst>
        </xdr:cNvPr>
        <xdr:cNvSpPr/>
      </xdr:nvSpPr>
      <xdr:spPr>
        <a:xfrm>
          <a:off x="5930900" y="2286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10160</xdr:rowOff>
    </xdr:from>
    <xdr:to>
      <xdr:col>5</xdr:col>
      <xdr:colOff>69910</xdr:colOff>
      <xdr:row>16</xdr:row>
      <xdr:rowOff>124460</xdr:rowOff>
    </xdr:to>
    <xdr:sp macro="" textlink="">
      <xdr:nvSpPr>
        <xdr:cNvPr id="415" name="OpenSolver19">
          <a:extLst>
            <a:ext uri="{FF2B5EF4-FFF2-40B4-BE49-F238E27FC236}">
              <a16:creationId xmlns:a16="http://schemas.microsoft.com/office/drawing/2014/main" id="{DE689BF2-9D75-4CCE-9113-058271667F34}"/>
            </a:ext>
          </a:extLst>
        </xdr:cNvPr>
        <xdr:cNvSpPr/>
      </xdr:nvSpPr>
      <xdr:spPr>
        <a:xfrm>
          <a:off x="5930900" y="2463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12700</xdr:rowOff>
    </xdr:from>
    <xdr:to>
      <xdr:col>5</xdr:col>
      <xdr:colOff>69910</xdr:colOff>
      <xdr:row>17</xdr:row>
      <xdr:rowOff>127000</xdr:rowOff>
    </xdr:to>
    <xdr:sp macro="" textlink="">
      <xdr:nvSpPr>
        <xdr:cNvPr id="416" name="OpenSolver20">
          <a:extLst>
            <a:ext uri="{FF2B5EF4-FFF2-40B4-BE49-F238E27FC236}">
              <a16:creationId xmlns:a16="http://schemas.microsoft.com/office/drawing/2014/main" id="{50739D8A-02D8-417F-B570-2A76FE17609C}"/>
            </a:ext>
          </a:extLst>
        </xdr:cNvPr>
        <xdr:cNvSpPr/>
      </xdr:nvSpPr>
      <xdr:spPr>
        <a:xfrm>
          <a:off x="5930900" y="264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417" name="OpenSolver21">
          <a:extLst>
            <a:ext uri="{FF2B5EF4-FFF2-40B4-BE49-F238E27FC236}">
              <a16:creationId xmlns:a16="http://schemas.microsoft.com/office/drawing/2014/main" id="{7B4D6D15-BA36-422C-9989-977FD475F9D6}"/>
            </a:ext>
          </a:extLst>
        </xdr:cNvPr>
        <xdr:cNvSpPr/>
      </xdr:nvSpPr>
      <xdr:spPr>
        <a:xfrm>
          <a:off x="5930900" y="281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17780</xdr:rowOff>
    </xdr:from>
    <xdr:to>
      <xdr:col>5</xdr:col>
      <xdr:colOff>69910</xdr:colOff>
      <xdr:row>19</xdr:row>
      <xdr:rowOff>132080</xdr:rowOff>
    </xdr:to>
    <xdr:sp macro="" textlink="">
      <xdr:nvSpPr>
        <xdr:cNvPr id="418" name="OpenSolver22">
          <a:extLst>
            <a:ext uri="{FF2B5EF4-FFF2-40B4-BE49-F238E27FC236}">
              <a16:creationId xmlns:a16="http://schemas.microsoft.com/office/drawing/2014/main" id="{9E58BE97-98AA-4BC4-968A-95F008640261}"/>
            </a:ext>
          </a:extLst>
        </xdr:cNvPr>
        <xdr:cNvSpPr/>
      </xdr:nvSpPr>
      <xdr:spPr>
        <a:xfrm>
          <a:off x="5930900" y="299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7620</xdr:rowOff>
    </xdr:from>
    <xdr:to>
      <xdr:col>5</xdr:col>
      <xdr:colOff>69910</xdr:colOff>
      <xdr:row>20</xdr:row>
      <xdr:rowOff>121920</xdr:rowOff>
    </xdr:to>
    <xdr:sp macro="" textlink="">
      <xdr:nvSpPr>
        <xdr:cNvPr id="419" name="OpenSolver23">
          <a:extLst>
            <a:ext uri="{FF2B5EF4-FFF2-40B4-BE49-F238E27FC236}">
              <a16:creationId xmlns:a16="http://schemas.microsoft.com/office/drawing/2014/main" id="{800240E2-F0F1-41DB-917B-68C4733DA0C0}"/>
            </a:ext>
          </a:extLst>
        </xdr:cNvPr>
        <xdr:cNvSpPr/>
      </xdr:nvSpPr>
      <xdr:spPr>
        <a:xfrm>
          <a:off x="5930900" y="3162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10160</xdr:rowOff>
    </xdr:from>
    <xdr:to>
      <xdr:col>5</xdr:col>
      <xdr:colOff>69910</xdr:colOff>
      <xdr:row>21</xdr:row>
      <xdr:rowOff>124460</xdr:rowOff>
    </xdr:to>
    <xdr:sp macro="" textlink="">
      <xdr:nvSpPr>
        <xdr:cNvPr id="420" name="OpenSolver24">
          <a:extLst>
            <a:ext uri="{FF2B5EF4-FFF2-40B4-BE49-F238E27FC236}">
              <a16:creationId xmlns:a16="http://schemas.microsoft.com/office/drawing/2014/main" id="{2FFEECF5-11CD-4DD8-9157-ADAD1DA465AE}"/>
            </a:ext>
          </a:extLst>
        </xdr:cNvPr>
        <xdr:cNvSpPr/>
      </xdr:nvSpPr>
      <xdr:spPr>
        <a:xfrm>
          <a:off x="5930900" y="3340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12700</xdr:rowOff>
    </xdr:from>
    <xdr:to>
      <xdr:col>5</xdr:col>
      <xdr:colOff>69910</xdr:colOff>
      <xdr:row>22</xdr:row>
      <xdr:rowOff>127000</xdr:rowOff>
    </xdr:to>
    <xdr:sp macro="" textlink="">
      <xdr:nvSpPr>
        <xdr:cNvPr id="421" name="OpenSolver25">
          <a:extLst>
            <a:ext uri="{FF2B5EF4-FFF2-40B4-BE49-F238E27FC236}">
              <a16:creationId xmlns:a16="http://schemas.microsoft.com/office/drawing/2014/main" id="{3AFA8612-47A9-4F2B-A8F3-14A5F5B7E447}"/>
            </a:ext>
          </a:extLst>
        </xdr:cNvPr>
        <xdr:cNvSpPr/>
      </xdr:nvSpPr>
      <xdr:spPr>
        <a:xfrm>
          <a:off x="5930900" y="351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422" name="OpenSolver26">
          <a:extLst>
            <a:ext uri="{FF2B5EF4-FFF2-40B4-BE49-F238E27FC236}">
              <a16:creationId xmlns:a16="http://schemas.microsoft.com/office/drawing/2014/main" id="{FF81FC60-DB82-4121-AC62-092FC92841ED}"/>
            </a:ext>
          </a:extLst>
        </xdr:cNvPr>
        <xdr:cNvSpPr/>
      </xdr:nvSpPr>
      <xdr:spPr>
        <a:xfrm>
          <a:off x="5930900" y="369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17780</xdr:rowOff>
    </xdr:from>
    <xdr:to>
      <xdr:col>5</xdr:col>
      <xdr:colOff>69910</xdr:colOff>
      <xdr:row>24</xdr:row>
      <xdr:rowOff>132080</xdr:rowOff>
    </xdr:to>
    <xdr:sp macro="" textlink="">
      <xdr:nvSpPr>
        <xdr:cNvPr id="423" name="OpenSolver27">
          <a:extLst>
            <a:ext uri="{FF2B5EF4-FFF2-40B4-BE49-F238E27FC236}">
              <a16:creationId xmlns:a16="http://schemas.microsoft.com/office/drawing/2014/main" id="{A73B9AE7-0873-40BE-B515-4AD9ECDAE4EB}"/>
            </a:ext>
          </a:extLst>
        </xdr:cNvPr>
        <xdr:cNvSpPr/>
      </xdr:nvSpPr>
      <xdr:spPr>
        <a:xfrm>
          <a:off x="5930900" y="387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7620</xdr:rowOff>
    </xdr:from>
    <xdr:to>
      <xdr:col>5</xdr:col>
      <xdr:colOff>69910</xdr:colOff>
      <xdr:row>25</xdr:row>
      <xdr:rowOff>121920</xdr:rowOff>
    </xdr:to>
    <xdr:sp macro="" textlink="">
      <xdr:nvSpPr>
        <xdr:cNvPr id="424" name="OpenSolver28">
          <a:extLst>
            <a:ext uri="{FF2B5EF4-FFF2-40B4-BE49-F238E27FC236}">
              <a16:creationId xmlns:a16="http://schemas.microsoft.com/office/drawing/2014/main" id="{3B60610D-E280-473C-BA91-D3D22DBADF83}"/>
            </a:ext>
          </a:extLst>
        </xdr:cNvPr>
        <xdr:cNvSpPr/>
      </xdr:nvSpPr>
      <xdr:spPr>
        <a:xfrm>
          <a:off x="5930900" y="403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10160</xdr:rowOff>
    </xdr:from>
    <xdr:to>
      <xdr:col>5</xdr:col>
      <xdr:colOff>69910</xdr:colOff>
      <xdr:row>26</xdr:row>
      <xdr:rowOff>124460</xdr:rowOff>
    </xdr:to>
    <xdr:sp macro="" textlink="">
      <xdr:nvSpPr>
        <xdr:cNvPr id="425" name="OpenSolver29">
          <a:extLst>
            <a:ext uri="{FF2B5EF4-FFF2-40B4-BE49-F238E27FC236}">
              <a16:creationId xmlns:a16="http://schemas.microsoft.com/office/drawing/2014/main" id="{DDFF9AF7-EEB2-4D3E-8D49-8A7374567F4B}"/>
            </a:ext>
          </a:extLst>
        </xdr:cNvPr>
        <xdr:cNvSpPr/>
      </xdr:nvSpPr>
      <xdr:spPr>
        <a:xfrm>
          <a:off x="59309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12700</xdr:rowOff>
    </xdr:from>
    <xdr:to>
      <xdr:col>5</xdr:col>
      <xdr:colOff>69910</xdr:colOff>
      <xdr:row>27</xdr:row>
      <xdr:rowOff>127000</xdr:rowOff>
    </xdr:to>
    <xdr:sp macro="" textlink="">
      <xdr:nvSpPr>
        <xdr:cNvPr id="426" name="OpenSolver30">
          <a:extLst>
            <a:ext uri="{FF2B5EF4-FFF2-40B4-BE49-F238E27FC236}">
              <a16:creationId xmlns:a16="http://schemas.microsoft.com/office/drawing/2014/main" id="{F47BF0B8-CCFE-45DD-A71E-69981C3DC47F}"/>
            </a:ext>
          </a:extLst>
        </xdr:cNvPr>
        <xdr:cNvSpPr/>
      </xdr:nvSpPr>
      <xdr:spPr>
        <a:xfrm>
          <a:off x="5930900" y="439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427" name="OpenSolver31">
          <a:extLst>
            <a:ext uri="{FF2B5EF4-FFF2-40B4-BE49-F238E27FC236}">
              <a16:creationId xmlns:a16="http://schemas.microsoft.com/office/drawing/2014/main" id="{5C06D104-4E03-49AF-B64D-5847D073EBEB}"/>
            </a:ext>
          </a:extLst>
        </xdr:cNvPr>
        <xdr:cNvSpPr/>
      </xdr:nvSpPr>
      <xdr:spPr>
        <a:xfrm>
          <a:off x="5930900" y="457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17780</xdr:rowOff>
    </xdr:from>
    <xdr:to>
      <xdr:col>5</xdr:col>
      <xdr:colOff>69910</xdr:colOff>
      <xdr:row>29</xdr:row>
      <xdr:rowOff>132080</xdr:rowOff>
    </xdr:to>
    <xdr:sp macro="" textlink="">
      <xdr:nvSpPr>
        <xdr:cNvPr id="428" name="OpenSolver32">
          <a:extLst>
            <a:ext uri="{FF2B5EF4-FFF2-40B4-BE49-F238E27FC236}">
              <a16:creationId xmlns:a16="http://schemas.microsoft.com/office/drawing/2014/main" id="{C30FD01A-A0D5-43AB-B118-2A2E7162E8AB}"/>
            </a:ext>
          </a:extLst>
        </xdr:cNvPr>
        <xdr:cNvSpPr/>
      </xdr:nvSpPr>
      <xdr:spPr>
        <a:xfrm>
          <a:off x="5930900" y="474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7620</xdr:rowOff>
    </xdr:from>
    <xdr:to>
      <xdr:col>5</xdr:col>
      <xdr:colOff>69910</xdr:colOff>
      <xdr:row>30</xdr:row>
      <xdr:rowOff>121920</xdr:rowOff>
    </xdr:to>
    <xdr:sp macro="" textlink="">
      <xdr:nvSpPr>
        <xdr:cNvPr id="429" name="OpenSolver33">
          <a:extLst>
            <a:ext uri="{FF2B5EF4-FFF2-40B4-BE49-F238E27FC236}">
              <a16:creationId xmlns:a16="http://schemas.microsoft.com/office/drawing/2014/main" id="{5BBCA1FC-25A7-4DAA-9BCE-74717C2F5E16}"/>
            </a:ext>
          </a:extLst>
        </xdr:cNvPr>
        <xdr:cNvSpPr/>
      </xdr:nvSpPr>
      <xdr:spPr>
        <a:xfrm>
          <a:off x="5930900" y="4914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10160</xdr:rowOff>
    </xdr:from>
    <xdr:to>
      <xdr:col>5</xdr:col>
      <xdr:colOff>69910</xdr:colOff>
      <xdr:row>31</xdr:row>
      <xdr:rowOff>124460</xdr:rowOff>
    </xdr:to>
    <xdr:sp macro="" textlink="">
      <xdr:nvSpPr>
        <xdr:cNvPr id="430" name="OpenSolver34">
          <a:extLst>
            <a:ext uri="{FF2B5EF4-FFF2-40B4-BE49-F238E27FC236}">
              <a16:creationId xmlns:a16="http://schemas.microsoft.com/office/drawing/2014/main" id="{14E7B829-F3B6-4EF6-8B53-F0D24AE359BA}"/>
            </a:ext>
          </a:extLst>
        </xdr:cNvPr>
        <xdr:cNvSpPr/>
      </xdr:nvSpPr>
      <xdr:spPr>
        <a:xfrm>
          <a:off x="5930900" y="5092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12700</xdr:rowOff>
    </xdr:from>
    <xdr:to>
      <xdr:col>5</xdr:col>
      <xdr:colOff>69910</xdr:colOff>
      <xdr:row>32</xdr:row>
      <xdr:rowOff>127000</xdr:rowOff>
    </xdr:to>
    <xdr:sp macro="" textlink="">
      <xdr:nvSpPr>
        <xdr:cNvPr id="431" name="OpenSolver35">
          <a:extLst>
            <a:ext uri="{FF2B5EF4-FFF2-40B4-BE49-F238E27FC236}">
              <a16:creationId xmlns:a16="http://schemas.microsoft.com/office/drawing/2014/main" id="{190A3B61-1B7D-46AA-859B-D622BA8B953C}"/>
            </a:ext>
          </a:extLst>
        </xdr:cNvPr>
        <xdr:cNvSpPr/>
      </xdr:nvSpPr>
      <xdr:spPr>
        <a:xfrm>
          <a:off x="5930900" y="527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432" name="OpenSolver36">
          <a:extLst>
            <a:ext uri="{FF2B5EF4-FFF2-40B4-BE49-F238E27FC236}">
              <a16:creationId xmlns:a16="http://schemas.microsoft.com/office/drawing/2014/main" id="{8BDA3207-1660-4FA4-A852-7EEACECD70E1}"/>
            </a:ext>
          </a:extLst>
        </xdr:cNvPr>
        <xdr:cNvSpPr/>
      </xdr:nvSpPr>
      <xdr:spPr>
        <a:xfrm>
          <a:off x="5930900" y="544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17780</xdr:rowOff>
    </xdr:from>
    <xdr:to>
      <xdr:col>5</xdr:col>
      <xdr:colOff>69910</xdr:colOff>
      <xdr:row>34</xdr:row>
      <xdr:rowOff>132080</xdr:rowOff>
    </xdr:to>
    <xdr:sp macro="" textlink="">
      <xdr:nvSpPr>
        <xdr:cNvPr id="433" name="OpenSolver37">
          <a:extLst>
            <a:ext uri="{FF2B5EF4-FFF2-40B4-BE49-F238E27FC236}">
              <a16:creationId xmlns:a16="http://schemas.microsoft.com/office/drawing/2014/main" id="{C5E95FAE-CF1A-4A46-9938-779D27E66D5A}"/>
            </a:ext>
          </a:extLst>
        </xdr:cNvPr>
        <xdr:cNvSpPr/>
      </xdr:nvSpPr>
      <xdr:spPr>
        <a:xfrm>
          <a:off x="593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7620</xdr:rowOff>
    </xdr:from>
    <xdr:to>
      <xdr:col>5</xdr:col>
      <xdr:colOff>69910</xdr:colOff>
      <xdr:row>35</xdr:row>
      <xdr:rowOff>121920</xdr:rowOff>
    </xdr:to>
    <xdr:sp macro="" textlink="">
      <xdr:nvSpPr>
        <xdr:cNvPr id="434" name="OpenSolver38">
          <a:extLst>
            <a:ext uri="{FF2B5EF4-FFF2-40B4-BE49-F238E27FC236}">
              <a16:creationId xmlns:a16="http://schemas.microsoft.com/office/drawing/2014/main" id="{6E055F36-EC7F-4E2F-8448-BCB4EAB9659F}"/>
            </a:ext>
          </a:extLst>
        </xdr:cNvPr>
        <xdr:cNvSpPr/>
      </xdr:nvSpPr>
      <xdr:spPr>
        <a:xfrm>
          <a:off x="5930900" y="579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10160</xdr:rowOff>
    </xdr:from>
    <xdr:to>
      <xdr:col>5</xdr:col>
      <xdr:colOff>69910</xdr:colOff>
      <xdr:row>36</xdr:row>
      <xdr:rowOff>124460</xdr:rowOff>
    </xdr:to>
    <xdr:sp macro="" textlink="">
      <xdr:nvSpPr>
        <xdr:cNvPr id="435" name="OpenSolver39">
          <a:extLst>
            <a:ext uri="{FF2B5EF4-FFF2-40B4-BE49-F238E27FC236}">
              <a16:creationId xmlns:a16="http://schemas.microsoft.com/office/drawing/2014/main" id="{529C9634-ED94-4386-B2EF-DD1253ED3C50}"/>
            </a:ext>
          </a:extLst>
        </xdr:cNvPr>
        <xdr:cNvSpPr/>
      </xdr:nvSpPr>
      <xdr:spPr>
        <a:xfrm>
          <a:off x="5930900" y="596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12700</xdr:rowOff>
    </xdr:from>
    <xdr:to>
      <xdr:col>5</xdr:col>
      <xdr:colOff>69910</xdr:colOff>
      <xdr:row>37</xdr:row>
      <xdr:rowOff>127000</xdr:rowOff>
    </xdr:to>
    <xdr:sp macro="" textlink="">
      <xdr:nvSpPr>
        <xdr:cNvPr id="436" name="OpenSolver40">
          <a:extLst>
            <a:ext uri="{FF2B5EF4-FFF2-40B4-BE49-F238E27FC236}">
              <a16:creationId xmlns:a16="http://schemas.microsoft.com/office/drawing/2014/main" id="{50CD9982-7F76-4B55-ABF6-98A4EA4DCB84}"/>
            </a:ext>
          </a:extLst>
        </xdr:cNvPr>
        <xdr:cNvSpPr/>
      </xdr:nvSpPr>
      <xdr:spPr>
        <a:xfrm>
          <a:off x="5930900" y="614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437" name="OpenSolver41">
          <a:extLst>
            <a:ext uri="{FF2B5EF4-FFF2-40B4-BE49-F238E27FC236}">
              <a16:creationId xmlns:a16="http://schemas.microsoft.com/office/drawing/2014/main" id="{D87B23D8-C75C-4D1B-89D7-6A27EFA863B9}"/>
            </a:ext>
          </a:extLst>
        </xdr:cNvPr>
        <xdr:cNvSpPr/>
      </xdr:nvSpPr>
      <xdr:spPr>
        <a:xfrm>
          <a:off x="5930900" y="632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17780</xdr:rowOff>
    </xdr:from>
    <xdr:to>
      <xdr:col>5</xdr:col>
      <xdr:colOff>69910</xdr:colOff>
      <xdr:row>39</xdr:row>
      <xdr:rowOff>132080</xdr:rowOff>
    </xdr:to>
    <xdr:sp macro="" textlink="">
      <xdr:nvSpPr>
        <xdr:cNvPr id="438" name="OpenSolver42">
          <a:extLst>
            <a:ext uri="{FF2B5EF4-FFF2-40B4-BE49-F238E27FC236}">
              <a16:creationId xmlns:a16="http://schemas.microsoft.com/office/drawing/2014/main" id="{399B097D-5AB5-49BE-8102-A35FB4393628}"/>
            </a:ext>
          </a:extLst>
        </xdr:cNvPr>
        <xdr:cNvSpPr/>
      </xdr:nvSpPr>
      <xdr:spPr>
        <a:xfrm>
          <a:off x="5930900" y="650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7620</xdr:rowOff>
    </xdr:from>
    <xdr:to>
      <xdr:col>5</xdr:col>
      <xdr:colOff>69910</xdr:colOff>
      <xdr:row>40</xdr:row>
      <xdr:rowOff>121920</xdr:rowOff>
    </xdr:to>
    <xdr:sp macro="" textlink="">
      <xdr:nvSpPr>
        <xdr:cNvPr id="439" name="OpenSolver43">
          <a:extLst>
            <a:ext uri="{FF2B5EF4-FFF2-40B4-BE49-F238E27FC236}">
              <a16:creationId xmlns:a16="http://schemas.microsoft.com/office/drawing/2014/main" id="{02A47B81-70CF-43E1-910F-513278192824}"/>
            </a:ext>
          </a:extLst>
        </xdr:cNvPr>
        <xdr:cNvSpPr/>
      </xdr:nvSpPr>
      <xdr:spPr>
        <a:xfrm>
          <a:off x="5930900" y="6667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10160</xdr:rowOff>
    </xdr:from>
    <xdr:to>
      <xdr:col>5</xdr:col>
      <xdr:colOff>69910</xdr:colOff>
      <xdr:row>41</xdr:row>
      <xdr:rowOff>124460</xdr:rowOff>
    </xdr:to>
    <xdr:sp macro="" textlink="">
      <xdr:nvSpPr>
        <xdr:cNvPr id="440" name="OpenSolver44">
          <a:extLst>
            <a:ext uri="{FF2B5EF4-FFF2-40B4-BE49-F238E27FC236}">
              <a16:creationId xmlns:a16="http://schemas.microsoft.com/office/drawing/2014/main" id="{1C20D7D9-78EE-4D0F-BF59-EC49D8C4DA25}"/>
            </a:ext>
          </a:extLst>
        </xdr:cNvPr>
        <xdr:cNvSpPr/>
      </xdr:nvSpPr>
      <xdr:spPr>
        <a:xfrm>
          <a:off x="5930900" y="684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12700</xdr:rowOff>
    </xdr:from>
    <xdr:to>
      <xdr:col>5</xdr:col>
      <xdr:colOff>69910</xdr:colOff>
      <xdr:row>42</xdr:row>
      <xdr:rowOff>127000</xdr:rowOff>
    </xdr:to>
    <xdr:sp macro="" textlink="">
      <xdr:nvSpPr>
        <xdr:cNvPr id="441" name="OpenSolver45">
          <a:extLst>
            <a:ext uri="{FF2B5EF4-FFF2-40B4-BE49-F238E27FC236}">
              <a16:creationId xmlns:a16="http://schemas.microsoft.com/office/drawing/2014/main" id="{374EA307-3BE5-475C-A541-A233719361B1}"/>
            </a:ext>
          </a:extLst>
        </xdr:cNvPr>
        <xdr:cNvSpPr/>
      </xdr:nvSpPr>
      <xdr:spPr>
        <a:xfrm>
          <a:off x="5930900" y="702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442" name="OpenSolver46">
          <a:extLst>
            <a:ext uri="{FF2B5EF4-FFF2-40B4-BE49-F238E27FC236}">
              <a16:creationId xmlns:a16="http://schemas.microsoft.com/office/drawing/2014/main" id="{892C2C58-1482-46FC-990C-1FA020E81F75}"/>
            </a:ext>
          </a:extLst>
        </xdr:cNvPr>
        <xdr:cNvSpPr/>
      </xdr:nvSpPr>
      <xdr:spPr>
        <a:xfrm>
          <a:off x="5930900" y="720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17780</xdr:rowOff>
    </xdr:from>
    <xdr:to>
      <xdr:col>5</xdr:col>
      <xdr:colOff>69910</xdr:colOff>
      <xdr:row>44</xdr:row>
      <xdr:rowOff>132080</xdr:rowOff>
    </xdr:to>
    <xdr:sp macro="" textlink="">
      <xdr:nvSpPr>
        <xdr:cNvPr id="443" name="OpenSolver47">
          <a:extLst>
            <a:ext uri="{FF2B5EF4-FFF2-40B4-BE49-F238E27FC236}">
              <a16:creationId xmlns:a16="http://schemas.microsoft.com/office/drawing/2014/main" id="{362534C6-D649-42E0-8A11-C721215BEB47}"/>
            </a:ext>
          </a:extLst>
        </xdr:cNvPr>
        <xdr:cNvSpPr/>
      </xdr:nvSpPr>
      <xdr:spPr>
        <a:xfrm>
          <a:off x="5930900" y="737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7620</xdr:rowOff>
    </xdr:from>
    <xdr:to>
      <xdr:col>5</xdr:col>
      <xdr:colOff>69910</xdr:colOff>
      <xdr:row>45</xdr:row>
      <xdr:rowOff>121920</xdr:rowOff>
    </xdr:to>
    <xdr:sp macro="" textlink="">
      <xdr:nvSpPr>
        <xdr:cNvPr id="444" name="OpenSolver48">
          <a:extLst>
            <a:ext uri="{FF2B5EF4-FFF2-40B4-BE49-F238E27FC236}">
              <a16:creationId xmlns:a16="http://schemas.microsoft.com/office/drawing/2014/main" id="{DB1F0C89-75EC-4820-B6DC-C251F251C501}"/>
            </a:ext>
          </a:extLst>
        </xdr:cNvPr>
        <xdr:cNvSpPr/>
      </xdr:nvSpPr>
      <xdr:spPr>
        <a:xfrm>
          <a:off x="5930900" y="7543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10160</xdr:rowOff>
    </xdr:from>
    <xdr:to>
      <xdr:col>5</xdr:col>
      <xdr:colOff>69910</xdr:colOff>
      <xdr:row>46</xdr:row>
      <xdr:rowOff>124460</xdr:rowOff>
    </xdr:to>
    <xdr:sp macro="" textlink="">
      <xdr:nvSpPr>
        <xdr:cNvPr id="445" name="OpenSolver49">
          <a:extLst>
            <a:ext uri="{FF2B5EF4-FFF2-40B4-BE49-F238E27FC236}">
              <a16:creationId xmlns:a16="http://schemas.microsoft.com/office/drawing/2014/main" id="{C96125B3-0A00-4385-B01D-C0D90A45E709}"/>
            </a:ext>
          </a:extLst>
        </xdr:cNvPr>
        <xdr:cNvSpPr/>
      </xdr:nvSpPr>
      <xdr:spPr>
        <a:xfrm>
          <a:off x="5930900" y="772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12700</xdr:rowOff>
    </xdr:from>
    <xdr:to>
      <xdr:col>5</xdr:col>
      <xdr:colOff>69910</xdr:colOff>
      <xdr:row>47</xdr:row>
      <xdr:rowOff>127000</xdr:rowOff>
    </xdr:to>
    <xdr:sp macro="" textlink="">
      <xdr:nvSpPr>
        <xdr:cNvPr id="446" name="OpenSolver50">
          <a:extLst>
            <a:ext uri="{FF2B5EF4-FFF2-40B4-BE49-F238E27FC236}">
              <a16:creationId xmlns:a16="http://schemas.microsoft.com/office/drawing/2014/main" id="{0BE12CCE-4E71-447D-8443-D453C87695F1}"/>
            </a:ext>
          </a:extLst>
        </xdr:cNvPr>
        <xdr:cNvSpPr/>
      </xdr:nvSpPr>
      <xdr:spPr>
        <a:xfrm>
          <a:off x="5930900" y="789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447" name="OpenSolver51">
          <a:extLst>
            <a:ext uri="{FF2B5EF4-FFF2-40B4-BE49-F238E27FC236}">
              <a16:creationId xmlns:a16="http://schemas.microsoft.com/office/drawing/2014/main" id="{3149BE85-993C-4949-9175-69167971C639}"/>
            </a:ext>
          </a:extLst>
        </xdr:cNvPr>
        <xdr:cNvSpPr/>
      </xdr:nvSpPr>
      <xdr:spPr>
        <a:xfrm>
          <a:off x="5930900" y="807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17780</xdr:rowOff>
    </xdr:from>
    <xdr:to>
      <xdr:col>5</xdr:col>
      <xdr:colOff>69910</xdr:colOff>
      <xdr:row>49</xdr:row>
      <xdr:rowOff>132080</xdr:rowOff>
    </xdr:to>
    <xdr:sp macro="" textlink="">
      <xdr:nvSpPr>
        <xdr:cNvPr id="448" name="OpenSolver52">
          <a:extLst>
            <a:ext uri="{FF2B5EF4-FFF2-40B4-BE49-F238E27FC236}">
              <a16:creationId xmlns:a16="http://schemas.microsoft.com/office/drawing/2014/main" id="{DBA89F96-4476-48B4-90B1-EC084F275F3A}"/>
            </a:ext>
          </a:extLst>
        </xdr:cNvPr>
        <xdr:cNvSpPr/>
      </xdr:nvSpPr>
      <xdr:spPr>
        <a:xfrm>
          <a:off x="5930900" y="825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7620</xdr:rowOff>
    </xdr:from>
    <xdr:to>
      <xdr:col>5</xdr:col>
      <xdr:colOff>69910</xdr:colOff>
      <xdr:row>50</xdr:row>
      <xdr:rowOff>121920</xdr:rowOff>
    </xdr:to>
    <xdr:sp macro="" textlink="">
      <xdr:nvSpPr>
        <xdr:cNvPr id="449" name="OpenSolver53">
          <a:extLst>
            <a:ext uri="{FF2B5EF4-FFF2-40B4-BE49-F238E27FC236}">
              <a16:creationId xmlns:a16="http://schemas.microsoft.com/office/drawing/2014/main" id="{BEF49477-603B-4B12-9759-E2666311BD8F}"/>
            </a:ext>
          </a:extLst>
        </xdr:cNvPr>
        <xdr:cNvSpPr/>
      </xdr:nvSpPr>
      <xdr:spPr>
        <a:xfrm>
          <a:off x="5930900" y="8420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10160</xdr:rowOff>
    </xdr:from>
    <xdr:to>
      <xdr:col>5</xdr:col>
      <xdr:colOff>69910</xdr:colOff>
      <xdr:row>51</xdr:row>
      <xdr:rowOff>124460</xdr:rowOff>
    </xdr:to>
    <xdr:sp macro="" textlink="">
      <xdr:nvSpPr>
        <xdr:cNvPr id="450" name="OpenSolver54">
          <a:extLst>
            <a:ext uri="{FF2B5EF4-FFF2-40B4-BE49-F238E27FC236}">
              <a16:creationId xmlns:a16="http://schemas.microsoft.com/office/drawing/2014/main" id="{7385BFED-C2FB-4ED8-8181-A68B337E15C2}"/>
            </a:ext>
          </a:extLst>
        </xdr:cNvPr>
        <xdr:cNvSpPr/>
      </xdr:nvSpPr>
      <xdr:spPr>
        <a:xfrm>
          <a:off x="5930900" y="859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12700</xdr:rowOff>
    </xdr:from>
    <xdr:to>
      <xdr:col>5</xdr:col>
      <xdr:colOff>69910</xdr:colOff>
      <xdr:row>52</xdr:row>
      <xdr:rowOff>127000</xdr:rowOff>
    </xdr:to>
    <xdr:sp macro="" textlink="">
      <xdr:nvSpPr>
        <xdr:cNvPr id="451" name="OpenSolver55">
          <a:extLst>
            <a:ext uri="{FF2B5EF4-FFF2-40B4-BE49-F238E27FC236}">
              <a16:creationId xmlns:a16="http://schemas.microsoft.com/office/drawing/2014/main" id="{B3018D43-2BD7-428D-8FC7-DCE182E52A6C}"/>
            </a:ext>
          </a:extLst>
        </xdr:cNvPr>
        <xdr:cNvSpPr/>
      </xdr:nvSpPr>
      <xdr:spPr>
        <a:xfrm>
          <a:off x="5930900" y="877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452" name="OpenSolver56">
          <a:extLst>
            <a:ext uri="{FF2B5EF4-FFF2-40B4-BE49-F238E27FC236}">
              <a16:creationId xmlns:a16="http://schemas.microsoft.com/office/drawing/2014/main" id="{567A6F24-B646-44F3-9C0D-E3D2D88FE451}"/>
            </a:ext>
          </a:extLst>
        </xdr:cNvPr>
        <xdr:cNvSpPr/>
      </xdr:nvSpPr>
      <xdr:spPr>
        <a:xfrm>
          <a:off x="5930900" y="895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17780</xdr:rowOff>
    </xdr:from>
    <xdr:to>
      <xdr:col>5</xdr:col>
      <xdr:colOff>69910</xdr:colOff>
      <xdr:row>54</xdr:row>
      <xdr:rowOff>132080</xdr:rowOff>
    </xdr:to>
    <xdr:sp macro="" textlink="">
      <xdr:nvSpPr>
        <xdr:cNvPr id="453" name="OpenSolver57">
          <a:extLst>
            <a:ext uri="{FF2B5EF4-FFF2-40B4-BE49-F238E27FC236}">
              <a16:creationId xmlns:a16="http://schemas.microsoft.com/office/drawing/2014/main" id="{3B3FF595-9F95-41BF-AA16-ABBDA80AB0EB}"/>
            </a:ext>
          </a:extLst>
        </xdr:cNvPr>
        <xdr:cNvSpPr/>
      </xdr:nvSpPr>
      <xdr:spPr>
        <a:xfrm>
          <a:off x="5930900" y="913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7620</xdr:rowOff>
    </xdr:from>
    <xdr:to>
      <xdr:col>5</xdr:col>
      <xdr:colOff>69910</xdr:colOff>
      <xdr:row>55</xdr:row>
      <xdr:rowOff>121920</xdr:rowOff>
    </xdr:to>
    <xdr:sp macro="" textlink="">
      <xdr:nvSpPr>
        <xdr:cNvPr id="454" name="OpenSolver58">
          <a:extLst>
            <a:ext uri="{FF2B5EF4-FFF2-40B4-BE49-F238E27FC236}">
              <a16:creationId xmlns:a16="http://schemas.microsoft.com/office/drawing/2014/main" id="{F8C27F21-9D07-48EB-AEA6-648A2515DF38}"/>
            </a:ext>
          </a:extLst>
        </xdr:cNvPr>
        <xdr:cNvSpPr/>
      </xdr:nvSpPr>
      <xdr:spPr>
        <a:xfrm>
          <a:off x="5930900" y="929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10160</xdr:rowOff>
    </xdr:from>
    <xdr:to>
      <xdr:col>5</xdr:col>
      <xdr:colOff>69910</xdr:colOff>
      <xdr:row>56</xdr:row>
      <xdr:rowOff>124460</xdr:rowOff>
    </xdr:to>
    <xdr:sp macro="" textlink="">
      <xdr:nvSpPr>
        <xdr:cNvPr id="455" name="OpenSolver59">
          <a:extLst>
            <a:ext uri="{FF2B5EF4-FFF2-40B4-BE49-F238E27FC236}">
              <a16:creationId xmlns:a16="http://schemas.microsoft.com/office/drawing/2014/main" id="{A9FD7FC8-5ADD-4393-82D5-56643BDEE29C}"/>
            </a:ext>
          </a:extLst>
        </xdr:cNvPr>
        <xdr:cNvSpPr/>
      </xdr:nvSpPr>
      <xdr:spPr>
        <a:xfrm>
          <a:off x="5930900" y="947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12700</xdr:rowOff>
    </xdr:from>
    <xdr:to>
      <xdr:col>5</xdr:col>
      <xdr:colOff>69910</xdr:colOff>
      <xdr:row>57</xdr:row>
      <xdr:rowOff>127000</xdr:rowOff>
    </xdr:to>
    <xdr:sp macro="" textlink="">
      <xdr:nvSpPr>
        <xdr:cNvPr id="456" name="OpenSolver60">
          <a:extLst>
            <a:ext uri="{FF2B5EF4-FFF2-40B4-BE49-F238E27FC236}">
              <a16:creationId xmlns:a16="http://schemas.microsoft.com/office/drawing/2014/main" id="{5B731843-3E76-4E1E-8EE2-E372F8680518}"/>
            </a:ext>
          </a:extLst>
        </xdr:cNvPr>
        <xdr:cNvSpPr/>
      </xdr:nvSpPr>
      <xdr:spPr>
        <a:xfrm>
          <a:off x="5930900" y="965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457" name="OpenSolver61">
          <a:extLst>
            <a:ext uri="{FF2B5EF4-FFF2-40B4-BE49-F238E27FC236}">
              <a16:creationId xmlns:a16="http://schemas.microsoft.com/office/drawing/2014/main" id="{D769B3DE-D67E-4F7E-AC9C-DB0305F51AE9}"/>
            </a:ext>
          </a:extLst>
        </xdr:cNvPr>
        <xdr:cNvSpPr/>
      </xdr:nvSpPr>
      <xdr:spPr>
        <a:xfrm>
          <a:off x="5930900" y="982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17780</xdr:rowOff>
    </xdr:from>
    <xdr:to>
      <xdr:col>5</xdr:col>
      <xdr:colOff>69910</xdr:colOff>
      <xdr:row>59</xdr:row>
      <xdr:rowOff>132080</xdr:rowOff>
    </xdr:to>
    <xdr:sp macro="" textlink="">
      <xdr:nvSpPr>
        <xdr:cNvPr id="458" name="OpenSolver62">
          <a:extLst>
            <a:ext uri="{FF2B5EF4-FFF2-40B4-BE49-F238E27FC236}">
              <a16:creationId xmlns:a16="http://schemas.microsoft.com/office/drawing/2014/main" id="{8BC5BD6F-2A98-45C8-81FE-47E6504FF5EA}"/>
            </a:ext>
          </a:extLst>
        </xdr:cNvPr>
        <xdr:cNvSpPr/>
      </xdr:nvSpPr>
      <xdr:spPr>
        <a:xfrm>
          <a:off x="5930900" y="1000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7620</xdr:rowOff>
    </xdr:from>
    <xdr:to>
      <xdr:col>5</xdr:col>
      <xdr:colOff>69910</xdr:colOff>
      <xdr:row>60</xdr:row>
      <xdr:rowOff>121920</xdr:rowOff>
    </xdr:to>
    <xdr:sp macro="" textlink="">
      <xdr:nvSpPr>
        <xdr:cNvPr id="459" name="OpenSolver63">
          <a:extLst>
            <a:ext uri="{FF2B5EF4-FFF2-40B4-BE49-F238E27FC236}">
              <a16:creationId xmlns:a16="http://schemas.microsoft.com/office/drawing/2014/main" id="{3C6E2338-C9F6-4302-BE48-824D538E04D8}"/>
            </a:ext>
          </a:extLst>
        </xdr:cNvPr>
        <xdr:cNvSpPr/>
      </xdr:nvSpPr>
      <xdr:spPr>
        <a:xfrm>
          <a:off x="5930900" y="10172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10160</xdr:rowOff>
    </xdr:from>
    <xdr:to>
      <xdr:col>5</xdr:col>
      <xdr:colOff>69910</xdr:colOff>
      <xdr:row>61</xdr:row>
      <xdr:rowOff>124460</xdr:rowOff>
    </xdr:to>
    <xdr:sp macro="" textlink="">
      <xdr:nvSpPr>
        <xdr:cNvPr id="460" name="OpenSolver64">
          <a:extLst>
            <a:ext uri="{FF2B5EF4-FFF2-40B4-BE49-F238E27FC236}">
              <a16:creationId xmlns:a16="http://schemas.microsoft.com/office/drawing/2014/main" id="{D21A8148-7B18-4704-8818-68F5EB5BE91D}"/>
            </a:ext>
          </a:extLst>
        </xdr:cNvPr>
        <xdr:cNvSpPr/>
      </xdr:nvSpPr>
      <xdr:spPr>
        <a:xfrm>
          <a:off x="5930900" y="1035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12700</xdr:rowOff>
    </xdr:from>
    <xdr:to>
      <xdr:col>5</xdr:col>
      <xdr:colOff>69910</xdr:colOff>
      <xdr:row>62</xdr:row>
      <xdr:rowOff>127000</xdr:rowOff>
    </xdr:to>
    <xdr:sp macro="" textlink="">
      <xdr:nvSpPr>
        <xdr:cNvPr id="461" name="OpenSolver65">
          <a:extLst>
            <a:ext uri="{FF2B5EF4-FFF2-40B4-BE49-F238E27FC236}">
              <a16:creationId xmlns:a16="http://schemas.microsoft.com/office/drawing/2014/main" id="{C4E8F8DC-F5F2-4164-B955-B9B60225C43E}"/>
            </a:ext>
          </a:extLst>
        </xdr:cNvPr>
        <xdr:cNvSpPr/>
      </xdr:nvSpPr>
      <xdr:spPr>
        <a:xfrm>
          <a:off x="5930900" y="1052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462" name="OpenSolver66">
          <a:extLst>
            <a:ext uri="{FF2B5EF4-FFF2-40B4-BE49-F238E27FC236}">
              <a16:creationId xmlns:a16="http://schemas.microsoft.com/office/drawing/2014/main" id="{0D9CF363-0E09-456F-A3CC-BE40A3770903}"/>
            </a:ext>
          </a:extLst>
        </xdr:cNvPr>
        <xdr:cNvSpPr/>
      </xdr:nvSpPr>
      <xdr:spPr>
        <a:xfrm>
          <a:off x="5930900" y="1070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17780</xdr:rowOff>
    </xdr:from>
    <xdr:to>
      <xdr:col>5</xdr:col>
      <xdr:colOff>69910</xdr:colOff>
      <xdr:row>64</xdr:row>
      <xdr:rowOff>132080</xdr:rowOff>
    </xdr:to>
    <xdr:sp macro="" textlink="">
      <xdr:nvSpPr>
        <xdr:cNvPr id="463" name="OpenSolver67">
          <a:extLst>
            <a:ext uri="{FF2B5EF4-FFF2-40B4-BE49-F238E27FC236}">
              <a16:creationId xmlns:a16="http://schemas.microsoft.com/office/drawing/2014/main" id="{9581F6E2-80EB-4CB1-BA0E-6A5509DD9355}"/>
            </a:ext>
          </a:extLst>
        </xdr:cNvPr>
        <xdr:cNvSpPr/>
      </xdr:nvSpPr>
      <xdr:spPr>
        <a:xfrm>
          <a:off x="5930900" y="1088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7620</xdr:rowOff>
    </xdr:from>
    <xdr:to>
      <xdr:col>5</xdr:col>
      <xdr:colOff>69910</xdr:colOff>
      <xdr:row>65</xdr:row>
      <xdr:rowOff>121920</xdr:rowOff>
    </xdr:to>
    <xdr:sp macro="" textlink="">
      <xdr:nvSpPr>
        <xdr:cNvPr id="464" name="OpenSolver68">
          <a:extLst>
            <a:ext uri="{FF2B5EF4-FFF2-40B4-BE49-F238E27FC236}">
              <a16:creationId xmlns:a16="http://schemas.microsoft.com/office/drawing/2014/main" id="{07C18145-B54B-47A7-B2F2-A7055772A907}"/>
            </a:ext>
          </a:extLst>
        </xdr:cNvPr>
        <xdr:cNvSpPr/>
      </xdr:nvSpPr>
      <xdr:spPr>
        <a:xfrm>
          <a:off x="5930900" y="1104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10160</xdr:rowOff>
    </xdr:from>
    <xdr:to>
      <xdr:col>5</xdr:col>
      <xdr:colOff>69910</xdr:colOff>
      <xdr:row>66</xdr:row>
      <xdr:rowOff>124460</xdr:rowOff>
    </xdr:to>
    <xdr:sp macro="" textlink="">
      <xdr:nvSpPr>
        <xdr:cNvPr id="465" name="OpenSolver69">
          <a:extLst>
            <a:ext uri="{FF2B5EF4-FFF2-40B4-BE49-F238E27FC236}">
              <a16:creationId xmlns:a16="http://schemas.microsoft.com/office/drawing/2014/main" id="{BBD96976-22F1-4D2A-8959-F25025076682}"/>
            </a:ext>
          </a:extLst>
        </xdr:cNvPr>
        <xdr:cNvSpPr/>
      </xdr:nvSpPr>
      <xdr:spPr>
        <a:xfrm>
          <a:off x="5930900" y="1122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12700</xdr:rowOff>
    </xdr:from>
    <xdr:to>
      <xdr:col>5</xdr:col>
      <xdr:colOff>69910</xdr:colOff>
      <xdr:row>67</xdr:row>
      <xdr:rowOff>127000</xdr:rowOff>
    </xdr:to>
    <xdr:sp macro="" textlink="">
      <xdr:nvSpPr>
        <xdr:cNvPr id="466" name="OpenSolver70">
          <a:extLst>
            <a:ext uri="{FF2B5EF4-FFF2-40B4-BE49-F238E27FC236}">
              <a16:creationId xmlns:a16="http://schemas.microsoft.com/office/drawing/2014/main" id="{BD6386FA-CB6A-48A5-A7D4-81FC53D6672E}"/>
            </a:ext>
          </a:extLst>
        </xdr:cNvPr>
        <xdr:cNvSpPr/>
      </xdr:nvSpPr>
      <xdr:spPr>
        <a:xfrm>
          <a:off x="5930900" y="1140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467" name="OpenSolver71">
          <a:extLst>
            <a:ext uri="{FF2B5EF4-FFF2-40B4-BE49-F238E27FC236}">
              <a16:creationId xmlns:a16="http://schemas.microsoft.com/office/drawing/2014/main" id="{56BD290A-5C6D-4707-866E-1C4E38AFE4E3}"/>
            </a:ext>
          </a:extLst>
        </xdr:cNvPr>
        <xdr:cNvSpPr/>
      </xdr:nvSpPr>
      <xdr:spPr>
        <a:xfrm>
          <a:off x="5930900" y="1158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17780</xdr:rowOff>
    </xdr:from>
    <xdr:to>
      <xdr:col>5</xdr:col>
      <xdr:colOff>69910</xdr:colOff>
      <xdr:row>69</xdr:row>
      <xdr:rowOff>132080</xdr:rowOff>
    </xdr:to>
    <xdr:sp macro="" textlink="">
      <xdr:nvSpPr>
        <xdr:cNvPr id="468" name="OpenSolver72">
          <a:extLst>
            <a:ext uri="{FF2B5EF4-FFF2-40B4-BE49-F238E27FC236}">
              <a16:creationId xmlns:a16="http://schemas.microsoft.com/office/drawing/2014/main" id="{969D7F56-AA02-4E49-8E44-8A34D56FA817}"/>
            </a:ext>
          </a:extLst>
        </xdr:cNvPr>
        <xdr:cNvSpPr/>
      </xdr:nvSpPr>
      <xdr:spPr>
        <a:xfrm>
          <a:off x="5930900" y="1176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7620</xdr:rowOff>
    </xdr:from>
    <xdr:to>
      <xdr:col>5</xdr:col>
      <xdr:colOff>69910</xdr:colOff>
      <xdr:row>70</xdr:row>
      <xdr:rowOff>121920</xdr:rowOff>
    </xdr:to>
    <xdr:sp macro="" textlink="">
      <xdr:nvSpPr>
        <xdr:cNvPr id="469" name="OpenSolver73">
          <a:extLst>
            <a:ext uri="{FF2B5EF4-FFF2-40B4-BE49-F238E27FC236}">
              <a16:creationId xmlns:a16="http://schemas.microsoft.com/office/drawing/2014/main" id="{C74CAA69-B6AD-4596-9E95-51A2BB08EFD5}"/>
            </a:ext>
          </a:extLst>
        </xdr:cNvPr>
        <xdr:cNvSpPr/>
      </xdr:nvSpPr>
      <xdr:spPr>
        <a:xfrm>
          <a:off x="5930900" y="1192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10160</xdr:rowOff>
    </xdr:from>
    <xdr:to>
      <xdr:col>5</xdr:col>
      <xdr:colOff>69910</xdr:colOff>
      <xdr:row>71</xdr:row>
      <xdr:rowOff>124460</xdr:rowOff>
    </xdr:to>
    <xdr:sp macro="" textlink="">
      <xdr:nvSpPr>
        <xdr:cNvPr id="470" name="OpenSolver74">
          <a:extLst>
            <a:ext uri="{FF2B5EF4-FFF2-40B4-BE49-F238E27FC236}">
              <a16:creationId xmlns:a16="http://schemas.microsoft.com/office/drawing/2014/main" id="{C9B19017-F4D6-4991-B69E-A949D5076A99}"/>
            </a:ext>
          </a:extLst>
        </xdr:cNvPr>
        <xdr:cNvSpPr/>
      </xdr:nvSpPr>
      <xdr:spPr>
        <a:xfrm>
          <a:off x="5930900" y="1210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12700</xdr:rowOff>
    </xdr:from>
    <xdr:to>
      <xdr:col>5</xdr:col>
      <xdr:colOff>69910</xdr:colOff>
      <xdr:row>72</xdr:row>
      <xdr:rowOff>127000</xdr:rowOff>
    </xdr:to>
    <xdr:sp macro="" textlink="">
      <xdr:nvSpPr>
        <xdr:cNvPr id="471" name="OpenSolver75">
          <a:extLst>
            <a:ext uri="{FF2B5EF4-FFF2-40B4-BE49-F238E27FC236}">
              <a16:creationId xmlns:a16="http://schemas.microsoft.com/office/drawing/2014/main" id="{0EAD2670-1588-4B71-A915-A50D4D42DE87}"/>
            </a:ext>
          </a:extLst>
        </xdr:cNvPr>
        <xdr:cNvSpPr/>
      </xdr:nvSpPr>
      <xdr:spPr>
        <a:xfrm>
          <a:off x="5930900" y="1228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472" name="OpenSolver76">
          <a:extLst>
            <a:ext uri="{FF2B5EF4-FFF2-40B4-BE49-F238E27FC236}">
              <a16:creationId xmlns:a16="http://schemas.microsoft.com/office/drawing/2014/main" id="{101A5013-E7EB-42C7-91F4-0310A023DF31}"/>
            </a:ext>
          </a:extLst>
        </xdr:cNvPr>
        <xdr:cNvSpPr/>
      </xdr:nvSpPr>
      <xdr:spPr>
        <a:xfrm>
          <a:off x="5930900" y="1245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17780</xdr:rowOff>
    </xdr:from>
    <xdr:to>
      <xdr:col>5</xdr:col>
      <xdr:colOff>69910</xdr:colOff>
      <xdr:row>74</xdr:row>
      <xdr:rowOff>132080</xdr:rowOff>
    </xdr:to>
    <xdr:sp macro="" textlink="">
      <xdr:nvSpPr>
        <xdr:cNvPr id="473" name="OpenSolver77">
          <a:extLst>
            <a:ext uri="{FF2B5EF4-FFF2-40B4-BE49-F238E27FC236}">
              <a16:creationId xmlns:a16="http://schemas.microsoft.com/office/drawing/2014/main" id="{ADD79BB5-125C-4B56-BFF5-4FDC4195B67C}"/>
            </a:ext>
          </a:extLst>
        </xdr:cNvPr>
        <xdr:cNvSpPr/>
      </xdr:nvSpPr>
      <xdr:spPr>
        <a:xfrm>
          <a:off x="5930900" y="1263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7620</xdr:rowOff>
    </xdr:from>
    <xdr:to>
      <xdr:col>5</xdr:col>
      <xdr:colOff>69910</xdr:colOff>
      <xdr:row>75</xdr:row>
      <xdr:rowOff>121920</xdr:rowOff>
    </xdr:to>
    <xdr:sp macro="" textlink="">
      <xdr:nvSpPr>
        <xdr:cNvPr id="474" name="OpenSolver78">
          <a:extLst>
            <a:ext uri="{FF2B5EF4-FFF2-40B4-BE49-F238E27FC236}">
              <a16:creationId xmlns:a16="http://schemas.microsoft.com/office/drawing/2014/main" id="{4C9E99BB-E4E7-4759-8864-13D74B0D471E}"/>
            </a:ext>
          </a:extLst>
        </xdr:cNvPr>
        <xdr:cNvSpPr/>
      </xdr:nvSpPr>
      <xdr:spPr>
        <a:xfrm>
          <a:off x="5930900" y="1280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10160</xdr:rowOff>
    </xdr:from>
    <xdr:to>
      <xdr:col>5</xdr:col>
      <xdr:colOff>69910</xdr:colOff>
      <xdr:row>76</xdr:row>
      <xdr:rowOff>124460</xdr:rowOff>
    </xdr:to>
    <xdr:sp macro="" textlink="">
      <xdr:nvSpPr>
        <xdr:cNvPr id="475" name="OpenSolver79">
          <a:extLst>
            <a:ext uri="{FF2B5EF4-FFF2-40B4-BE49-F238E27FC236}">
              <a16:creationId xmlns:a16="http://schemas.microsoft.com/office/drawing/2014/main" id="{0E587923-A6D8-4E69-A95D-E38DB79603FE}"/>
            </a:ext>
          </a:extLst>
        </xdr:cNvPr>
        <xdr:cNvSpPr/>
      </xdr:nvSpPr>
      <xdr:spPr>
        <a:xfrm>
          <a:off x="5930900" y="1297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12700</xdr:rowOff>
    </xdr:from>
    <xdr:to>
      <xdr:col>5</xdr:col>
      <xdr:colOff>69910</xdr:colOff>
      <xdr:row>77</xdr:row>
      <xdr:rowOff>127000</xdr:rowOff>
    </xdr:to>
    <xdr:sp macro="" textlink="">
      <xdr:nvSpPr>
        <xdr:cNvPr id="476" name="OpenSolver80">
          <a:extLst>
            <a:ext uri="{FF2B5EF4-FFF2-40B4-BE49-F238E27FC236}">
              <a16:creationId xmlns:a16="http://schemas.microsoft.com/office/drawing/2014/main" id="{6184FB78-F29A-4B10-9995-E874EF49ED6A}"/>
            </a:ext>
          </a:extLst>
        </xdr:cNvPr>
        <xdr:cNvSpPr/>
      </xdr:nvSpPr>
      <xdr:spPr>
        <a:xfrm>
          <a:off x="5930900" y="1315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477" name="OpenSolver81">
          <a:extLst>
            <a:ext uri="{FF2B5EF4-FFF2-40B4-BE49-F238E27FC236}">
              <a16:creationId xmlns:a16="http://schemas.microsoft.com/office/drawing/2014/main" id="{FE868F25-B6FD-427A-B673-FE9525E5B21D}"/>
            </a:ext>
          </a:extLst>
        </xdr:cNvPr>
        <xdr:cNvSpPr/>
      </xdr:nvSpPr>
      <xdr:spPr>
        <a:xfrm>
          <a:off x="5930900" y="1333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17780</xdr:rowOff>
    </xdr:from>
    <xdr:to>
      <xdr:col>5</xdr:col>
      <xdr:colOff>69910</xdr:colOff>
      <xdr:row>79</xdr:row>
      <xdr:rowOff>132080</xdr:rowOff>
    </xdr:to>
    <xdr:sp macro="" textlink="">
      <xdr:nvSpPr>
        <xdr:cNvPr id="478" name="OpenSolver82">
          <a:extLst>
            <a:ext uri="{FF2B5EF4-FFF2-40B4-BE49-F238E27FC236}">
              <a16:creationId xmlns:a16="http://schemas.microsoft.com/office/drawing/2014/main" id="{29AF7574-9652-4E94-8564-8C81A33101F6}"/>
            </a:ext>
          </a:extLst>
        </xdr:cNvPr>
        <xdr:cNvSpPr/>
      </xdr:nvSpPr>
      <xdr:spPr>
        <a:xfrm>
          <a:off x="5930900" y="1351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7620</xdr:rowOff>
    </xdr:from>
    <xdr:to>
      <xdr:col>5</xdr:col>
      <xdr:colOff>69910</xdr:colOff>
      <xdr:row>80</xdr:row>
      <xdr:rowOff>121920</xdr:rowOff>
    </xdr:to>
    <xdr:sp macro="" textlink="">
      <xdr:nvSpPr>
        <xdr:cNvPr id="479" name="OpenSolver83">
          <a:extLst>
            <a:ext uri="{FF2B5EF4-FFF2-40B4-BE49-F238E27FC236}">
              <a16:creationId xmlns:a16="http://schemas.microsoft.com/office/drawing/2014/main" id="{DEFED6A3-5660-41FB-8065-6B27C6E5258C}"/>
            </a:ext>
          </a:extLst>
        </xdr:cNvPr>
        <xdr:cNvSpPr/>
      </xdr:nvSpPr>
      <xdr:spPr>
        <a:xfrm>
          <a:off x="5930900" y="1367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10160</xdr:rowOff>
    </xdr:from>
    <xdr:to>
      <xdr:col>5</xdr:col>
      <xdr:colOff>69910</xdr:colOff>
      <xdr:row>81</xdr:row>
      <xdr:rowOff>124460</xdr:rowOff>
    </xdr:to>
    <xdr:sp macro="" textlink="">
      <xdr:nvSpPr>
        <xdr:cNvPr id="480" name="OpenSolver84">
          <a:extLst>
            <a:ext uri="{FF2B5EF4-FFF2-40B4-BE49-F238E27FC236}">
              <a16:creationId xmlns:a16="http://schemas.microsoft.com/office/drawing/2014/main" id="{ED9200EF-0715-4A7D-A13B-BD7E0634BFB1}"/>
            </a:ext>
          </a:extLst>
        </xdr:cNvPr>
        <xdr:cNvSpPr/>
      </xdr:nvSpPr>
      <xdr:spPr>
        <a:xfrm>
          <a:off x="5930900" y="138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12700</xdr:rowOff>
    </xdr:from>
    <xdr:to>
      <xdr:col>5</xdr:col>
      <xdr:colOff>69910</xdr:colOff>
      <xdr:row>82</xdr:row>
      <xdr:rowOff>127000</xdr:rowOff>
    </xdr:to>
    <xdr:sp macro="" textlink="">
      <xdr:nvSpPr>
        <xdr:cNvPr id="481" name="OpenSolver85">
          <a:extLst>
            <a:ext uri="{FF2B5EF4-FFF2-40B4-BE49-F238E27FC236}">
              <a16:creationId xmlns:a16="http://schemas.microsoft.com/office/drawing/2014/main" id="{5DACC7A9-9EFA-480A-8E52-01719BE09991}"/>
            </a:ext>
          </a:extLst>
        </xdr:cNvPr>
        <xdr:cNvSpPr/>
      </xdr:nvSpPr>
      <xdr:spPr>
        <a:xfrm>
          <a:off x="5930900" y="1403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482" name="OpenSolver86">
          <a:extLst>
            <a:ext uri="{FF2B5EF4-FFF2-40B4-BE49-F238E27FC236}">
              <a16:creationId xmlns:a16="http://schemas.microsoft.com/office/drawing/2014/main" id="{DB64FCBF-4E58-44C4-B510-1E40230C5157}"/>
            </a:ext>
          </a:extLst>
        </xdr:cNvPr>
        <xdr:cNvSpPr/>
      </xdr:nvSpPr>
      <xdr:spPr>
        <a:xfrm>
          <a:off x="5930900" y="1421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17780</xdr:rowOff>
    </xdr:from>
    <xdr:to>
      <xdr:col>5</xdr:col>
      <xdr:colOff>69910</xdr:colOff>
      <xdr:row>84</xdr:row>
      <xdr:rowOff>132080</xdr:rowOff>
    </xdr:to>
    <xdr:sp macro="" textlink="">
      <xdr:nvSpPr>
        <xdr:cNvPr id="483" name="OpenSolver87">
          <a:extLst>
            <a:ext uri="{FF2B5EF4-FFF2-40B4-BE49-F238E27FC236}">
              <a16:creationId xmlns:a16="http://schemas.microsoft.com/office/drawing/2014/main" id="{2E2623C3-8BA8-4E8B-B386-C75799962F52}"/>
            </a:ext>
          </a:extLst>
        </xdr:cNvPr>
        <xdr:cNvSpPr/>
      </xdr:nvSpPr>
      <xdr:spPr>
        <a:xfrm>
          <a:off x="5930900" y="1438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7620</xdr:rowOff>
    </xdr:from>
    <xdr:to>
      <xdr:col>5</xdr:col>
      <xdr:colOff>69910</xdr:colOff>
      <xdr:row>85</xdr:row>
      <xdr:rowOff>121920</xdr:rowOff>
    </xdr:to>
    <xdr:sp macro="" textlink="">
      <xdr:nvSpPr>
        <xdr:cNvPr id="484" name="OpenSolver88">
          <a:extLst>
            <a:ext uri="{FF2B5EF4-FFF2-40B4-BE49-F238E27FC236}">
              <a16:creationId xmlns:a16="http://schemas.microsoft.com/office/drawing/2014/main" id="{366854AE-F68C-4243-8B39-A99419A7D33F}"/>
            </a:ext>
          </a:extLst>
        </xdr:cNvPr>
        <xdr:cNvSpPr/>
      </xdr:nvSpPr>
      <xdr:spPr>
        <a:xfrm>
          <a:off x="5930900" y="1455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10160</xdr:rowOff>
    </xdr:from>
    <xdr:to>
      <xdr:col>5</xdr:col>
      <xdr:colOff>69910</xdr:colOff>
      <xdr:row>86</xdr:row>
      <xdr:rowOff>124460</xdr:rowOff>
    </xdr:to>
    <xdr:sp macro="" textlink="">
      <xdr:nvSpPr>
        <xdr:cNvPr id="485" name="OpenSolver89">
          <a:extLst>
            <a:ext uri="{FF2B5EF4-FFF2-40B4-BE49-F238E27FC236}">
              <a16:creationId xmlns:a16="http://schemas.microsoft.com/office/drawing/2014/main" id="{D79D8277-0BF3-485C-9AF4-19405C0C420A}"/>
            </a:ext>
          </a:extLst>
        </xdr:cNvPr>
        <xdr:cNvSpPr/>
      </xdr:nvSpPr>
      <xdr:spPr>
        <a:xfrm>
          <a:off x="5930900" y="1473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12700</xdr:rowOff>
    </xdr:from>
    <xdr:to>
      <xdr:col>5</xdr:col>
      <xdr:colOff>69910</xdr:colOff>
      <xdr:row>87</xdr:row>
      <xdr:rowOff>127000</xdr:rowOff>
    </xdr:to>
    <xdr:sp macro="" textlink="">
      <xdr:nvSpPr>
        <xdr:cNvPr id="486" name="OpenSolver90">
          <a:extLst>
            <a:ext uri="{FF2B5EF4-FFF2-40B4-BE49-F238E27FC236}">
              <a16:creationId xmlns:a16="http://schemas.microsoft.com/office/drawing/2014/main" id="{DD590698-C974-4FF6-BDC6-4C3F3959714B}"/>
            </a:ext>
          </a:extLst>
        </xdr:cNvPr>
        <xdr:cNvSpPr/>
      </xdr:nvSpPr>
      <xdr:spPr>
        <a:xfrm>
          <a:off x="5930900" y="1490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487" name="OpenSolver91">
          <a:extLst>
            <a:ext uri="{FF2B5EF4-FFF2-40B4-BE49-F238E27FC236}">
              <a16:creationId xmlns:a16="http://schemas.microsoft.com/office/drawing/2014/main" id="{18C6362D-D09D-4E2F-8693-722DCD4EBAA4}"/>
            </a:ext>
          </a:extLst>
        </xdr:cNvPr>
        <xdr:cNvSpPr/>
      </xdr:nvSpPr>
      <xdr:spPr>
        <a:xfrm>
          <a:off x="5930900" y="1508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17780</xdr:rowOff>
    </xdr:from>
    <xdr:to>
      <xdr:col>5</xdr:col>
      <xdr:colOff>69910</xdr:colOff>
      <xdr:row>89</xdr:row>
      <xdr:rowOff>132080</xdr:rowOff>
    </xdr:to>
    <xdr:sp macro="" textlink="">
      <xdr:nvSpPr>
        <xdr:cNvPr id="488" name="OpenSolver92">
          <a:extLst>
            <a:ext uri="{FF2B5EF4-FFF2-40B4-BE49-F238E27FC236}">
              <a16:creationId xmlns:a16="http://schemas.microsoft.com/office/drawing/2014/main" id="{D7A050A0-151D-4CC1-AFB7-D7A0C8256A24}"/>
            </a:ext>
          </a:extLst>
        </xdr:cNvPr>
        <xdr:cNvSpPr/>
      </xdr:nvSpPr>
      <xdr:spPr>
        <a:xfrm>
          <a:off x="5930900" y="1526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7620</xdr:rowOff>
    </xdr:from>
    <xdr:to>
      <xdr:col>5</xdr:col>
      <xdr:colOff>69910</xdr:colOff>
      <xdr:row>90</xdr:row>
      <xdr:rowOff>121920</xdr:rowOff>
    </xdr:to>
    <xdr:sp macro="" textlink="">
      <xdr:nvSpPr>
        <xdr:cNvPr id="489" name="OpenSolver93">
          <a:extLst>
            <a:ext uri="{FF2B5EF4-FFF2-40B4-BE49-F238E27FC236}">
              <a16:creationId xmlns:a16="http://schemas.microsoft.com/office/drawing/2014/main" id="{BC46C48C-533F-4C7A-8990-18D13ABAE620}"/>
            </a:ext>
          </a:extLst>
        </xdr:cNvPr>
        <xdr:cNvSpPr/>
      </xdr:nvSpPr>
      <xdr:spPr>
        <a:xfrm>
          <a:off x="5930900" y="1543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10160</xdr:rowOff>
    </xdr:from>
    <xdr:to>
      <xdr:col>5</xdr:col>
      <xdr:colOff>69910</xdr:colOff>
      <xdr:row>91</xdr:row>
      <xdr:rowOff>124460</xdr:rowOff>
    </xdr:to>
    <xdr:sp macro="" textlink="">
      <xdr:nvSpPr>
        <xdr:cNvPr id="490" name="OpenSolver94">
          <a:extLst>
            <a:ext uri="{FF2B5EF4-FFF2-40B4-BE49-F238E27FC236}">
              <a16:creationId xmlns:a16="http://schemas.microsoft.com/office/drawing/2014/main" id="{2EDDAFAE-06ED-4771-86DF-6573BE313E6D}"/>
            </a:ext>
          </a:extLst>
        </xdr:cNvPr>
        <xdr:cNvSpPr/>
      </xdr:nvSpPr>
      <xdr:spPr>
        <a:xfrm>
          <a:off x="5930900" y="1560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12700</xdr:rowOff>
    </xdr:from>
    <xdr:to>
      <xdr:col>5</xdr:col>
      <xdr:colOff>69910</xdr:colOff>
      <xdr:row>92</xdr:row>
      <xdr:rowOff>127000</xdr:rowOff>
    </xdr:to>
    <xdr:sp macro="" textlink="">
      <xdr:nvSpPr>
        <xdr:cNvPr id="491" name="OpenSolver95">
          <a:extLst>
            <a:ext uri="{FF2B5EF4-FFF2-40B4-BE49-F238E27FC236}">
              <a16:creationId xmlns:a16="http://schemas.microsoft.com/office/drawing/2014/main" id="{3054515D-CE53-4C15-83AC-3015042ED8E7}"/>
            </a:ext>
          </a:extLst>
        </xdr:cNvPr>
        <xdr:cNvSpPr/>
      </xdr:nvSpPr>
      <xdr:spPr>
        <a:xfrm>
          <a:off x="5930900" y="157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492" name="OpenSolver96">
          <a:extLst>
            <a:ext uri="{FF2B5EF4-FFF2-40B4-BE49-F238E27FC236}">
              <a16:creationId xmlns:a16="http://schemas.microsoft.com/office/drawing/2014/main" id="{2D05BB4D-B25D-43FA-8295-9C972D2C4E53}"/>
            </a:ext>
          </a:extLst>
        </xdr:cNvPr>
        <xdr:cNvSpPr/>
      </xdr:nvSpPr>
      <xdr:spPr>
        <a:xfrm>
          <a:off x="5930900" y="1596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17780</xdr:rowOff>
    </xdr:from>
    <xdr:to>
      <xdr:col>5</xdr:col>
      <xdr:colOff>69910</xdr:colOff>
      <xdr:row>94</xdr:row>
      <xdr:rowOff>132080</xdr:rowOff>
    </xdr:to>
    <xdr:sp macro="" textlink="">
      <xdr:nvSpPr>
        <xdr:cNvPr id="493" name="OpenSolver97">
          <a:extLst>
            <a:ext uri="{FF2B5EF4-FFF2-40B4-BE49-F238E27FC236}">
              <a16:creationId xmlns:a16="http://schemas.microsoft.com/office/drawing/2014/main" id="{5BFDD497-DE8E-4F58-A744-0D9198C1A06B}"/>
            </a:ext>
          </a:extLst>
        </xdr:cNvPr>
        <xdr:cNvSpPr/>
      </xdr:nvSpPr>
      <xdr:spPr>
        <a:xfrm>
          <a:off x="5930900" y="1614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7620</xdr:rowOff>
    </xdr:from>
    <xdr:to>
      <xdr:col>5</xdr:col>
      <xdr:colOff>69910</xdr:colOff>
      <xdr:row>95</xdr:row>
      <xdr:rowOff>121920</xdr:rowOff>
    </xdr:to>
    <xdr:sp macro="" textlink="">
      <xdr:nvSpPr>
        <xdr:cNvPr id="494" name="OpenSolver98">
          <a:extLst>
            <a:ext uri="{FF2B5EF4-FFF2-40B4-BE49-F238E27FC236}">
              <a16:creationId xmlns:a16="http://schemas.microsoft.com/office/drawing/2014/main" id="{6BB5BAB3-E2FB-4930-8F82-0527FAC1561B}"/>
            </a:ext>
          </a:extLst>
        </xdr:cNvPr>
        <xdr:cNvSpPr/>
      </xdr:nvSpPr>
      <xdr:spPr>
        <a:xfrm>
          <a:off x="5930900" y="1630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10160</xdr:rowOff>
    </xdr:from>
    <xdr:to>
      <xdr:col>5</xdr:col>
      <xdr:colOff>69910</xdr:colOff>
      <xdr:row>96</xdr:row>
      <xdr:rowOff>124460</xdr:rowOff>
    </xdr:to>
    <xdr:sp macro="" textlink="">
      <xdr:nvSpPr>
        <xdr:cNvPr id="495" name="OpenSolver99">
          <a:extLst>
            <a:ext uri="{FF2B5EF4-FFF2-40B4-BE49-F238E27FC236}">
              <a16:creationId xmlns:a16="http://schemas.microsoft.com/office/drawing/2014/main" id="{64AFE1C3-3B71-4A35-A6DB-98EE24940C94}"/>
            </a:ext>
          </a:extLst>
        </xdr:cNvPr>
        <xdr:cNvSpPr/>
      </xdr:nvSpPr>
      <xdr:spPr>
        <a:xfrm>
          <a:off x="5930900" y="1648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12700</xdr:rowOff>
    </xdr:from>
    <xdr:to>
      <xdr:col>5</xdr:col>
      <xdr:colOff>69910</xdr:colOff>
      <xdr:row>97</xdr:row>
      <xdr:rowOff>127000</xdr:rowOff>
    </xdr:to>
    <xdr:sp macro="" textlink="">
      <xdr:nvSpPr>
        <xdr:cNvPr id="496" name="OpenSolver100">
          <a:extLst>
            <a:ext uri="{FF2B5EF4-FFF2-40B4-BE49-F238E27FC236}">
              <a16:creationId xmlns:a16="http://schemas.microsoft.com/office/drawing/2014/main" id="{05AFCDE5-CF9B-4794-8D1C-2C76803B1FFE}"/>
            </a:ext>
          </a:extLst>
        </xdr:cNvPr>
        <xdr:cNvSpPr/>
      </xdr:nvSpPr>
      <xdr:spPr>
        <a:xfrm>
          <a:off x="5930900" y="1666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497" name="OpenSolver101">
          <a:extLst>
            <a:ext uri="{FF2B5EF4-FFF2-40B4-BE49-F238E27FC236}">
              <a16:creationId xmlns:a16="http://schemas.microsoft.com/office/drawing/2014/main" id="{8E237757-34CE-4440-8315-085681026E8C}"/>
            </a:ext>
          </a:extLst>
        </xdr:cNvPr>
        <xdr:cNvSpPr/>
      </xdr:nvSpPr>
      <xdr:spPr>
        <a:xfrm>
          <a:off x="5930900" y="1684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17780</xdr:rowOff>
    </xdr:from>
    <xdr:to>
      <xdr:col>5</xdr:col>
      <xdr:colOff>69910</xdr:colOff>
      <xdr:row>99</xdr:row>
      <xdr:rowOff>132080</xdr:rowOff>
    </xdr:to>
    <xdr:sp macro="" textlink="">
      <xdr:nvSpPr>
        <xdr:cNvPr id="498" name="OpenSolver102">
          <a:extLst>
            <a:ext uri="{FF2B5EF4-FFF2-40B4-BE49-F238E27FC236}">
              <a16:creationId xmlns:a16="http://schemas.microsoft.com/office/drawing/2014/main" id="{0A94ECF4-CC23-4547-97E2-313E481493F9}"/>
            </a:ext>
          </a:extLst>
        </xdr:cNvPr>
        <xdr:cNvSpPr/>
      </xdr:nvSpPr>
      <xdr:spPr>
        <a:xfrm>
          <a:off x="5930900" y="1701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7620</xdr:rowOff>
    </xdr:from>
    <xdr:to>
      <xdr:col>5</xdr:col>
      <xdr:colOff>69910</xdr:colOff>
      <xdr:row>100</xdr:row>
      <xdr:rowOff>121920</xdr:rowOff>
    </xdr:to>
    <xdr:sp macro="" textlink="">
      <xdr:nvSpPr>
        <xdr:cNvPr id="499" name="OpenSolver103">
          <a:extLst>
            <a:ext uri="{FF2B5EF4-FFF2-40B4-BE49-F238E27FC236}">
              <a16:creationId xmlns:a16="http://schemas.microsoft.com/office/drawing/2014/main" id="{AEDACA2A-F70E-4B8B-BC1E-E660C392EF75}"/>
            </a:ext>
          </a:extLst>
        </xdr:cNvPr>
        <xdr:cNvSpPr/>
      </xdr:nvSpPr>
      <xdr:spPr>
        <a:xfrm>
          <a:off x="5930900" y="171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10160</xdr:rowOff>
    </xdr:from>
    <xdr:to>
      <xdr:col>5</xdr:col>
      <xdr:colOff>69910</xdr:colOff>
      <xdr:row>101</xdr:row>
      <xdr:rowOff>124460</xdr:rowOff>
    </xdr:to>
    <xdr:sp macro="" textlink="">
      <xdr:nvSpPr>
        <xdr:cNvPr id="500" name="OpenSolver104">
          <a:extLst>
            <a:ext uri="{FF2B5EF4-FFF2-40B4-BE49-F238E27FC236}">
              <a16:creationId xmlns:a16="http://schemas.microsoft.com/office/drawing/2014/main" id="{3D24FDD1-4CA2-434C-9545-3F541BFD0B4E}"/>
            </a:ext>
          </a:extLst>
        </xdr:cNvPr>
        <xdr:cNvSpPr/>
      </xdr:nvSpPr>
      <xdr:spPr>
        <a:xfrm>
          <a:off x="5930900" y="1736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12700</xdr:rowOff>
    </xdr:from>
    <xdr:to>
      <xdr:col>5</xdr:col>
      <xdr:colOff>69910</xdr:colOff>
      <xdr:row>102</xdr:row>
      <xdr:rowOff>127000</xdr:rowOff>
    </xdr:to>
    <xdr:sp macro="" textlink="">
      <xdr:nvSpPr>
        <xdr:cNvPr id="501" name="OpenSolver105">
          <a:extLst>
            <a:ext uri="{FF2B5EF4-FFF2-40B4-BE49-F238E27FC236}">
              <a16:creationId xmlns:a16="http://schemas.microsoft.com/office/drawing/2014/main" id="{2B719E29-FD59-4CB8-BE69-D1D1EA8B5AE6}"/>
            </a:ext>
          </a:extLst>
        </xdr:cNvPr>
        <xdr:cNvSpPr/>
      </xdr:nvSpPr>
      <xdr:spPr>
        <a:xfrm>
          <a:off x="5930900" y="1753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502" name="OpenSolver106">
          <a:extLst>
            <a:ext uri="{FF2B5EF4-FFF2-40B4-BE49-F238E27FC236}">
              <a16:creationId xmlns:a16="http://schemas.microsoft.com/office/drawing/2014/main" id="{60695E46-5CDC-48A6-8904-570685365B8A}"/>
            </a:ext>
          </a:extLst>
        </xdr:cNvPr>
        <xdr:cNvSpPr/>
      </xdr:nvSpPr>
      <xdr:spPr>
        <a:xfrm>
          <a:off x="5930900" y="1771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17780</xdr:rowOff>
    </xdr:from>
    <xdr:to>
      <xdr:col>5</xdr:col>
      <xdr:colOff>69910</xdr:colOff>
      <xdr:row>104</xdr:row>
      <xdr:rowOff>132080</xdr:rowOff>
    </xdr:to>
    <xdr:sp macro="" textlink="">
      <xdr:nvSpPr>
        <xdr:cNvPr id="503" name="OpenSolver107">
          <a:extLst>
            <a:ext uri="{FF2B5EF4-FFF2-40B4-BE49-F238E27FC236}">
              <a16:creationId xmlns:a16="http://schemas.microsoft.com/office/drawing/2014/main" id="{EE35F54D-44A4-4C18-9356-46FBE94AB4F1}"/>
            </a:ext>
          </a:extLst>
        </xdr:cNvPr>
        <xdr:cNvSpPr/>
      </xdr:nvSpPr>
      <xdr:spPr>
        <a:xfrm>
          <a:off x="5930900" y="1789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7620</xdr:rowOff>
    </xdr:from>
    <xdr:to>
      <xdr:col>5</xdr:col>
      <xdr:colOff>69910</xdr:colOff>
      <xdr:row>105</xdr:row>
      <xdr:rowOff>121920</xdr:rowOff>
    </xdr:to>
    <xdr:sp macro="" textlink="">
      <xdr:nvSpPr>
        <xdr:cNvPr id="504" name="OpenSolver108">
          <a:extLst>
            <a:ext uri="{FF2B5EF4-FFF2-40B4-BE49-F238E27FC236}">
              <a16:creationId xmlns:a16="http://schemas.microsoft.com/office/drawing/2014/main" id="{76421091-D7E8-4FAD-A102-DAC964B2888C}"/>
            </a:ext>
          </a:extLst>
        </xdr:cNvPr>
        <xdr:cNvSpPr/>
      </xdr:nvSpPr>
      <xdr:spPr>
        <a:xfrm>
          <a:off x="5930900" y="1805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10160</xdr:rowOff>
    </xdr:from>
    <xdr:to>
      <xdr:col>5</xdr:col>
      <xdr:colOff>69910</xdr:colOff>
      <xdr:row>106</xdr:row>
      <xdr:rowOff>124460</xdr:rowOff>
    </xdr:to>
    <xdr:sp macro="" textlink="">
      <xdr:nvSpPr>
        <xdr:cNvPr id="505" name="OpenSolver109">
          <a:extLst>
            <a:ext uri="{FF2B5EF4-FFF2-40B4-BE49-F238E27FC236}">
              <a16:creationId xmlns:a16="http://schemas.microsoft.com/office/drawing/2014/main" id="{7C7FF3CF-D35D-4CAC-A5EF-B09A9D312D12}"/>
            </a:ext>
          </a:extLst>
        </xdr:cNvPr>
        <xdr:cNvSpPr/>
      </xdr:nvSpPr>
      <xdr:spPr>
        <a:xfrm>
          <a:off x="5930900" y="1823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12700</xdr:rowOff>
    </xdr:from>
    <xdr:to>
      <xdr:col>5</xdr:col>
      <xdr:colOff>69910</xdr:colOff>
      <xdr:row>107</xdr:row>
      <xdr:rowOff>127000</xdr:rowOff>
    </xdr:to>
    <xdr:sp macro="" textlink="">
      <xdr:nvSpPr>
        <xdr:cNvPr id="506" name="OpenSolver110">
          <a:extLst>
            <a:ext uri="{FF2B5EF4-FFF2-40B4-BE49-F238E27FC236}">
              <a16:creationId xmlns:a16="http://schemas.microsoft.com/office/drawing/2014/main" id="{6C18E6CD-D192-41AA-A01C-D203BC5C59A3}"/>
            </a:ext>
          </a:extLst>
        </xdr:cNvPr>
        <xdr:cNvSpPr/>
      </xdr:nvSpPr>
      <xdr:spPr>
        <a:xfrm>
          <a:off x="5930900" y="1841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507" name="OpenSolver111">
          <a:extLst>
            <a:ext uri="{FF2B5EF4-FFF2-40B4-BE49-F238E27FC236}">
              <a16:creationId xmlns:a16="http://schemas.microsoft.com/office/drawing/2014/main" id="{6904BC92-E80A-4D1B-BD57-38D486362F86}"/>
            </a:ext>
          </a:extLst>
        </xdr:cNvPr>
        <xdr:cNvSpPr/>
      </xdr:nvSpPr>
      <xdr:spPr>
        <a:xfrm>
          <a:off x="5930900" y="1859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17780</xdr:rowOff>
    </xdr:from>
    <xdr:to>
      <xdr:col>5</xdr:col>
      <xdr:colOff>69910</xdr:colOff>
      <xdr:row>109</xdr:row>
      <xdr:rowOff>132080</xdr:rowOff>
    </xdr:to>
    <xdr:sp macro="" textlink="">
      <xdr:nvSpPr>
        <xdr:cNvPr id="508" name="OpenSolver112">
          <a:extLst>
            <a:ext uri="{FF2B5EF4-FFF2-40B4-BE49-F238E27FC236}">
              <a16:creationId xmlns:a16="http://schemas.microsoft.com/office/drawing/2014/main" id="{2FEF090E-4F14-4B69-8788-A75DC49E8862}"/>
            </a:ext>
          </a:extLst>
        </xdr:cNvPr>
        <xdr:cNvSpPr/>
      </xdr:nvSpPr>
      <xdr:spPr>
        <a:xfrm>
          <a:off x="5930900" y="1877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7620</xdr:rowOff>
    </xdr:from>
    <xdr:to>
      <xdr:col>5</xdr:col>
      <xdr:colOff>69910</xdr:colOff>
      <xdr:row>110</xdr:row>
      <xdr:rowOff>121920</xdr:rowOff>
    </xdr:to>
    <xdr:sp macro="" textlink="">
      <xdr:nvSpPr>
        <xdr:cNvPr id="509" name="OpenSolver113">
          <a:extLst>
            <a:ext uri="{FF2B5EF4-FFF2-40B4-BE49-F238E27FC236}">
              <a16:creationId xmlns:a16="http://schemas.microsoft.com/office/drawing/2014/main" id="{152579D1-6CA1-45B6-8F91-076726CDCA6A}"/>
            </a:ext>
          </a:extLst>
        </xdr:cNvPr>
        <xdr:cNvSpPr/>
      </xdr:nvSpPr>
      <xdr:spPr>
        <a:xfrm>
          <a:off x="5930900" y="1893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10160</xdr:rowOff>
    </xdr:from>
    <xdr:to>
      <xdr:col>5</xdr:col>
      <xdr:colOff>69910</xdr:colOff>
      <xdr:row>111</xdr:row>
      <xdr:rowOff>124460</xdr:rowOff>
    </xdr:to>
    <xdr:sp macro="" textlink="">
      <xdr:nvSpPr>
        <xdr:cNvPr id="510" name="OpenSolver114">
          <a:extLst>
            <a:ext uri="{FF2B5EF4-FFF2-40B4-BE49-F238E27FC236}">
              <a16:creationId xmlns:a16="http://schemas.microsoft.com/office/drawing/2014/main" id="{FC78CCC9-7EE9-4AC9-9138-5F001D02749A}"/>
            </a:ext>
          </a:extLst>
        </xdr:cNvPr>
        <xdr:cNvSpPr/>
      </xdr:nvSpPr>
      <xdr:spPr>
        <a:xfrm>
          <a:off x="5930900" y="1911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12700</xdr:rowOff>
    </xdr:from>
    <xdr:to>
      <xdr:col>5</xdr:col>
      <xdr:colOff>69910</xdr:colOff>
      <xdr:row>112</xdr:row>
      <xdr:rowOff>127000</xdr:rowOff>
    </xdr:to>
    <xdr:sp macro="" textlink="">
      <xdr:nvSpPr>
        <xdr:cNvPr id="511" name="OpenSolver115">
          <a:extLst>
            <a:ext uri="{FF2B5EF4-FFF2-40B4-BE49-F238E27FC236}">
              <a16:creationId xmlns:a16="http://schemas.microsoft.com/office/drawing/2014/main" id="{22E9F966-E14A-4F80-9BBD-2079485F31C0}"/>
            </a:ext>
          </a:extLst>
        </xdr:cNvPr>
        <xdr:cNvSpPr/>
      </xdr:nvSpPr>
      <xdr:spPr>
        <a:xfrm>
          <a:off x="5930900" y="1929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512" name="OpenSolver116">
          <a:extLst>
            <a:ext uri="{FF2B5EF4-FFF2-40B4-BE49-F238E27FC236}">
              <a16:creationId xmlns:a16="http://schemas.microsoft.com/office/drawing/2014/main" id="{826A745C-0A01-485C-82C3-132F045CA1DF}"/>
            </a:ext>
          </a:extLst>
        </xdr:cNvPr>
        <xdr:cNvSpPr/>
      </xdr:nvSpPr>
      <xdr:spPr>
        <a:xfrm>
          <a:off x="5930900" y="1946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17780</xdr:rowOff>
    </xdr:from>
    <xdr:to>
      <xdr:col>5</xdr:col>
      <xdr:colOff>69910</xdr:colOff>
      <xdr:row>114</xdr:row>
      <xdr:rowOff>132080</xdr:rowOff>
    </xdr:to>
    <xdr:sp macro="" textlink="">
      <xdr:nvSpPr>
        <xdr:cNvPr id="513" name="OpenSolver117">
          <a:extLst>
            <a:ext uri="{FF2B5EF4-FFF2-40B4-BE49-F238E27FC236}">
              <a16:creationId xmlns:a16="http://schemas.microsoft.com/office/drawing/2014/main" id="{05409345-4E5D-4D5F-9102-C839C8AB2E70}"/>
            </a:ext>
          </a:extLst>
        </xdr:cNvPr>
        <xdr:cNvSpPr/>
      </xdr:nvSpPr>
      <xdr:spPr>
        <a:xfrm>
          <a:off x="5930900" y="1964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7620</xdr:rowOff>
    </xdr:from>
    <xdr:to>
      <xdr:col>5</xdr:col>
      <xdr:colOff>69910</xdr:colOff>
      <xdr:row>115</xdr:row>
      <xdr:rowOff>121920</xdr:rowOff>
    </xdr:to>
    <xdr:sp macro="" textlink="">
      <xdr:nvSpPr>
        <xdr:cNvPr id="514" name="OpenSolver118">
          <a:extLst>
            <a:ext uri="{FF2B5EF4-FFF2-40B4-BE49-F238E27FC236}">
              <a16:creationId xmlns:a16="http://schemas.microsoft.com/office/drawing/2014/main" id="{132A6587-80C7-4DBB-8324-21A59161E786}"/>
            </a:ext>
          </a:extLst>
        </xdr:cNvPr>
        <xdr:cNvSpPr/>
      </xdr:nvSpPr>
      <xdr:spPr>
        <a:xfrm>
          <a:off x="5930900" y="1981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10160</xdr:rowOff>
    </xdr:from>
    <xdr:to>
      <xdr:col>5</xdr:col>
      <xdr:colOff>69910</xdr:colOff>
      <xdr:row>116</xdr:row>
      <xdr:rowOff>124460</xdr:rowOff>
    </xdr:to>
    <xdr:sp macro="" textlink="">
      <xdr:nvSpPr>
        <xdr:cNvPr id="515" name="OpenSolver119">
          <a:extLst>
            <a:ext uri="{FF2B5EF4-FFF2-40B4-BE49-F238E27FC236}">
              <a16:creationId xmlns:a16="http://schemas.microsoft.com/office/drawing/2014/main" id="{C743EBAC-3E84-44F2-9A4E-8ADD56ED0A6C}"/>
            </a:ext>
          </a:extLst>
        </xdr:cNvPr>
        <xdr:cNvSpPr/>
      </xdr:nvSpPr>
      <xdr:spPr>
        <a:xfrm>
          <a:off x="5930900" y="1998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12700</xdr:rowOff>
    </xdr:from>
    <xdr:to>
      <xdr:col>5</xdr:col>
      <xdr:colOff>69910</xdr:colOff>
      <xdr:row>117</xdr:row>
      <xdr:rowOff>127000</xdr:rowOff>
    </xdr:to>
    <xdr:sp macro="" textlink="">
      <xdr:nvSpPr>
        <xdr:cNvPr id="516" name="OpenSolver120">
          <a:extLst>
            <a:ext uri="{FF2B5EF4-FFF2-40B4-BE49-F238E27FC236}">
              <a16:creationId xmlns:a16="http://schemas.microsoft.com/office/drawing/2014/main" id="{449D640F-357F-4A24-85EC-499D45CB62D1}"/>
            </a:ext>
          </a:extLst>
        </xdr:cNvPr>
        <xdr:cNvSpPr/>
      </xdr:nvSpPr>
      <xdr:spPr>
        <a:xfrm>
          <a:off x="5930900" y="2016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517" name="OpenSolver121">
          <a:extLst>
            <a:ext uri="{FF2B5EF4-FFF2-40B4-BE49-F238E27FC236}">
              <a16:creationId xmlns:a16="http://schemas.microsoft.com/office/drawing/2014/main" id="{D9CE891D-6D63-41DB-B2A4-F78B9B9FF3E3}"/>
            </a:ext>
          </a:extLst>
        </xdr:cNvPr>
        <xdr:cNvSpPr/>
      </xdr:nvSpPr>
      <xdr:spPr>
        <a:xfrm>
          <a:off x="5930900" y="2034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17780</xdr:rowOff>
    </xdr:from>
    <xdr:to>
      <xdr:col>5</xdr:col>
      <xdr:colOff>69910</xdr:colOff>
      <xdr:row>119</xdr:row>
      <xdr:rowOff>132080</xdr:rowOff>
    </xdr:to>
    <xdr:sp macro="" textlink="">
      <xdr:nvSpPr>
        <xdr:cNvPr id="518" name="OpenSolver122">
          <a:extLst>
            <a:ext uri="{FF2B5EF4-FFF2-40B4-BE49-F238E27FC236}">
              <a16:creationId xmlns:a16="http://schemas.microsoft.com/office/drawing/2014/main" id="{E60802F8-916D-4962-855B-ADFD95C4CEF0}"/>
            </a:ext>
          </a:extLst>
        </xdr:cNvPr>
        <xdr:cNvSpPr/>
      </xdr:nvSpPr>
      <xdr:spPr>
        <a:xfrm>
          <a:off x="5930900" y="2052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7620</xdr:rowOff>
    </xdr:from>
    <xdr:to>
      <xdr:col>5</xdr:col>
      <xdr:colOff>69910</xdr:colOff>
      <xdr:row>120</xdr:row>
      <xdr:rowOff>121920</xdr:rowOff>
    </xdr:to>
    <xdr:sp macro="" textlink="">
      <xdr:nvSpPr>
        <xdr:cNvPr id="519" name="OpenSolver123">
          <a:extLst>
            <a:ext uri="{FF2B5EF4-FFF2-40B4-BE49-F238E27FC236}">
              <a16:creationId xmlns:a16="http://schemas.microsoft.com/office/drawing/2014/main" id="{05FFA0A8-D702-46D6-A452-8A504746AFA1}"/>
            </a:ext>
          </a:extLst>
        </xdr:cNvPr>
        <xdr:cNvSpPr/>
      </xdr:nvSpPr>
      <xdr:spPr>
        <a:xfrm>
          <a:off x="5930900" y="2068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10160</xdr:rowOff>
    </xdr:from>
    <xdr:to>
      <xdr:col>5</xdr:col>
      <xdr:colOff>69910</xdr:colOff>
      <xdr:row>121</xdr:row>
      <xdr:rowOff>124460</xdr:rowOff>
    </xdr:to>
    <xdr:sp macro="" textlink="">
      <xdr:nvSpPr>
        <xdr:cNvPr id="520" name="OpenSolver124">
          <a:extLst>
            <a:ext uri="{FF2B5EF4-FFF2-40B4-BE49-F238E27FC236}">
              <a16:creationId xmlns:a16="http://schemas.microsoft.com/office/drawing/2014/main" id="{4841B3C7-C796-4977-B916-F83EE93A8046}"/>
            </a:ext>
          </a:extLst>
        </xdr:cNvPr>
        <xdr:cNvSpPr/>
      </xdr:nvSpPr>
      <xdr:spPr>
        <a:xfrm>
          <a:off x="5930900" y="2086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12700</xdr:rowOff>
    </xdr:from>
    <xdr:to>
      <xdr:col>5</xdr:col>
      <xdr:colOff>69910</xdr:colOff>
      <xdr:row>122</xdr:row>
      <xdr:rowOff>127000</xdr:rowOff>
    </xdr:to>
    <xdr:sp macro="" textlink="">
      <xdr:nvSpPr>
        <xdr:cNvPr id="521" name="OpenSolver125">
          <a:extLst>
            <a:ext uri="{FF2B5EF4-FFF2-40B4-BE49-F238E27FC236}">
              <a16:creationId xmlns:a16="http://schemas.microsoft.com/office/drawing/2014/main" id="{DF9EEC87-0C71-4AB1-AB71-1C796B7BB2D6}"/>
            </a:ext>
          </a:extLst>
        </xdr:cNvPr>
        <xdr:cNvSpPr/>
      </xdr:nvSpPr>
      <xdr:spPr>
        <a:xfrm>
          <a:off x="5930900" y="2104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522" name="OpenSolver126">
          <a:extLst>
            <a:ext uri="{FF2B5EF4-FFF2-40B4-BE49-F238E27FC236}">
              <a16:creationId xmlns:a16="http://schemas.microsoft.com/office/drawing/2014/main" id="{F35ED671-28B8-4EB2-84CC-2620C22A4A96}"/>
            </a:ext>
          </a:extLst>
        </xdr:cNvPr>
        <xdr:cNvSpPr/>
      </xdr:nvSpPr>
      <xdr:spPr>
        <a:xfrm>
          <a:off x="5930900" y="2122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17780</xdr:rowOff>
    </xdr:from>
    <xdr:to>
      <xdr:col>5</xdr:col>
      <xdr:colOff>69910</xdr:colOff>
      <xdr:row>124</xdr:row>
      <xdr:rowOff>132080</xdr:rowOff>
    </xdr:to>
    <xdr:sp macro="" textlink="">
      <xdr:nvSpPr>
        <xdr:cNvPr id="523" name="OpenSolver127">
          <a:extLst>
            <a:ext uri="{FF2B5EF4-FFF2-40B4-BE49-F238E27FC236}">
              <a16:creationId xmlns:a16="http://schemas.microsoft.com/office/drawing/2014/main" id="{82630EBE-8114-4C20-8147-ED322590E29B}"/>
            </a:ext>
          </a:extLst>
        </xdr:cNvPr>
        <xdr:cNvSpPr/>
      </xdr:nvSpPr>
      <xdr:spPr>
        <a:xfrm>
          <a:off x="5930900" y="2139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7620</xdr:rowOff>
    </xdr:from>
    <xdr:to>
      <xdr:col>5</xdr:col>
      <xdr:colOff>69910</xdr:colOff>
      <xdr:row>125</xdr:row>
      <xdr:rowOff>121920</xdr:rowOff>
    </xdr:to>
    <xdr:sp macro="" textlink="">
      <xdr:nvSpPr>
        <xdr:cNvPr id="524" name="OpenSolver128">
          <a:extLst>
            <a:ext uri="{FF2B5EF4-FFF2-40B4-BE49-F238E27FC236}">
              <a16:creationId xmlns:a16="http://schemas.microsoft.com/office/drawing/2014/main" id="{0DB00E6F-CAB0-4D49-A526-2BE1E70CF88E}"/>
            </a:ext>
          </a:extLst>
        </xdr:cNvPr>
        <xdr:cNvSpPr/>
      </xdr:nvSpPr>
      <xdr:spPr>
        <a:xfrm>
          <a:off x="5930900" y="2156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10160</xdr:rowOff>
    </xdr:from>
    <xdr:to>
      <xdr:col>5</xdr:col>
      <xdr:colOff>69910</xdr:colOff>
      <xdr:row>126</xdr:row>
      <xdr:rowOff>124460</xdr:rowOff>
    </xdr:to>
    <xdr:sp macro="" textlink="">
      <xdr:nvSpPr>
        <xdr:cNvPr id="525" name="OpenSolver129">
          <a:extLst>
            <a:ext uri="{FF2B5EF4-FFF2-40B4-BE49-F238E27FC236}">
              <a16:creationId xmlns:a16="http://schemas.microsoft.com/office/drawing/2014/main" id="{99CB0C23-02F8-4EAB-B1F8-44765B05C34F}"/>
            </a:ext>
          </a:extLst>
        </xdr:cNvPr>
        <xdr:cNvSpPr/>
      </xdr:nvSpPr>
      <xdr:spPr>
        <a:xfrm>
          <a:off x="5930900" y="2174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12700</xdr:rowOff>
    </xdr:from>
    <xdr:to>
      <xdr:col>5</xdr:col>
      <xdr:colOff>69910</xdr:colOff>
      <xdr:row>127</xdr:row>
      <xdr:rowOff>127000</xdr:rowOff>
    </xdr:to>
    <xdr:sp macro="" textlink="">
      <xdr:nvSpPr>
        <xdr:cNvPr id="526" name="OpenSolver130">
          <a:extLst>
            <a:ext uri="{FF2B5EF4-FFF2-40B4-BE49-F238E27FC236}">
              <a16:creationId xmlns:a16="http://schemas.microsoft.com/office/drawing/2014/main" id="{93094DD2-4625-46A0-9B17-B7523EDE31E1}"/>
            </a:ext>
          </a:extLst>
        </xdr:cNvPr>
        <xdr:cNvSpPr/>
      </xdr:nvSpPr>
      <xdr:spPr>
        <a:xfrm>
          <a:off x="5930900" y="2192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527" name="OpenSolver131">
          <a:extLst>
            <a:ext uri="{FF2B5EF4-FFF2-40B4-BE49-F238E27FC236}">
              <a16:creationId xmlns:a16="http://schemas.microsoft.com/office/drawing/2014/main" id="{F334D10A-12CA-47A9-BC80-A6AD1A4D8AB7}"/>
            </a:ext>
          </a:extLst>
        </xdr:cNvPr>
        <xdr:cNvSpPr/>
      </xdr:nvSpPr>
      <xdr:spPr>
        <a:xfrm>
          <a:off x="5930900" y="2209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17780</xdr:rowOff>
    </xdr:from>
    <xdr:to>
      <xdr:col>5</xdr:col>
      <xdr:colOff>69910</xdr:colOff>
      <xdr:row>129</xdr:row>
      <xdr:rowOff>132080</xdr:rowOff>
    </xdr:to>
    <xdr:sp macro="" textlink="">
      <xdr:nvSpPr>
        <xdr:cNvPr id="528" name="OpenSolver132">
          <a:extLst>
            <a:ext uri="{FF2B5EF4-FFF2-40B4-BE49-F238E27FC236}">
              <a16:creationId xmlns:a16="http://schemas.microsoft.com/office/drawing/2014/main" id="{F1ADAC3C-13F0-46DC-A738-EBBC9CE12EE4}"/>
            </a:ext>
          </a:extLst>
        </xdr:cNvPr>
        <xdr:cNvSpPr/>
      </xdr:nvSpPr>
      <xdr:spPr>
        <a:xfrm>
          <a:off x="5930900" y="2227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7620</xdr:rowOff>
    </xdr:from>
    <xdr:to>
      <xdr:col>5</xdr:col>
      <xdr:colOff>69910</xdr:colOff>
      <xdr:row>130</xdr:row>
      <xdr:rowOff>121920</xdr:rowOff>
    </xdr:to>
    <xdr:sp macro="" textlink="">
      <xdr:nvSpPr>
        <xdr:cNvPr id="529" name="OpenSolver133">
          <a:extLst>
            <a:ext uri="{FF2B5EF4-FFF2-40B4-BE49-F238E27FC236}">
              <a16:creationId xmlns:a16="http://schemas.microsoft.com/office/drawing/2014/main" id="{8A05DEB6-E721-4C4E-B9E7-3CE5167860D7}"/>
            </a:ext>
          </a:extLst>
        </xdr:cNvPr>
        <xdr:cNvSpPr/>
      </xdr:nvSpPr>
      <xdr:spPr>
        <a:xfrm>
          <a:off x="5930900" y="2244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10160</xdr:rowOff>
    </xdr:from>
    <xdr:to>
      <xdr:col>5</xdr:col>
      <xdr:colOff>69910</xdr:colOff>
      <xdr:row>131</xdr:row>
      <xdr:rowOff>124460</xdr:rowOff>
    </xdr:to>
    <xdr:sp macro="" textlink="">
      <xdr:nvSpPr>
        <xdr:cNvPr id="530" name="OpenSolver134">
          <a:extLst>
            <a:ext uri="{FF2B5EF4-FFF2-40B4-BE49-F238E27FC236}">
              <a16:creationId xmlns:a16="http://schemas.microsoft.com/office/drawing/2014/main" id="{C0F74F73-1FA9-4120-AE8A-6616103DC102}"/>
            </a:ext>
          </a:extLst>
        </xdr:cNvPr>
        <xdr:cNvSpPr/>
      </xdr:nvSpPr>
      <xdr:spPr>
        <a:xfrm>
          <a:off x="5930900" y="2261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12700</xdr:rowOff>
    </xdr:from>
    <xdr:to>
      <xdr:col>5</xdr:col>
      <xdr:colOff>69910</xdr:colOff>
      <xdr:row>132</xdr:row>
      <xdr:rowOff>127000</xdr:rowOff>
    </xdr:to>
    <xdr:sp macro="" textlink="">
      <xdr:nvSpPr>
        <xdr:cNvPr id="531" name="OpenSolver135">
          <a:extLst>
            <a:ext uri="{FF2B5EF4-FFF2-40B4-BE49-F238E27FC236}">
              <a16:creationId xmlns:a16="http://schemas.microsoft.com/office/drawing/2014/main" id="{763BA056-C74B-4BA4-A56B-F81546D3561C}"/>
            </a:ext>
          </a:extLst>
        </xdr:cNvPr>
        <xdr:cNvSpPr/>
      </xdr:nvSpPr>
      <xdr:spPr>
        <a:xfrm>
          <a:off x="5930900" y="2279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532" name="OpenSolver136">
          <a:extLst>
            <a:ext uri="{FF2B5EF4-FFF2-40B4-BE49-F238E27FC236}">
              <a16:creationId xmlns:a16="http://schemas.microsoft.com/office/drawing/2014/main" id="{1D7950E4-A636-4B43-BCA8-60AA1C8EDE14}"/>
            </a:ext>
          </a:extLst>
        </xdr:cNvPr>
        <xdr:cNvSpPr/>
      </xdr:nvSpPr>
      <xdr:spPr>
        <a:xfrm>
          <a:off x="5930900" y="2297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17780</xdr:rowOff>
    </xdr:from>
    <xdr:to>
      <xdr:col>5</xdr:col>
      <xdr:colOff>69910</xdr:colOff>
      <xdr:row>134</xdr:row>
      <xdr:rowOff>132080</xdr:rowOff>
    </xdr:to>
    <xdr:sp macro="" textlink="">
      <xdr:nvSpPr>
        <xdr:cNvPr id="533" name="OpenSolver137">
          <a:extLst>
            <a:ext uri="{FF2B5EF4-FFF2-40B4-BE49-F238E27FC236}">
              <a16:creationId xmlns:a16="http://schemas.microsoft.com/office/drawing/2014/main" id="{39E58E7D-622F-4271-8CD8-43FF71ED48FE}"/>
            </a:ext>
          </a:extLst>
        </xdr:cNvPr>
        <xdr:cNvSpPr/>
      </xdr:nvSpPr>
      <xdr:spPr>
        <a:xfrm>
          <a:off x="5930900" y="2315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7620</xdr:rowOff>
    </xdr:from>
    <xdr:to>
      <xdr:col>5</xdr:col>
      <xdr:colOff>69910</xdr:colOff>
      <xdr:row>135</xdr:row>
      <xdr:rowOff>121920</xdr:rowOff>
    </xdr:to>
    <xdr:sp macro="" textlink="">
      <xdr:nvSpPr>
        <xdr:cNvPr id="534" name="OpenSolver138">
          <a:extLst>
            <a:ext uri="{FF2B5EF4-FFF2-40B4-BE49-F238E27FC236}">
              <a16:creationId xmlns:a16="http://schemas.microsoft.com/office/drawing/2014/main" id="{100F5320-45E8-4A98-BE55-EE9E0134955A}"/>
            </a:ext>
          </a:extLst>
        </xdr:cNvPr>
        <xdr:cNvSpPr/>
      </xdr:nvSpPr>
      <xdr:spPr>
        <a:xfrm>
          <a:off x="5930900" y="2331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10160</xdr:rowOff>
    </xdr:from>
    <xdr:to>
      <xdr:col>5</xdr:col>
      <xdr:colOff>69910</xdr:colOff>
      <xdr:row>136</xdr:row>
      <xdr:rowOff>124460</xdr:rowOff>
    </xdr:to>
    <xdr:sp macro="" textlink="">
      <xdr:nvSpPr>
        <xdr:cNvPr id="535" name="OpenSolver139">
          <a:extLst>
            <a:ext uri="{FF2B5EF4-FFF2-40B4-BE49-F238E27FC236}">
              <a16:creationId xmlns:a16="http://schemas.microsoft.com/office/drawing/2014/main" id="{21569900-83D2-48F1-9AF0-7169F292CF15}"/>
            </a:ext>
          </a:extLst>
        </xdr:cNvPr>
        <xdr:cNvSpPr/>
      </xdr:nvSpPr>
      <xdr:spPr>
        <a:xfrm>
          <a:off x="5930900" y="2349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12700</xdr:rowOff>
    </xdr:from>
    <xdr:to>
      <xdr:col>5</xdr:col>
      <xdr:colOff>69910</xdr:colOff>
      <xdr:row>137</xdr:row>
      <xdr:rowOff>127000</xdr:rowOff>
    </xdr:to>
    <xdr:sp macro="" textlink="">
      <xdr:nvSpPr>
        <xdr:cNvPr id="536" name="OpenSolver140">
          <a:extLst>
            <a:ext uri="{FF2B5EF4-FFF2-40B4-BE49-F238E27FC236}">
              <a16:creationId xmlns:a16="http://schemas.microsoft.com/office/drawing/2014/main" id="{2A38E2A1-6876-4644-935C-E2988312107B}"/>
            </a:ext>
          </a:extLst>
        </xdr:cNvPr>
        <xdr:cNvSpPr/>
      </xdr:nvSpPr>
      <xdr:spPr>
        <a:xfrm>
          <a:off x="5930900" y="2367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537" name="OpenSolver141">
          <a:extLst>
            <a:ext uri="{FF2B5EF4-FFF2-40B4-BE49-F238E27FC236}">
              <a16:creationId xmlns:a16="http://schemas.microsoft.com/office/drawing/2014/main" id="{569A43CD-0566-4BF3-98EC-BAC973AF70C2}"/>
            </a:ext>
          </a:extLst>
        </xdr:cNvPr>
        <xdr:cNvSpPr/>
      </xdr:nvSpPr>
      <xdr:spPr>
        <a:xfrm>
          <a:off x="5930900" y="2385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17780</xdr:rowOff>
    </xdr:from>
    <xdr:to>
      <xdr:col>5</xdr:col>
      <xdr:colOff>69910</xdr:colOff>
      <xdr:row>139</xdr:row>
      <xdr:rowOff>132080</xdr:rowOff>
    </xdr:to>
    <xdr:sp macro="" textlink="">
      <xdr:nvSpPr>
        <xdr:cNvPr id="538" name="OpenSolver142">
          <a:extLst>
            <a:ext uri="{FF2B5EF4-FFF2-40B4-BE49-F238E27FC236}">
              <a16:creationId xmlns:a16="http://schemas.microsoft.com/office/drawing/2014/main" id="{91C03FB8-232B-4C3E-AAB0-4979042E6850}"/>
            </a:ext>
          </a:extLst>
        </xdr:cNvPr>
        <xdr:cNvSpPr/>
      </xdr:nvSpPr>
      <xdr:spPr>
        <a:xfrm>
          <a:off x="5930900" y="2402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7620</xdr:rowOff>
    </xdr:from>
    <xdr:to>
      <xdr:col>5</xdr:col>
      <xdr:colOff>69910</xdr:colOff>
      <xdr:row>140</xdr:row>
      <xdr:rowOff>121920</xdr:rowOff>
    </xdr:to>
    <xdr:sp macro="" textlink="">
      <xdr:nvSpPr>
        <xdr:cNvPr id="539" name="OpenSolver143">
          <a:extLst>
            <a:ext uri="{FF2B5EF4-FFF2-40B4-BE49-F238E27FC236}">
              <a16:creationId xmlns:a16="http://schemas.microsoft.com/office/drawing/2014/main" id="{9CCBC7D4-5B39-4272-881D-F12F7DE7BDA2}"/>
            </a:ext>
          </a:extLst>
        </xdr:cNvPr>
        <xdr:cNvSpPr/>
      </xdr:nvSpPr>
      <xdr:spPr>
        <a:xfrm>
          <a:off x="5930900" y="2419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10160</xdr:rowOff>
    </xdr:from>
    <xdr:to>
      <xdr:col>5</xdr:col>
      <xdr:colOff>69910</xdr:colOff>
      <xdr:row>141</xdr:row>
      <xdr:rowOff>124460</xdr:rowOff>
    </xdr:to>
    <xdr:sp macro="" textlink="">
      <xdr:nvSpPr>
        <xdr:cNvPr id="540" name="OpenSolver144">
          <a:extLst>
            <a:ext uri="{FF2B5EF4-FFF2-40B4-BE49-F238E27FC236}">
              <a16:creationId xmlns:a16="http://schemas.microsoft.com/office/drawing/2014/main" id="{98E61D71-CF24-46F8-B138-0E21D13E9744}"/>
            </a:ext>
          </a:extLst>
        </xdr:cNvPr>
        <xdr:cNvSpPr/>
      </xdr:nvSpPr>
      <xdr:spPr>
        <a:xfrm>
          <a:off x="5930900" y="2437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12700</xdr:rowOff>
    </xdr:from>
    <xdr:to>
      <xdr:col>5</xdr:col>
      <xdr:colOff>69910</xdr:colOff>
      <xdr:row>142</xdr:row>
      <xdr:rowOff>127000</xdr:rowOff>
    </xdr:to>
    <xdr:sp macro="" textlink="">
      <xdr:nvSpPr>
        <xdr:cNvPr id="541" name="OpenSolver145">
          <a:extLst>
            <a:ext uri="{FF2B5EF4-FFF2-40B4-BE49-F238E27FC236}">
              <a16:creationId xmlns:a16="http://schemas.microsoft.com/office/drawing/2014/main" id="{0A4EAAA6-2CEA-4243-9B37-336C6797647D}"/>
            </a:ext>
          </a:extLst>
        </xdr:cNvPr>
        <xdr:cNvSpPr/>
      </xdr:nvSpPr>
      <xdr:spPr>
        <a:xfrm>
          <a:off x="5930900" y="2454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542" name="OpenSolver146">
          <a:extLst>
            <a:ext uri="{FF2B5EF4-FFF2-40B4-BE49-F238E27FC236}">
              <a16:creationId xmlns:a16="http://schemas.microsoft.com/office/drawing/2014/main" id="{F69E1F8B-8275-4A16-8939-634AEC16FCFA}"/>
            </a:ext>
          </a:extLst>
        </xdr:cNvPr>
        <xdr:cNvSpPr/>
      </xdr:nvSpPr>
      <xdr:spPr>
        <a:xfrm>
          <a:off x="5930900" y="2472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17780</xdr:rowOff>
    </xdr:from>
    <xdr:to>
      <xdr:col>5</xdr:col>
      <xdr:colOff>69910</xdr:colOff>
      <xdr:row>144</xdr:row>
      <xdr:rowOff>132080</xdr:rowOff>
    </xdr:to>
    <xdr:sp macro="" textlink="">
      <xdr:nvSpPr>
        <xdr:cNvPr id="543" name="OpenSolver147">
          <a:extLst>
            <a:ext uri="{FF2B5EF4-FFF2-40B4-BE49-F238E27FC236}">
              <a16:creationId xmlns:a16="http://schemas.microsoft.com/office/drawing/2014/main" id="{1DC3C8B7-F2D0-467D-8D82-9963A46FD904}"/>
            </a:ext>
          </a:extLst>
        </xdr:cNvPr>
        <xdr:cNvSpPr/>
      </xdr:nvSpPr>
      <xdr:spPr>
        <a:xfrm>
          <a:off x="5930900" y="2490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7620</xdr:rowOff>
    </xdr:from>
    <xdr:to>
      <xdr:col>5</xdr:col>
      <xdr:colOff>69910</xdr:colOff>
      <xdr:row>145</xdr:row>
      <xdr:rowOff>121920</xdr:rowOff>
    </xdr:to>
    <xdr:sp macro="" textlink="">
      <xdr:nvSpPr>
        <xdr:cNvPr id="544" name="OpenSolver148">
          <a:extLst>
            <a:ext uri="{FF2B5EF4-FFF2-40B4-BE49-F238E27FC236}">
              <a16:creationId xmlns:a16="http://schemas.microsoft.com/office/drawing/2014/main" id="{6CA9455D-F769-4499-B77F-CBDBB7FF9B78}"/>
            </a:ext>
          </a:extLst>
        </xdr:cNvPr>
        <xdr:cNvSpPr/>
      </xdr:nvSpPr>
      <xdr:spPr>
        <a:xfrm>
          <a:off x="5930900" y="2506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10160</xdr:rowOff>
    </xdr:from>
    <xdr:to>
      <xdr:col>5</xdr:col>
      <xdr:colOff>69910</xdr:colOff>
      <xdr:row>146</xdr:row>
      <xdr:rowOff>124460</xdr:rowOff>
    </xdr:to>
    <xdr:sp macro="" textlink="">
      <xdr:nvSpPr>
        <xdr:cNvPr id="545" name="OpenSolver149">
          <a:extLst>
            <a:ext uri="{FF2B5EF4-FFF2-40B4-BE49-F238E27FC236}">
              <a16:creationId xmlns:a16="http://schemas.microsoft.com/office/drawing/2014/main" id="{6FFF0505-00C8-49CC-B516-8ABF48923216}"/>
            </a:ext>
          </a:extLst>
        </xdr:cNvPr>
        <xdr:cNvSpPr/>
      </xdr:nvSpPr>
      <xdr:spPr>
        <a:xfrm>
          <a:off x="5930900" y="2524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12700</xdr:rowOff>
    </xdr:from>
    <xdr:to>
      <xdr:col>5</xdr:col>
      <xdr:colOff>69910</xdr:colOff>
      <xdr:row>147</xdr:row>
      <xdr:rowOff>127000</xdr:rowOff>
    </xdr:to>
    <xdr:sp macro="" textlink="">
      <xdr:nvSpPr>
        <xdr:cNvPr id="546" name="OpenSolver150">
          <a:extLst>
            <a:ext uri="{FF2B5EF4-FFF2-40B4-BE49-F238E27FC236}">
              <a16:creationId xmlns:a16="http://schemas.microsoft.com/office/drawing/2014/main" id="{093446D0-3634-4EB9-B7E7-444A4EBB39FF}"/>
            </a:ext>
          </a:extLst>
        </xdr:cNvPr>
        <xdr:cNvSpPr/>
      </xdr:nvSpPr>
      <xdr:spPr>
        <a:xfrm>
          <a:off x="5930900" y="2542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547" name="OpenSolver151">
          <a:extLst>
            <a:ext uri="{FF2B5EF4-FFF2-40B4-BE49-F238E27FC236}">
              <a16:creationId xmlns:a16="http://schemas.microsoft.com/office/drawing/2014/main" id="{EBC5EA7B-2C1C-4245-9721-A20EB5604CF7}"/>
            </a:ext>
          </a:extLst>
        </xdr:cNvPr>
        <xdr:cNvSpPr/>
      </xdr:nvSpPr>
      <xdr:spPr>
        <a:xfrm>
          <a:off x="5930900" y="256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17780</xdr:rowOff>
    </xdr:from>
    <xdr:to>
      <xdr:col>5</xdr:col>
      <xdr:colOff>69910</xdr:colOff>
      <xdr:row>149</xdr:row>
      <xdr:rowOff>132080</xdr:rowOff>
    </xdr:to>
    <xdr:sp macro="" textlink="">
      <xdr:nvSpPr>
        <xdr:cNvPr id="548" name="OpenSolver152">
          <a:extLst>
            <a:ext uri="{FF2B5EF4-FFF2-40B4-BE49-F238E27FC236}">
              <a16:creationId xmlns:a16="http://schemas.microsoft.com/office/drawing/2014/main" id="{C74543E3-998B-4EA6-9398-330627161751}"/>
            </a:ext>
          </a:extLst>
        </xdr:cNvPr>
        <xdr:cNvSpPr/>
      </xdr:nvSpPr>
      <xdr:spPr>
        <a:xfrm>
          <a:off x="5930900" y="2578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7620</xdr:rowOff>
    </xdr:from>
    <xdr:to>
      <xdr:col>5</xdr:col>
      <xdr:colOff>69910</xdr:colOff>
      <xdr:row>150</xdr:row>
      <xdr:rowOff>121920</xdr:rowOff>
    </xdr:to>
    <xdr:sp macro="" textlink="">
      <xdr:nvSpPr>
        <xdr:cNvPr id="549" name="OpenSolver153">
          <a:extLst>
            <a:ext uri="{FF2B5EF4-FFF2-40B4-BE49-F238E27FC236}">
              <a16:creationId xmlns:a16="http://schemas.microsoft.com/office/drawing/2014/main" id="{BA69FE1A-ECFF-477D-A801-FF6DDC31A4E0}"/>
            </a:ext>
          </a:extLst>
        </xdr:cNvPr>
        <xdr:cNvSpPr/>
      </xdr:nvSpPr>
      <xdr:spPr>
        <a:xfrm>
          <a:off x="5930900" y="2594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10160</xdr:rowOff>
    </xdr:from>
    <xdr:to>
      <xdr:col>5</xdr:col>
      <xdr:colOff>69910</xdr:colOff>
      <xdr:row>151</xdr:row>
      <xdr:rowOff>124460</xdr:rowOff>
    </xdr:to>
    <xdr:sp macro="" textlink="">
      <xdr:nvSpPr>
        <xdr:cNvPr id="550" name="OpenSolver154">
          <a:extLst>
            <a:ext uri="{FF2B5EF4-FFF2-40B4-BE49-F238E27FC236}">
              <a16:creationId xmlns:a16="http://schemas.microsoft.com/office/drawing/2014/main" id="{A5605C31-18DA-4B6A-98CF-E23C3D27EA8F}"/>
            </a:ext>
          </a:extLst>
        </xdr:cNvPr>
        <xdr:cNvSpPr/>
      </xdr:nvSpPr>
      <xdr:spPr>
        <a:xfrm>
          <a:off x="5930900" y="2612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12700</xdr:rowOff>
    </xdr:from>
    <xdr:to>
      <xdr:col>5</xdr:col>
      <xdr:colOff>69910</xdr:colOff>
      <xdr:row>152</xdr:row>
      <xdr:rowOff>127000</xdr:rowOff>
    </xdr:to>
    <xdr:sp macro="" textlink="">
      <xdr:nvSpPr>
        <xdr:cNvPr id="551" name="OpenSolver155">
          <a:extLst>
            <a:ext uri="{FF2B5EF4-FFF2-40B4-BE49-F238E27FC236}">
              <a16:creationId xmlns:a16="http://schemas.microsoft.com/office/drawing/2014/main" id="{EC814BFE-59A5-4BD2-8A81-E940A298DB1A}"/>
            </a:ext>
          </a:extLst>
        </xdr:cNvPr>
        <xdr:cNvSpPr/>
      </xdr:nvSpPr>
      <xdr:spPr>
        <a:xfrm>
          <a:off x="5930900" y="2630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552" name="OpenSolver156">
          <a:extLst>
            <a:ext uri="{FF2B5EF4-FFF2-40B4-BE49-F238E27FC236}">
              <a16:creationId xmlns:a16="http://schemas.microsoft.com/office/drawing/2014/main" id="{7AC4EB5D-DEBE-4B2A-88CF-D8F71ACA89C1}"/>
            </a:ext>
          </a:extLst>
        </xdr:cNvPr>
        <xdr:cNvSpPr/>
      </xdr:nvSpPr>
      <xdr:spPr>
        <a:xfrm>
          <a:off x="5930900" y="2647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17780</xdr:rowOff>
    </xdr:from>
    <xdr:to>
      <xdr:col>5</xdr:col>
      <xdr:colOff>69910</xdr:colOff>
      <xdr:row>154</xdr:row>
      <xdr:rowOff>132080</xdr:rowOff>
    </xdr:to>
    <xdr:sp macro="" textlink="">
      <xdr:nvSpPr>
        <xdr:cNvPr id="553" name="OpenSolver157">
          <a:extLst>
            <a:ext uri="{FF2B5EF4-FFF2-40B4-BE49-F238E27FC236}">
              <a16:creationId xmlns:a16="http://schemas.microsoft.com/office/drawing/2014/main" id="{FF75A4F7-AA9B-4F91-8B9E-3424E3214C77}"/>
            </a:ext>
          </a:extLst>
        </xdr:cNvPr>
        <xdr:cNvSpPr/>
      </xdr:nvSpPr>
      <xdr:spPr>
        <a:xfrm>
          <a:off x="5930900" y="26657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7620</xdr:rowOff>
    </xdr:from>
    <xdr:to>
      <xdr:col>5</xdr:col>
      <xdr:colOff>69910</xdr:colOff>
      <xdr:row>155</xdr:row>
      <xdr:rowOff>121920</xdr:rowOff>
    </xdr:to>
    <xdr:sp macro="" textlink="">
      <xdr:nvSpPr>
        <xdr:cNvPr id="554" name="OpenSolver158">
          <a:extLst>
            <a:ext uri="{FF2B5EF4-FFF2-40B4-BE49-F238E27FC236}">
              <a16:creationId xmlns:a16="http://schemas.microsoft.com/office/drawing/2014/main" id="{54D8302D-BDE3-47B1-97AB-DE25730CC3D2}"/>
            </a:ext>
          </a:extLst>
        </xdr:cNvPr>
        <xdr:cNvSpPr/>
      </xdr:nvSpPr>
      <xdr:spPr>
        <a:xfrm>
          <a:off x="5930900" y="2682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10160</xdr:rowOff>
    </xdr:from>
    <xdr:to>
      <xdr:col>5</xdr:col>
      <xdr:colOff>69910</xdr:colOff>
      <xdr:row>156</xdr:row>
      <xdr:rowOff>124460</xdr:rowOff>
    </xdr:to>
    <xdr:sp macro="" textlink="">
      <xdr:nvSpPr>
        <xdr:cNvPr id="555" name="OpenSolver159">
          <a:extLst>
            <a:ext uri="{FF2B5EF4-FFF2-40B4-BE49-F238E27FC236}">
              <a16:creationId xmlns:a16="http://schemas.microsoft.com/office/drawing/2014/main" id="{6D5008C7-0A70-47D6-9893-D556E3E9A55F}"/>
            </a:ext>
          </a:extLst>
        </xdr:cNvPr>
        <xdr:cNvSpPr/>
      </xdr:nvSpPr>
      <xdr:spPr>
        <a:xfrm>
          <a:off x="5930900" y="2700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12700</xdr:rowOff>
    </xdr:from>
    <xdr:to>
      <xdr:col>5</xdr:col>
      <xdr:colOff>69910</xdr:colOff>
      <xdr:row>157</xdr:row>
      <xdr:rowOff>127000</xdr:rowOff>
    </xdr:to>
    <xdr:sp macro="" textlink="">
      <xdr:nvSpPr>
        <xdr:cNvPr id="556" name="OpenSolver160">
          <a:extLst>
            <a:ext uri="{FF2B5EF4-FFF2-40B4-BE49-F238E27FC236}">
              <a16:creationId xmlns:a16="http://schemas.microsoft.com/office/drawing/2014/main" id="{DCECCBB1-EF0E-4BEC-95A4-FABF948A1268}"/>
            </a:ext>
          </a:extLst>
        </xdr:cNvPr>
        <xdr:cNvSpPr/>
      </xdr:nvSpPr>
      <xdr:spPr>
        <a:xfrm>
          <a:off x="5930900" y="2717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557" name="OpenSolver161">
          <a:extLst>
            <a:ext uri="{FF2B5EF4-FFF2-40B4-BE49-F238E27FC236}">
              <a16:creationId xmlns:a16="http://schemas.microsoft.com/office/drawing/2014/main" id="{D4186B36-6F10-40FC-9032-17246FA854AD}"/>
            </a:ext>
          </a:extLst>
        </xdr:cNvPr>
        <xdr:cNvSpPr/>
      </xdr:nvSpPr>
      <xdr:spPr>
        <a:xfrm>
          <a:off x="5930900" y="2735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17780</xdr:rowOff>
    </xdr:from>
    <xdr:to>
      <xdr:col>5</xdr:col>
      <xdr:colOff>69910</xdr:colOff>
      <xdr:row>159</xdr:row>
      <xdr:rowOff>132080</xdr:rowOff>
    </xdr:to>
    <xdr:sp macro="" textlink="">
      <xdr:nvSpPr>
        <xdr:cNvPr id="558" name="OpenSolver162">
          <a:extLst>
            <a:ext uri="{FF2B5EF4-FFF2-40B4-BE49-F238E27FC236}">
              <a16:creationId xmlns:a16="http://schemas.microsoft.com/office/drawing/2014/main" id="{23F53A83-071F-43B8-8C01-2A920268A358}"/>
            </a:ext>
          </a:extLst>
        </xdr:cNvPr>
        <xdr:cNvSpPr/>
      </xdr:nvSpPr>
      <xdr:spPr>
        <a:xfrm>
          <a:off x="5930900" y="2753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7620</xdr:rowOff>
    </xdr:from>
    <xdr:to>
      <xdr:col>5</xdr:col>
      <xdr:colOff>69910</xdr:colOff>
      <xdr:row>160</xdr:row>
      <xdr:rowOff>121920</xdr:rowOff>
    </xdr:to>
    <xdr:sp macro="" textlink="">
      <xdr:nvSpPr>
        <xdr:cNvPr id="559" name="OpenSolver163">
          <a:extLst>
            <a:ext uri="{FF2B5EF4-FFF2-40B4-BE49-F238E27FC236}">
              <a16:creationId xmlns:a16="http://schemas.microsoft.com/office/drawing/2014/main" id="{46EA82C8-5AA5-4B06-9E79-4E665D293E89}"/>
            </a:ext>
          </a:extLst>
        </xdr:cNvPr>
        <xdr:cNvSpPr/>
      </xdr:nvSpPr>
      <xdr:spPr>
        <a:xfrm>
          <a:off x="5930900" y="2769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10160</xdr:rowOff>
    </xdr:from>
    <xdr:to>
      <xdr:col>5</xdr:col>
      <xdr:colOff>69910</xdr:colOff>
      <xdr:row>161</xdr:row>
      <xdr:rowOff>124460</xdr:rowOff>
    </xdr:to>
    <xdr:sp macro="" textlink="">
      <xdr:nvSpPr>
        <xdr:cNvPr id="560" name="OpenSolver164">
          <a:extLst>
            <a:ext uri="{FF2B5EF4-FFF2-40B4-BE49-F238E27FC236}">
              <a16:creationId xmlns:a16="http://schemas.microsoft.com/office/drawing/2014/main" id="{BB142303-1CB3-4FF0-91D7-FA8BE3C486D7}"/>
            </a:ext>
          </a:extLst>
        </xdr:cNvPr>
        <xdr:cNvSpPr/>
      </xdr:nvSpPr>
      <xdr:spPr>
        <a:xfrm>
          <a:off x="5930900" y="2787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12700</xdr:rowOff>
    </xdr:from>
    <xdr:to>
      <xdr:col>5</xdr:col>
      <xdr:colOff>69910</xdr:colOff>
      <xdr:row>162</xdr:row>
      <xdr:rowOff>127000</xdr:rowOff>
    </xdr:to>
    <xdr:sp macro="" textlink="">
      <xdr:nvSpPr>
        <xdr:cNvPr id="561" name="OpenSolver165">
          <a:extLst>
            <a:ext uri="{FF2B5EF4-FFF2-40B4-BE49-F238E27FC236}">
              <a16:creationId xmlns:a16="http://schemas.microsoft.com/office/drawing/2014/main" id="{CA4775F6-55F2-433D-8517-044489D13CC6}"/>
            </a:ext>
          </a:extLst>
        </xdr:cNvPr>
        <xdr:cNvSpPr/>
      </xdr:nvSpPr>
      <xdr:spPr>
        <a:xfrm>
          <a:off x="5930900" y="2805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562" name="OpenSolver166">
          <a:extLst>
            <a:ext uri="{FF2B5EF4-FFF2-40B4-BE49-F238E27FC236}">
              <a16:creationId xmlns:a16="http://schemas.microsoft.com/office/drawing/2014/main" id="{F99DE3F1-E052-4DD5-9A49-4830633C2A47}"/>
            </a:ext>
          </a:extLst>
        </xdr:cNvPr>
        <xdr:cNvSpPr/>
      </xdr:nvSpPr>
      <xdr:spPr>
        <a:xfrm>
          <a:off x="5930900" y="2823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17780</xdr:rowOff>
    </xdr:from>
    <xdr:to>
      <xdr:col>5</xdr:col>
      <xdr:colOff>69910</xdr:colOff>
      <xdr:row>164</xdr:row>
      <xdr:rowOff>132080</xdr:rowOff>
    </xdr:to>
    <xdr:sp macro="" textlink="">
      <xdr:nvSpPr>
        <xdr:cNvPr id="563" name="OpenSolver167">
          <a:extLst>
            <a:ext uri="{FF2B5EF4-FFF2-40B4-BE49-F238E27FC236}">
              <a16:creationId xmlns:a16="http://schemas.microsoft.com/office/drawing/2014/main" id="{DCB6EEC9-BA6B-473B-943E-F3B19F3E7247}"/>
            </a:ext>
          </a:extLst>
        </xdr:cNvPr>
        <xdr:cNvSpPr/>
      </xdr:nvSpPr>
      <xdr:spPr>
        <a:xfrm>
          <a:off x="5930900" y="28409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7620</xdr:rowOff>
    </xdr:from>
    <xdr:to>
      <xdr:col>5</xdr:col>
      <xdr:colOff>69910</xdr:colOff>
      <xdr:row>165</xdr:row>
      <xdr:rowOff>121920</xdr:rowOff>
    </xdr:to>
    <xdr:sp macro="" textlink="">
      <xdr:nvSpPr>
        <xdr:cNvPr id="564" name="OpenSolver168">
          <a:extLst>
            <a:ext uri="{FF2B5EF4-FFF2-40B4-BE49-F238E27FC236}">
              <a16:creationId xmlns:a16="http://schemas.microsoft.com/office/drawing/2014/main" id="{AD438C3B-5D3D-47DF-B6B1-4C28C14976D5}"/>
            </a:ext>
          </a:extLst>
        </xdr:cNvPr>
        <xdr:cNvSpPr/>
      </xdr:nvSpPr>
      <xdr:spPr>
        <a:xfrm>
          <a:off x="5930900" y="2857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10160</xdr:rowOff>
    </xdr:from>
    <xdr:to>
      <xdr:col>5</xdr:col>
      <xdr:colOff>69910</xdr:colOff>
      <xdr:row>166</xdr:row>
      <xdr:rowOff>124460</xdr:rowOff>
    </xdr:to>
    <xdr:sp macro="" textlink="">
      <xdr:nvSpPr>
        <xdr:cNvPr id="565" name="OpenSolver169">
          <a:extLst>
            <a:ext uri="{FF2B5EF4-FFF2-40B4-BE49-F238E27FC236}">
              <a16:creationId xmlns:a16="http://schemas.microsoft.com/office/drawing/2014/main" id="{EFE0BA14-A6BA-4EE0-9B29-135B2626A9B4}"/>
            </a:ext>
          </a:extLst>
        </xdr:cNvPr>
        <xdr:cNvSpPr/>
      </xdr:nvSpPr>
      <xdr:spPr>
        <a:xfrm>
          <a:off x="5930900" y="2875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12700</xdr:rowOff>
    </xdr:from>
    <xdr:to>
      <xdr:col>5</xdr:col>
      <xdr:colOff>69910</xdr:colOff>
      <xdr:row>167</xdr:row>
      <xdr:rowOff>127000</xdr:rowOff>
    </xdr:to>
    <xdr:sp macro="" textlink="">
      <xdr:nvSpPr>
        <xdr:cNvPr id="566" name="OpenSolver170">
          <a:extLst>
            <a:ext uri="{FF2B5EF4-FFF2-40B4-BE49-F238E27FC236}">
              <a16:creationId xmlns:a16="http://schemas.microsoft.com/office/drawing/2014/main" id="{EAA07416-AF50-4FC1-B569-321D78C82DAA}"/>
            </a:ext>
          </a:extLst>
        </xdr:cNvPr>
        <xdr:cNvSpPr/>
      </xdr:nvSpPr>
      <xdr:spPr>
        <a:xfrm>
          <a:off x="5930900" y="2893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567" name="OpenSolver171">
          <a:extLst>
            <a:ext uri="{FF2B5EF4-FFF2-40B4-BE49-F238E27FC236}">
              <a16:creationId xmlns:a16="http://schemas.microsoft.com/office/drawing/2014/main" id="{F53A1AD3-F8B5-479B-AC83-9112A6BC5266}"/>
            </a:ext>
          </a:extLst>
        </xdr:cNvPr>
        <xdr:cNvSpPr/>
      </xdr:nvSpPr>
      <xdr:spPr>
        <a:xfrm>
          <a:off x="5930900" y="2910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17780</xdr:rowOff>
    </xdr:from>
    <xdr:to>
      <xdr:col>5</xdr:col>
      <xdr:colOff>69910</xdr:colOff>
      <xdr:row>169</xdr:row>
      <xdr:rowOff>132080</xdr:rowOff>
    </xdr:to>
    <xdr:sp macro="" textlink="">
      <xdr:nvSpPr>
        <xdr:cNvPr id="568" name="OpenSolver172">
          <a:extLst>
            <a:ext uri="{FF2B5EF4-FFF2-40B4-BE49-F238E27FC236}">
              <a16:creationId xmlns:a16="http://schemas.microsoft.com/office/drawing/2014/main" id="{36135511-897A-4B9F-82A8-87FF1843CBE4}"/>
            </a:ext>
          </a:extLst>
        </xdr:cNvPr>
        <xdr:cNvSpPr/>
      </xdr:nvSpPr>
      <xdr:spPr>
        <a:xfrm>
          <a:off x="5930900" y="2928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7620</xdr:rowOff>
    </xdr:from>
    <xdr:to>
      <xdr:col>5</xdr:col>
      <xdr:colOff>69910</xdr:colOff>
      <xdr:row>170</xdr:row>
      <xdr:rowOff>121920</xdr:rowOff>
    </xdr:to>
    <xdr:sp macro="" textlink="">
      <xdr:nvSpPr>
        <xdr:cNvPr id="569" name="OpenSolver173">
          <a:extLst>
            <a:ext uri="{FF2B5EF4-FFF2-40B4-BE49-F238E27FC236}">
              <a16:creationId xmlns:a16="http://schemas.microsoft.com/office/drawing/2014/main" id="{1776F1AB-0DA6-4A81-AA60-7DD0932674D3}"/>
            </a:ext>
          </a:extLst>
        </xdr:cNvPr>
        <xdr:cNvSpPr/>
      </xdr:nvSpPr>
      <xdr:spPr>
        <a:xfrm>
          <a:off x="5930900" y="2945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10160</xdr:rowOff>
    </xdr:from>
    <xdr:to>
      <xdr:col>5</xdr:col>
      <xdr:colOff>69910</xdr:colOff>
      <xdr:row>171</xdr:row>
      <xdr:rowOff>124460</xdr:rowOff>
    </xdr:to>
    <xdr:sp macro="" textlink="">
      <xdr:nvSpPr>
        <xdr:cNvPr id="570" name="OpenSolver174">
          <a:extLst>
            <a:ext uri="{FF2B5EF4-FFF2-40B4-BE49-F238E27FC236}">
              <a16:creationId xmlns:a16="http://schemas.microsoft.com/office/drawing/2014/main" id="{703D46EC-6F45-468D-9308-D11363A8F405}"/>
            </a:ext>
          </a:extLst>
        </xdr:cNvPr>
        <xdr:cNvSpPr/>
      </xdr:nvSpPr>
      <xdr:spPr>
        <a:xfrm>
          <a:off x="5930900" y="2962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12700</xdr:rowOff>
    </xdr:from>
    <xdr:to>
      <xdr:col>5</xdr:col>
      <xdr:colOff>69910</xdr:colOff>
      <xdr:row>172</xdr:row>
      <xdr:rowOff>127000</xdr:rowOff>
    </xdr:to>
    <xdr:sp macro="" textlink="">
      <xdr:nvSpPr>
        <xdr:cNvPr id="571" name="OpenSolver175">
          <a:extLst>
            <a:ext uri="{FF2B5EF4-FFF2-40B4-BE49-F238E27FC236}">
              <a16:creationId xmlns:a16="http://schemas.microsoft.com/office/drawing/2014/main" id="{CAEF4541-D4A8-43AF-951D-3B829951AFD3}"/>
            </a:ext>
          </a:extLst>
        </xdr:cNvPr>
        <xdr:cNvSpPr/>
      </xdr:nvSpPr>
      <xdr:spPr>
        <a:xfrm>
          <a:off x="5930900" y="2980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572" name="OpenSolver176">
          <a:extLst>
            <a:ext uri="{FF2B5EF4-FFF2-40B4-BE49-F238E27FC236}">
              <a16:creationId xmlns:a16="http://schemas.microsoft.com/office/drawing/2014/main" id="{2798CA7C-BE96-4438-A30F-1D310B6D3A2C}"/>
            </a:ext>
          </a:extLst>
        </xdr:cNvPr>
        <xdr:cNvSpPr/>
      </xdr:nvSpPr>
      <xdr:spPr>
        <a:xfrm>
          <a:off x="5930900" y="2998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17780</xdr:rowOff>
    </xdr:from>
    <xdr:to>
      <xdr:col>5</xdr:col>
      <xdr:colOff>69910</xdr:colOff>
      <xdr:row>174</xdr:row>
      <xdr:rowOff>132080</xdr:rowOff>
    </xdr:to>
    <xdr:sp macro="" textlink="">
      <xdr:nvSpPr>
        <xdr:cNvPr id="573" name="OpenSolver177">
          <a:extLst>
            <a:ext uri="{FF2B5EF4-FFF2-40B4-BE49-F238E27FC236}">
              <a16:creationId xmlns:a16="http://schemas.microsoft.com/office/drawing/2014/main" id="{D73E968C-643F-4777-AA1E-AA14ABA2CC97}"/>
            </a:ext>
          </a:extLst>
        </xdr:cNvPr>
        <xdr:cNvSpPr/>
      </xdr:nvSpPr>
      <xdr:spPr>
        <a:xfrm>
          <a:off x="5930900" y="30162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7620</xdr:rowOff>
    </xdr:from>
    <xdr:to>
      <xdr:col>5</xdr:col>
      <xdr:colOff>69910</xdr:colOff>
      <xdr:row>175</xdr:row>
      <xdr:rowOff>121920</xdr:rowOff>
    </xdr:to>
    <xdr:sp macro="" textlink="">
      <xdr:nvSpPr>
        <xdr:cNvPr id="574" name="OpenSolver178">
          <a:extLst>
            <a:ext uri="{FF2B5EF4-FFF2-40B4-BE49-F238E27FC236}">
              <a16:creationId xmlns:a16="http://schemas.microsoft.com/office/drawing/2014/main" id="{6A7D402B-AE98-4C16-BEA8-1547CF6B6F2E}"/>
            </a:ext>
          </a:extLst>
        </xdr:cNvPr>
        <xdr:cNvSpPr/>
      </xdr:nvSpPr>
      <xdr:spPr>
        <a:xfrm>
          <a:off x="5930900" y="3032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10160</xdr:rowOff>
    </xdr:from>
    <xdr:to>
      <xdr:col>5</xdr:col>
      <xdr:colOff>69910</xdr:colOff>
      <xdr:row>176</xdr:row>
      <xdr:rowOff>124460</xdr:rowOff>
    </xdr:to>
    <xdr:sp macro="" textlink="">
      <xdr:nvSpPr>
        <xdr:cNvPr id="575" name="OpenSolver179">
          <a:extLst>
            <a:ext uri="{FF2B5EF4-FFF2-40B4-BE49-F238E27FC236}">
              <a16:creationId xmlns:a16="http://schemas.microsoft.com/office/drawing/2014/main" id="{B3F38F3A-9526-4E78-9F31-F3BDEF156064}"/>
            </a:ext>
          </a:extLst>
        </xdr:cNvPr>
        <xdr:cNvSpPr/>
      </xdr:nvSpPr>
      <xdr:spPr>
        <a:xfrm>
          <a:off x="5930900" y="3050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12700</xdr:rowOff>
    </xdr:from>
    <xdr:to>
      <xdr:col>5</xdr:col>
      <xdr:colOff>69910</xdr:colOff>
      <xdr:row>177</xdr:row>
      <xdr:rowOff>127000</xdr:rowOff>
    </xdr:to>
    <xdr:sp macro="" textlink="">
      <xdr:nvSpPr>
        <xdr:cNvPr id="576" name="OpenSolver180">
          <a:extLst>
            <a:ext uri="{FF2B5EF4-FFF2-40B4-BE49-F238E27FC236}">
              <a16:creationId xmlns:a16="http://schemas.microsoft.com/office/drawing/2014/main" id="{BCF319ED-461B-41A8-BACF-518CEBB186FB}"/>
            </a:ext>
          </a:extLst>
        </xdr:cNvPr>
        <xdr:cNvSpPr/>
      </xdr:nvSpPr>
      <xdr:spPr>
        <a:xfrm>
          <a:off x="5930900" y="3068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577" name="OpenSolver181">
          <a:extLst>
            <a:ext uri="{FF2B5EF4-FFF2-40B4-BE49-F238E27FC236}">
              <a16:creationId xmlns:a16="http://schemas.microsoft.com/office/drawing/2014/main" id="{E8D38BF6-A18E-40D7-8DEE-71AC4DF157CA}"/>
            </a:ext>
          </a:extLst>
        </xdr:cNvPr>
        <xdr:cNvSpPr/>
      </xdr:nvSpPr>
      <xdr:spPr>
        <a:xfrm>
          <a:off x="5930900" y="3086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17780</xdr:rowOff>
    </xdr:from>
    <xdr:to>
      <xdr:col>5</xdr:col>
      <xdr:colOff>69910</xdr:colOff>
      <xdr:row>179</xdr:row>
      <xdr:rowOff>132080</xdr:rowOff>
    </xdr:to>
    <xdr:sp macro="" textlink="">
      <xdr:nvSpPr>
        <xdr:cNvPr id="578" name="OpenSolver182">
          <a:extLst>
            <a:ext uri="{FF2B5EF4-FFF2-40B4-BE49-F238E27FC236}">
              <a16:creationId xmlns:a16="http://schemas.microsoft.com/office/drawing/2014/main" id="{7317BEAD-CD5C-448B-9D69-DC701FFB375C}"/>
            </a:ext>
          </a:extLst>
        </xdr:cNvPr>
        <xdr:cNvSpPr/>
      </xdr:nvSpPr>
      <xdr:spPr>
        <a:xfrm>
          <a:off x="5930900" y="31038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7620</xdr:rowOff>
    </xdr:from>
    <xdr:to>
      <xdr:col>5</xdr:col>
      <xdr:colOff>69910</xdr:colOff>
      <xdr:row>180</xdr:row>
      <xdr:rowOff>121920</xdr:rowOff>
    </xdr:to>
    <xdr:sp macro="" textlink="">
      <xdr:nvSpPr>
        <xdr:cNvPr id="579" name="OpenSolver183">
          <a:extLst>
            <a:ext uri="{FF2B5EF4-FFF2-40B4-BE49-F238E27FC236}">
              <a16:creationId xmlns:a16="http://schemas.microsoft.com/office/drawing/2014/main" id="{00253129-0502-4C68-BA57-8AB291BD81E6}"/>
            </a:ext>
          </a:extLst>
        </xdr:cNvPr>
        <xdr:cNvSpPr/>
      </xdr:nvSpPr>
      <xdr:spPr>
        <a:xfrm>
          <a:off x="5930900" y="3120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10160</xdr:rowOff>
    </xdr:from>
    <xdr:to>
      <xdr:col>5</xdr:col>
      <xdr:colOff>69910</xdr:colOff>
      <xdr:row>181</xdr:row>
      <xdr:rowOff>124460</xdr:rowOff>
    </xdr:to>
    <xdr:sp macro="" textlink="">
      <xdr:nvSpPr>
        <xdr:cNvPr id="580" name="OpenSolver184">
          <a:extLst>
            <a:ext uri="{FF2B5EF4-FFF2-40B4-BE49-F238E27FC236}">
              <a16:creationId xmlns:a16="http://schemas.microsoft.com/office/drawing/2014/main" id="{6C2A2016-B661-4720-B232-BE06195140A8}"/>
            </a:ext>
          </a:extLst>
        </xdr:cNvPr>
        <xdr:cNvSpPr/>
      </xdr:nvSpPr>
      <xdr:spPr>
        <a:xfrm>
          <a:off x="5930900" y="3138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12700</xdr:rowOff>
    </xdr:from>
    <xdr:to>
      <xdr:col>5</xdr:col>
      <xdr:colOff>69910</xdr:colOff>
      <xdr:row>182</xdr:row>
      <xdr:rowOff>127000</xdr:rowOff>
    </xdr:to>
    <xdr:sp macro="" textlink="">
      <xdr:nvSpPr>
        <xdr:cNvPr id="581" name="OpenSolver185">
          <a:extLst>
            <a:ext uri="{FF2B5EF4-FFF2-40B4-BE49-F238E27FC236}">
              <a16:creationId xmlns:a16="http://schemas.microsoft.com/office/drawing/2014/main" id="{FEF8425A-C17B-4A3C-9DEB-B10BABECD1E1}"/>
            </a:ext>
          </a:extLst>
        </xdr:cNvPr>
        <xdr:cNvSpPr/>
      </xdr:nvSpPr>
      <xdr:spPr>
        <a:xfrm>
          <a:off x="5930900" y="3155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582" name="OpenSolver186">
          <a:extLst>
            <a:ext uri="{FF2B5EF4-FFF2-40B4-BE49-F238E27FC236}">
              <a16:creationId xmlns:a16="http://schemas.microsoft.com/office/drawing/2014/main" id="{A3AA49E0-443B-45BD-ACC9-44A5AFE6C932}"/>
            </a:ext>
          </a:extLst>
        </xdr:cNvPr>
        <xdr:cNvSpPr/>
      </xdr:nvSpPr>
      <xdr:spPr>
        <a:xfrm>
          <a:off x="5930900" y="31737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17780</xdr:rowOff>
    </xdr:from>
    <xdr:to>
      <xdr:col>5</xdr:col>
      <xdr:colOff>69910</xdr:colOff>
      <xdr:row>184</xdr:row>
      <xdr:rowOff>132080</xdr:rowOff>
    </xdr:to>
    <xdr:sp macro="" textlink="">
      <xdr:nvSpPr>
        <xdr:cNvPr id="583" name="OpenSolver187">
          <a:extLst>
            <a:ext uri="{FF2B5EF4-FFF2-40B4-BE49-F238E27FC236}">
              <a16:creationId xmlns:a16="http://schemas.microsoft.com/office/drawing/2014/main" id="{3676A5BF-F7AE-4928-8EC4-928D0D2F5D77}"/>
            </a:ext>
          </a:extLst>
        </xdr:cNvPr>
        <xdr:cNvSpPr/>
      </xdr:nvSpPr>
      <xdr:spPr>
        <a:xfrm>
          <a:off x="5930900" y="3191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7620</xdr:rowOff>
    </xdr:from>
    <xdr:to>
      <xdr:col>5</xdr:col>
      <xdr:colOff>69910</xdr:colOff>
      <xdr:row>185</xdr:row>
      <xdr:rowOff>121920</xdr:rowOff>
    </xdr:to>
    <xdr:sp macro="" textlink="">
      <xdr:nvSpPr>
        <xdr:cNvPr id="584" name="OpenSolver188">
          <a:extLst>
            <a:ext uri="{FF2B5EF4-FFF2-40B4-BE49-F238E27FC236}">
              <a16:creationId xmlns:a16="http://schemas.microsoft.com/office/drawing/2014/main" id="{29C5F583-8668-446B-A8FB-E3795660433F}"/>
            </a:ext>
          </a:extLst>
        </xdr:cNvPr>
        <xdr:cNvSpPr/>
      </xdr:nvSpPr>
      <xdr:spPr>
        <a:xfrm>
          <a:off x="5930900" y="3208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10160</xdr:rowOff>
    </xdr:from>
    <xdr:to>
      <xdr:col>5</xdr:col>
      <xdr:colOff>69910</xdr:colOff>
      <xdr:row>186</xdr:row>
      <xdr:rowOff>124460</xdr:rowOff>
    </xdr:to>
    <xdr:sp macro="" textlink="">
      <xdr:nvSpPr>
        <xdr:cNvPr id="585" name="OpenSolver189">
          <a:extLst>
            <a:ext uri="{FF2B5EF4-FFF2-40B4-BE49-F238E27FC236}">
              <a16:creationId xmlns:a16="http://schemas.microsoft.com/office/drawing/2014/main" id="{36111DFC-54D6-4E2D-A60A-6186202F844B}"/>
            </a:ext>
          </a:extLst>
        </xdr:cNvPr>
        <xdr:cNvSpPr/>
      </xdr:nvSpPr>
      <xdr:spPr>
        <a:xfrm>
          <a:off x="5930900" y="3225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12700</xdr:rowOff>
    </xdr:from>
    <xdr:to>
      <xdr:col>5</xdr:col>
      <xdr:colOff>69910</xdr:colOff>
      <xdr:row>187</xdr:row>
      <xdr:rowOff>127000</xdr:rowOff>
    </xdr:to>
    <xdr:sp macro="" textlink="">
      <xdr:nvSpPr>
        <xdr:cNvPr id="586" name="OpenSolver190">
          <a:extLst>
            <a:ext uri="{FF2B5EF4-FFF2-40B4-BE49-F238E27FC236}">
              <a16:creationId xmlns:a16="http://schemas.microsoft.com/office/drawing/2014/main" id="{85643C40-F621-4D20-88B8-526AA2E21506}"/>
            </a:ext>
          </a:extLst>
        </xdr:cNvPr>
        <xdr:cNvSpPr/>
      </xdr:nvSpPr>
      <xdr:spPr>
        <a:xfrm>
          <a:off x="5930900" y="3243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587" name="OpenSolver191">
          <a:extLst>
            <a:ext uri="{FF2B5EF4-FFF2-40B4-BE49-F238E27FC236}">
              <a16:creationId xmlns:a16="http://schemas.microsoft.com/office/drawing/2014/main" id="{622277B4-4C29-4B99-9041-7DE057B8D217}"/>
            </a:ext>
          </a:extLst>
        </xdr:cNvPr>
        <xdr:cNvSpPr/>
      </xdr:nvSpPr>
      <xdr:spPr>
        <a:xfrm>
          <a:off x="5930900" y="3261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17780</xdr:rowOff>
    </xdr:from>
    <xdr:to>
      <xdr:col>5</xdr:col>
      <xdr:colOff>69910</xdr:colOff>
      <xdr:row>189</xdr:row>
      <xdr:rowOff>132080</xdr:rowOff>
    </xdr:to>
    <xdr:sp macro="" textlink="">
      <xdr:nvSpPr>
        <xdr:cNvPr id="588" name="OpenSolver192">
          <a:extLst>
            <a:ext uri="{FF2B5EF4-FFF2-40B4-BE49-F238E27FC236}">
              <a16:creationId xmlns:a16="http://schemas.microsoft.com/office/drawing/2014/main" id="{1888E812-6B0A-4BB4-9290-88050121D4F5}"/>
            </a:ext>
          </a:extLst>
        </xdr:cNvPr>
        <xdr:cNvSpPr/>
      </xdr:nvSpPr>
      <xdr:spPr>
        <a:xfrm>
          <a:off x="5930900" y="3279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7620</xdr:rowOff>
    </xdr:from>
    <xdr:to>
      <xdr:col>5</xdr:col>
      <xdr:colOff>69910</xdr:colOff>
      <xdr:row>190</xdr:row>
      <xdr:rowOff>121920</xdr:rowOff>
    </xdr:to>
    <xdr:sp macro="" textlink="">
      <xdr:nvSpPr>
        <xdr:cNvPr id="589" name="OpenSolver193">
          <a:extLst>
            <a:ext uri="{FF2B5EF4-FFF2-40B4-BE49-F238E27FC236}">
              <a16:creationId xmlns:a16="http://schemas.microsoft.com/office/drawing/2014/main" id="{5B97B1AA-664C-49D7-A718-B477A8733F6F}"/>
            </a:ext>
          </a:extLst>
        </xdr:cNvPr>
        <xdr:cNvSpPr/>
      </xdr:nvSpPr>
      <xdr:spPr>
        <a:xfrm>
          <a:off x="5930900" y="3295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10160</xdr:rowOff>
    </xdr:from>
    <xdr:to>
      <xdr:col>5</xdr:col>
      <xdr:colOff>69910</xdr:colOff>
      <xdr:row>191</xdr:row>
      <xdr:rowOff>124460</xdr:rowOff>
    </xdr:to>
    <xdr:sp macro="" textlink="">
      <xdr:nvSpPr>
        <xdr:cNvPr id="590" name="OpenSolver194">
          <a:extLst>
            <a:ext uri="{FF2B5EF4-FFF2-40B4-BE49-F238E27FC236}">
              <a16:creationId xmlns:a16="http://schemas.microsoft.com/office/drawing/2014/main" id="{616FB824-749E-4ACE-BBD3-96F24AD3A195}"/>
            </a:ext>
          </a:extLst>
        </xdr:cNvPr>
        <xdr:cNvSpPr/>
      </xdr:nvSpPr>
      <xdr:spPr>
        <a:xfrm>
          <a:off x="5930900" y="3313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12700</xdr:rowOff>
    </xdr:from>
    <xdr:to>
      <xdr:col>5</xdr:col>
      <xdr:colOff>69910</xdr:colOff>
      <xdr:row>192</xdr:row>
      <xdr:rowOff>127000</xdr:rowOff>
    </xdr:to>
    <xdr:sp macro="" textlink="">
      <xdr:nvSpPr>
        <xdr:cNvPr id="591" name="OpenSolver195">
          <a:extLst>
            <a:ext uri="{FF2B5EF4-FFF2-40B4-BE49-F238E27FC236}">
              <a16:creationId xmlns:a16="http://schemas.microsoft.com/office/drawing/2014/main" id="{42117859-B383-4CC8-AC2A-05D245B3A969}"/>
            </a:ext>
          </a:extLst>
        </xdr:cNvPr>
        <xdr:cNvSpPr/>
      </xdr:nvSpPr>
      <xdr:spPr>
        <a:xfrm>
          <a:off x="5930900" y="3331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592" name="OpenSolver196">
          <a:extLst>
            <a:ext uri="{FF2B5EF4-FFF2-40B4-BE49-F238E27FC236}">
              <a16:creationId xmlns:a16="http://schemas.microsoft.com/office/drawing/2014/main" id="{5C39BBAE-E2CE-4DE3-A5E9-9D1EE9CEE026}"/>
            </a:ext>
          </a:extLst>
        </xdr:cNvPr>
        <xdr:cNvSpPr/>
      </xdr:nvSpPr>
      <xdr:spPr>
        <a:xfrm>
          <a:off x="5930900" y="33489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17780</xdr:rowOff>
    </xdr:from>
    <xdr:to>
      <xdr:col>5</xdr:col>
      <xdr:colOff>69910</xdr:colOff>
      <xdr:row>194</xdr:row>
      <xdr:rowOff>132080</xdr:rowOff>
    </xdr:to>
    <xdr:sp macro="" textlink="">
      <xdr:nvSpPr>
        <xdr:cNvPr id="593" name="OpenSolver197">
          <a:extLst>
            <a:ext uri="{FF2B5EF4-FFF2-40B4-BE49-F238E27FC236}">
              <a16:creationId xmlns:a16="http://schemas.microsoft.com/office/drawing/2014/main" id="{A5A3D38E-9D44-4E6E-A03C-683B9427E412}"/>
            </a:ext>
          </a:extLst>
        </xdr:cNvPr>
        <xdr:cNvSpPr/>
      </xdr:nvSpPr>
      <xdr:spPr>
        <a:xfrm>
          <a:off x="5930900" y="33667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7620</xdr:rowOff>
    </xdr:from>
    <xdr:to>
      <xdr:col>5</xdr:col>
      <xdr:colOff>69910</xdr:colOff>
      <xdr:row>195</xdr:row>
      <xdr:rowOff>121920</xdr:rowOff>
    </xdr:to>
    <xdr:sp macro="" textlink="">
      <xdr:nvSpPr>
        <xdr:cNvPr id="594" name="OpenSolver198">
          <a:extLst>
            <a:ext uri="{FF2B5EF4-FFF2-40B4-BE49-F238E27FC236}">
              <a16:creationId xmlns:a16="http://schemas.microsoft.com/office/drawing/2014/main" id="{E8D78B76-B25A-474E-9894-DD98AD8C8681}"/>
            </a:ext>
          </a:extLst>
        </xdr:cNvPr>
        <xdr:cNvSpPr/>
      </xdr:nvSpPr>
      <xdr:spPr>
        <a:xfrm>
          <a:off x="5930900" y="3383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10160</xdr:rowOff>
    </xdr:from>
    <xdr:to>
      <xdr:col>5</xdr:col>
      <xdr:colOff>69910</xdr:colOff>
      <xdr:row>196</xdr:row>
      <xdr:rowOff>124460</xdr:rowOff>
    </xdr:to>
    <xdr:sp macro="" textlink="">
      <xdr:nvSpPr>
        <xdr:cNvPr id="595" name="OpenSolver199">
          <a:extLst>
            <a:ext uri="{FF2B5EF4-FFF2-40B4-BE49-F238E27FC236}">
              <a16:creationId xmlns:a16="http://schemas.microsoft.com/office/drawing/2014/main" id="{DD5D0CDB-1A33-40B8-A2C0-CE8D4A845FD5}"/>
            </a:ext>
          </a:extLst>
        </xdr:cNvPr>
        <xdr:cNvSpPr/>
      </xdr:nvSpPr>
      <xdr:spPr>
        <a:xfrm>
          <a:off x="5930900" y="3401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12700</xdr:rowOff>
    </xdr:from>
    <xdr:to>
      <xdr:col>5</xdr:col>
      <xdr:colOff>69910</xdr:colOff>
      <xdr:row>197</xdr:row>
      <xdr:rowOff>127000</xdr:rowOff>
    </xdr:to>
    <xdr:sp macro="" textlink="">
      <xdr:nvSpPr>
        <xdr:cNvPr id="596" name="OpenSolver200">
          <a:extLst>
            <a:ext uri="{FF2B5EF4-FFF2-40B4-BE49-F238E27FC236}">
              <a16:creationId xmlns:a16="http://schemas.microsoft.com/office/drawing/2014/main" id="{CF7B4FAA-2503-4B47-A656-03A62773ED9A}"/>
            </a:ext>
          </a:extLst>
        </xdr:cNvPr>
        <xdr:cNvSpPr/>
      </xdr:nvSpPr>
      <xdr:spPr>
        <a:xfrm>
          <a:off x="5930900" y="3418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597" name="OpenSolver201">
          <a:extLst>
            <a:ext uri="{FF2B5EF4-FFF2-40B4-BE49-F238E27FC236}">
              <a16:creationId xmlns:a16="http://schemas.microsoft.com/office/drawing/2014/main" id="{D569685B-45C8-4C16-A0A0-14DB76BCB93F}"/>
            </a:ext>
          </a:extLst>
        </xdr:cNvPr>
        <xdr:cNvSpPr/>
      </xdr:nvSpPr>
      <xdr:spPr>
        <a:xfrm>
          <a:off x="5930900" y="3436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17780</xdr:rowOff>
    </xdr:from>
    <xdr:to>
      <xdr:col>5</xdr:col>
      <xdr:colOff>69910</xdr:colOff>
      <xdr:row>199</xdr:row>
      <xdr:rowOff>132080</xdr:rowOff>
    </xdr:to>
    <xdr:sp macro="" textlink="">
      <xdr:nvSpPr>
        <xdr:cNvPr id="598" name="OpenSolver202">
          <a:extLst>
            <a:ext uri="{FF2B5EF4-FFF2-40B4-BE49-F238E27FC236}">
              <a16:creationId xmlns:a16="http://schemas.microsoft.com/office/drawing/2014/main" id="{13AD89B3-6BB6-4814-8750-1C6944F1570B}"/>
            </a:ext>
          </a:extLst>
        </xdr:cNvPr>
        <xdr:cNvSpPr/>
      </xdr:nvSpPr>
      <xdr:spPr>
        <a:xfrm>
          <a:off x="5930900" y="34544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7620</xdr:rowOff>
    </xdr:from>
    <xdr:to>
      <xdr:col>5</xdr:col>
      <xdr:colOff>69910</xdr:colOff>
      <xdr:row>200</xdr:row>
      <xdr:rowOff>121920</xdr:rowOff>
    </xdr:to>
    <xdr:sp macro="" textlink="">
      <xdr:nvSpPr>
        <xdr:cNvPr id="599" name="OpenSolver203">
          <a:extLst>
            <a:ext uri="{FF2B5EF4-FFF2-40B4-BE49-F238E27FC236}">
              <a16:creationId xmlns:a16="http://schemas.microsoft.com/office/drawing/2014/main" id="{13971852-D82B-4A07-86D7-D40B83458ED8}"/>
            </a:ext>
          </a:extLst>
        </xdr:cNvPr>
        <xdr:cNvSpPr/>
      </xdr:nvSpPr>
      <xdr:spPr>
        <a:xfrm>
          <a:off x="5930900" y="3470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10160</xdr:rowOff>
    </xdr:from>
    <xdr:to>
      <xdr:col>5</xdr:col>
      <xdr:colOff>69910</xdr:colOff>
      <xdr:row>201</xdr:row>
      <xdr:rowOff>124460</xdr:rowOff>
    </xdr:to>
    <xdr:sp macro="" textlink="">
      <xdr:nvSpPr>
        <xdr:cNvPr id="600" name="OpenSolver204">
          <a:extLst>
            <a:ext uri="{FF2B5EF4-FFF2-40B4-BE49-F238E27FC236}">
              <a16:creationId xmlns:a16="http://schemas.microsoft.com/office/drawing/2014/main" id="{E88257B1-3484-4314-81A0-4C053DBB30CA}"/>
            </a:ext>
          </a:extLst>
        </xdr:cNvPr>
        <xdr:cNvSpPr/>
      </xdr:nvSpPr>
      <xdr:spPr>
        <a:xfrm>
          <a:off x="5930900" y="3488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7317-F3B7-47B1-A337-90E630C707F1}">
  <dimension ref="A1:Q202"/>
  <sheetViews>
    <sheetView tabSelected="1" topLeftCell="E94" workbookViewId="0">
      <selection activeCell="O105" sqref="O105"/>
    </sheetView>
  </sheetViews>
  <sheetFormatPr defaultColWidth="8.88671875" defaultRowHeight="13.8" x14ac:dyDescent="0.25"/>
  <cols>
    <col min="1" max="1" width="8.88671875" style="4"/>
    <col min="2" max="2" width="16.109375" style="4" bestFit="1" customWidth="1"/>
    <col min="3" max="4" width="20.33203125" style="4" customWidth="1"/>
    <col min="5" max="5" width="20.5546875" style="4" customWidth="1"/>
    <col min="6" max="6" width="14.109375" style="2" customWidth="1"/>
    <col min="7" max="7" width="6.5546875" style="2" bestFit="1" customWidth="1"/>
    <col min="8" max="9" width="8.88671875" style="2"/>
    <col min="10" max="10" width="4.77734375" style="2" customWidth="1"/>
    <col min="11" max="11" width="7.33203125" customWidth="1"/>
    <col min="12" max="12" width="21.88671875" style="2" bestFit="1" customWidth="1"/>
    <col min="13" max="13" width="19.44140625" style="9" customWidth="1"/>
    <col min="14" max="14" width="30.44140625" style="10" bestFit="1" customWidth="1"/>
    <col min="15" max="15" width="41" style="2" bestFit="1" customWidth="1"/>
    <col min="16" max="16" width="9.5546875" style="2" bestFit="1" customWidth="1"/>
    <col min="17" max="17" width="19.88671875" style="2" customWidth="1"/>
    <col min="18" max="16384" width="8.88671875" style="2"/>
  </cols>
  <sheetData>
    <row r="1" spans="1:17" ht="13.8" customHeight="1" x14ac:dyDescent="0.25">
      <c r="A1" s="19" t="s">
        <v>325</v>
      </c>
      <c r="B1" s="20"/>
      <c r="C1" s="20"/>
      <c r="D1" s="20"/>
      <c r="E1" s="20"/>
      <c r="F1" s="21"/>
      <c r="G1" s="25"/>
      <c r="K1" s="2"/>
      <c r="L1" s="17" t="s">
        <v>324</v>
      </c>
      <c r="M1" s="18"/>
      <c r="N1" s="18"/>
      <c r="O1" s="18"/>
      <c r="P1" s="18"/>
      <c r="Q1" s="18"/>
    </row>
    <row r="2" spans="1:17" ht="13.8" customHeight="1" x14ac:dyDescent="0.25">
      <c r="A2" s="22"/>
      <c r="B2" s="23"/>
      <c r="C2" s="23"/>
      <c r="D2" s="23"/>
      <c r="E2" s="23"/>
      <c r="F2" s="24"/>
      <c r="G2" s="26"/>
      <c r="K2" s="2"/>
      <c r="L2" s="18"/>
      <c r="M2" s="18"/>
      <c r="N2" s="18"/>
      <c r="O2" s="18"/>
      <c r="P2" s="18"/>
      <c r="Q2" s="18"/>
    </row>
    <row r="3" spans="1:1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1" t="s">
        <v>222</v>
      </c>
      <c r="G3" s="11" t="s">
        <v>223</v>
      </c>
      <c r="K3" s="2"/>
      <c r="L3" s="5" t="s">
        <v>328</v>
      </c>
      <c r="M3" s="5" t="s">
        <v>3</v>
      </c>
      <c r="N3" s="5" t="s">
        <v>326</v>
      </c>
      <c r="O3" s="5" t="s">
        <v>327</v>
      </c>
      <c r="P3" s="5" t="s">
        <v>322</v>
      </c>
      <c r="Q3" s="5" t="s">
        <v>329</v>
      </c>
    </row>
    <row r="4" spans="1:17" x14ac:dyDescent="0.25">
      <c r="A4" s="3" t="s">
        <v>8</v>
      </c>
      <c r="B4" s="3" t="s">
        <v>5</v>
      </c>
      <c r="C4" s="3" t="s">
        <v>6</v>
      </c>
      <c r="D4" s="3" t="s">
        <v>7</v>
      </c>
      <c r="E4" s="3">
        <v>4704</v>
      </c>
      <c r="F4" s="2">
        <v>1</v>
      </c>
      <c r="G4" s="2">
        <f>F4*E4</f>
        <v>4704</v>
      </c>
      <c r="K4" s="2"/>
      <c r="L4" s="2">
        <f t="shared" ref="L4:L35" si="0">COUNTIF(D:D,M4)</f>
        <v>1</v>
      </c>
      <c r="M4" s="13" t="s">
        <v>7</v>
      </c>
      <c r="N4" s="8">
        <v>48714.285714285717</v>
      </c>
      <c r="O4" s="2">
        <f t="shared" ref="O4:O35" si="1">SUMIF(D:D,M4,G:G)</f>
        <v>4704</v>
      </c>
      <c r="P4" s="12">
        <f>N4-O4</f>
        <v>44010.285714285717</v>
      </c>
      <c r="Q4" s="2">
        <f t="shared" ref="Q4:Q35" si="2">O4-L4</f>
        <v>4703</v>
      </c>
    </row>
    <row r="5" spans="1:17" x14ac:dyDescent="0.25">
      <c r="A5" s="3" t="s">
        <v>9</v>
      </c>
      <c r="B5" s="3" t="s">
        <v>5</v>
      </c>
      <c r="C5" s="3" t="s">
        <v>6</v>
      </c>
      <c r="D5" s="3" t="s">
        <v>10</v>
      </c>
      <c r="E5" s="3">
        <v>13227</v>
      </c>
      <c r="F5" s="2">
        <v>1</v>
      </c>
      <c r="G5" s="2">
        <f t="shared" ref="G5:G68" si="3">F5*E5</f>
        <v>13227</v>
      </c>
      <c r="K5" s="2"/>
      <c r="L5" s="2">
        <f t="shared" si="0"/>
        <v>1</v>
      </c>
      <c r="M5" s="7" t="s">
        <v>10</v>
      </c>
      <c r="N5" s="8">
        <v>1071.4285714285713</v>
      </c>
      <c r="O5" s="2">
        <f t="shared" si="1"/>
        <v>13227</v>
      </c>
      <c r="P5" s="12">
        <f t="shared" ref="P5:P68" si="4">N5-O5</f>
        <v>-12155.571428571429</v>
      </c>
      <c r="Q5" s="2">
        <f t="shared" si="2"/>
        <v>13226</v>
      </c>
    </row>
    <row r="6" spans="1:17" x14ac:dyDescent="0.25">
      <c r="A6" s="3" t="s">
        <v>14</v>
      </c>
      <c r="B6" s="3" t="s">
        <v>5</v>
      </c>
      <c r="C6" s="3" t="s">
        <v>12</v>
      </c>
      <c r="D6" s="3" t="s">
        <v>13</v>
      </c>
      <c r="E6" s="3">
        <v>8617</v>
      </c>
      <c r="F6" s="2">
        <v>1</v>
      </c>
      <c r="G6" s="2">
        <f t="shared" si="3"/>
        <v>8617</v>
      </c>
      <c r="K6" s="2"/>
      <c r="L6" s="2">
        <f t="shared" si="0"/>
        <v>2</v>
      </c>
      <c r="M6" s="7" t="s">
        <v>13</v>
      </c>
      <c r="N6" s="8">
        <v>19935.571428571428</v>
      </c>
      <c r="O6" s="2">
        <f t="shared" si="1"/>
        <v>17509</v>
      </c>
      <c r="P6" s="12">
        <f t="shared" si="4"/>
        <v>2426.5714285714275</v>
      </c>
      <c r="Q6" s="2">
        <f t="shared" si="2"/>
        <v>17507</v>
      </c>
    </row>
    <row r="7" spans="1:17" x14ac:dyDescent="0.25">
      <c r="A7" s="3" t="s">
        <v>11</v>
      </c>
      <c r="B7" s="3" t="s">
        <v>5</v>
      </c>
      <c r="C7" s="3" t="s">
        <v>12</v>
      </c>
      <c r="D7" s="3" t="s">
        <v>13</v>
      </c>
      <c r="E7" s="3">
        <v>8892</v>
      </c>
      <c r="F7" s="2">
        <v>1</v>
      </c>
      <c r="G7" s="2">
        <f t="shared" si="3"/>
        <v>8892</v>
      </c>
      <c r="K7" s="2"/>
      <c r="L7" s="2">
        <f t="shared" si="0"/>
        <v>1</v>
      </c>
      <c r="M7" s="7" t="s">
        <v>16</v>
      </c>
      <c r="N7" s="8">
        <v>9070.7142857142862</v>
      </c>
      <c r="O7" s="2">
        <f t="shared" si="1"/>
        <v>7699</v>
      </c>
      <c r="P7" s="12">
        <f t="shared" si="4"/>
        <v>1371.7142857142862</v>
      </c>
      <c r="Q7" s="2">
        <f t="shared" si="2"/>
        <v>7698</v>
      </c>
    </row>
    <row r="8" spans="1:17" x14ac:dyDescent="0.25">
      <c r="A8" s="3" t="s">
        <v>15</v>
      </c>
      <c r="B8" s="3" t="s">
        <v>5</v>
      </c>
      <c r="C8" s="3" t="s">
        <v>12</v>
      </c>
      <c r="D8" s="3" t="s">
        <v>16</v>
      </c>
      <c r="E8" s="3">
        <v>7699</v>
      </c>
      <c r="F8" s="2">
        <v>1</v>
      </c>
      <c r="G8" s="2">
        <f t="shared" si="3"/>
        <v>7699</v>
      </c>
      <c r="K8" s="2"/>
      <c r="L8" s="2">
        <f t="shared" si="0"/>
        <v>0</v>
      </c>
      <c r="M8" s="7" t="s">
        <v>17</v>
      </c>
      <c r="N8" s="8">
        <v>3928.5714285714284</v>
      </c>
      <c r="O8" s="2">
        <f t="shared" si="1"/>
        <v>0</v>
      </c>
      <c r="P8" s="12">
        <f t="shared" si="4"/>
        <v>3928.5714285714284</v>
      </c>
      <c r="Q8" s="2">
        <f t="shared" si="2"/>
        <v>0</v>
      </c>
    </row>
    <row r="9" spans="1:17" x14ac:dyDescent="0.25">
      <c r="A9" s="3" t="s">
        <v>21</v>
      </c>
      <c r="B9" s="3" t="s">
        <v>5</v>
      </c>
      <c r="C9" s="3" t="s">
        <v>12</v>
      </c>
      <c r="D9" s="3" t="s">
        <v>19</v>
      </c>
      <c r="E9" s="3">
        <v>4706</v>
      </c>
      <c r="F9" s="2">
        <v>1</v>
      </c>
      <c r="G9" s="2">
        <f t="shared" si="3"/>
        <v>4706</v>
      </c>
      <c r="K9" s="2"/>
      <c r="L9" s="2">
        <f t="shared" si="0"/>
        <v>3</v>
      </c>
      <c r="M9" s="7" t="s">
        <v>19</v>
      </c>
      <c r="N9" s="8">
        <v>63214.285714285717</v>
      </c>
      <c r="O9" s="2">
        <f t="shared" si="1"/>
        <v>33690</v>
      </c>
      <c r="P9" s="12">
        <f t="shared" si="4"/>
        <v>29524.285714285717</v>
      </c>
      <c r="Q9" s="2">
        <f t="shared" si="2"/>
        <v>33687</v>
      </c>
    </row>
    <row r="10" spans="1:17" x14ac:dyDescent="0.25">
      <c r="A10" s="3" t="s">
        <v>18</v>
      </c>
      <c r="B10" s="3" t="s">
        <v>5</v>
      </c>
      <c r="C10" s="3" t="s">
        <v>12</v>
      </c>
      <c r="D10" s="3" t="s">
        <v>19</v>
      </c>
      <c r="E10" s="3">
        <v>11455</v>
      </c>
      <c r="F10" s="2">
        <v>1</v>
      </c>
      <c r="G10" s="2">
        <f t="shared" si="3"/>
        <v>11455</v>
      </c>
      <c r="K10" s="2"/>
      <c r="L10" s="2">
        <f t="shared" si="0"/>
        <v>0</v>
      </c>
      <c r="M10" s="7" t="s">
        <v>22</v>
      </c>
      <c r="N10" s="8">
        <v>24142.857142857141</v>
      </c>
      <c r="O10" s="2">
        <f t="shared" si="1"/>
        <v>0</v>
      </c>
      <c r="P10" s="12">
        <f t="shared" si="4"/>
        <v>24142.857142857141</v>
      </c>
      <c r="Q10" s="2">
        <f t="shared" si="2"/>
        <v>0</v>
      </c>
    </row>
    <row r="11" spans="1:17" x14ac:dyDescent="0.25">
      <c r="A11" s="3" t="s">
        <v>20</v>
      </c>
      <c r="B11" s="3" t="s">
        <v>5</v>
      </c>
      <c r="C11" s="3" t="s">
        <v>12</v>
      </c>
      <c r="D11" s="3" t="s">
        <v>19</v>
      </c>
      <c r="E11" s="3">
        <v>17529</v>
      </c>
      <c r="F11" s="2">
        <v>1</v>
      </c>
      <c r="G11" s="2">
        <f t="shared" si="3"/>
        <v>17529</v>
      </c>
      <c r="K11" s="2"/>
      <c r="L11" s="2">
        <f t="shared" si="0"/>
        <v>0</v>
      </c>
      <c r="M11" s="7" t="s">
        <v>23</v>
      </c>
      <c r="N11" s="8">
        <v>17857.142857142859</v>
      </c>
      <c r="O11" s="2">
        <f t="shared" si="1"/>
        <v>0</v>
      </c>
      <c r="P11" s="12">
        <f t="shared" si="4"/>
        <v>17857.142857142859</v>
      </c>
      <c r="Q11" s="2">
        <f t="shared" si="2"/>
        <v>0</v>
      </c>
    </row>
    <row r="12" spans="1:17" x14ac:dyDescent="0.25">
      <c r="A12" s="3" t="s">
        <v>30</v>
      </c>
      <c r="B12" s="3" t="s">
        <v>5</v>
      </c>
      <c r="C12" s="3" t="s">
        <v>6</v>
      </c>
      <c r="D12" s="3" t="s">
        <v>24</v>
      </c>
      <c r="E12" s="3">
        <v>4106</v>
      </c>
      <c r="F12" s="2">
        <v>0</v>
      </c>
      <c r="G12" s="2">
        <f t="shared" si="3"/>
        <v>0</v>
      </c>
      <c r="K12" s="2"/>
      <c r="L12" s="2">
        <f t="shared" si="0"/>
        <v>6</v>
      </c>
      <c r="M12" s="7" t="s">
        <v>24</v>
      </c>
      <c r="N12" s="8">
        <v>11128.571428571429</v>
      </c>
      <c r="O12" s="2">
        <f t="shared" si="1"/>
        <v>10227</v>
      </c>
      <c r="P12" s="12">
        <f t="shared" si="4"/>
        <v>901.57142857142935</v>
      </c>
      <c r="Q12" s="2">
        <f t="shared" si="2"/>
        <v>10221</v>
      </c>
    </row>
    <row r="13" spans="1:17" x14ac:dyDescent="0.25">
      <c r="A13" s="3" t="s">
        <v>27</v>
      </c>
      <c r="B13" s="3" t="s">
        <v>5</v>
      </c>
      <c r="C13" s="3" t="s">
        <v>6</v>
      </c>
      <c r="D13" s="3" t="s">
        <v>24</v>
      </c>
      <c r="E13" s="3">
        <v>4267</v>
      </c>
      <c r="F13" s="2">
        <v>1</v>
      </c>
      <c r="G13" s="2">
        <f t="shared" si="3"/>
        <v>4267</v>
      </c>
      <c r="K13" s="2"/>
      <c r="L13" s="2">
        <f t="shared" si="0"/>
        <v>1</v>
      </c>
      <c r="M13" s="7" t="s">
        <v>31</v>
      </c>
      <c r="N13" s="8">
        <v>33928.571428571428</v>
      </c>
      <c r="O13" s="2">
        <f t="shared" si="1"/>
        <v>6535</v>
      </c>
      <c r="P13" s="12">
        <f t="shared" si="4"/>
        <v>27393.571428571428</v>
      </c>
      <c r="Q13" s="2">
        <f t="shared" si="2"/>
        <v>6534</v>
      </c>
    </row>
    <row r="14" spans="1:17" x14ac:dyDescent="0.25">
      <c r="A14" s="3" t="s">
        <v>26</v>
      </c>
      <c r="B14" s="3" t="s">
        <v>5</v>
      </c>
      <c r="C14" s="3" t="s">
        <v>6</v>
      </c>
      <c r="D14" s="3" t="s">
        <v>24</v>
      </c>
      <c r="E14" s="3">
        <v>4270</v>
      </c>
      <c r="F14" s="2">
        <v>0</v>
      </c>
      <c r="G14" s="2">
        <f t="shared" si="3"/>
        <v>0</v>
      </c>
      <c r="K14" s="2"/>
      <c r="L14" s="2">
        <f t="shared" si="0"/>
        <v>4</v>
      </c>
      <c r="M14" s="7" t="s">
        <v>33</v>
      </c>
      <c r="N14" s="8">
        <v>13928.571428571429</v>
      </c>
      <c r="O14" s="2">
        <f t="shared" si="1"/>
        <v>11789</v>
      </c>
      <c r="P14" s="12">
        <f t="shared" si="4"/>
        <v>2139.5714285714294</v>
      </c>
      <c r="Q14" s="2">
        <f t="shared" si="2"/>
        <v>11785</v>
      </c>
    </row>
    <row r="15" spans="1:17" x14ac:dyDescent="0.25">
      <c r="A15" s="3" t="s">
        <v>25</v>
      </c>
      <c r="B15" s="3" t="s">
        <v>5</v>
      </c>
      <c r="C15" s="3" t="s">
        <v>6</v>
      </c>
      <c r="D15" s="3" t="s">
        <v>24</v>
      </c>
      <c r="E15" s="3">
        <v>4282</v>
      </c>
      <c r="F15" s="2">
        <v>0</v>
      </c>
      <c r="G15" s="2">
        <f t="shared" si="3"/>
        <v>0</v>
      </c>
      <c r="K15" s="2"/>
      <c r="L15" s="2">
        <f t="shared" si="0"/>
        <v>0</v>
      </c>
      <c r="M15" s="7" t="s">
        <v>38</v>
      </c>
      <c r="N15" s="8">
        <v>12000</v>
      </c>
      <c r="O15" s="2">
        <f t="shared" si="1"/>
        <v>0</v>
      </c>
      <c r="P15" s="12">
        <f t="shared" si="4"/>
        <v>12000</v>
      </c>
      <c r="Q15" s="2">
        <f t="shared" si="2"/>
        <v>0</v>
      </c>
    </row>
    <row r="16" spans="1:17" x14ac:dyDescent="0.25">
      <c r="A16" s="3" t="s">
        <v>28</v>
      </c>
      <c r="B16" s="3" t="s">
        <v>5</v>
      </c>
      <c r="C16" s="3" t="s">
        <v>6</v>
      </c>
      <c r="D16" s="3" t="s">
        <v>24</v>
      </c>
      <c r="E16" s="3">
        <v>5960</v>
      </c>
      <c r="F16" s="2">
        <v>1</v>
      </c>
      <c r="G16" s="2">
        <f t="shared" si="3"/>
        <v>5960</v>
      </c>
      <c r="K16" s="2"/>
      <c r="L16" s="2">
        <f t="shared" si="0"/>
        <v>0</v>
      </c>
      <c r="M16" s="7" t="s">
        <v>39</v>
      </c>
      <c r="N16" s="8">
        <v>256.85714285714283</v>
      </c>
      <c r="O16" s="2">
        <f t="shared" si="1"/>
        <v>0</v>
      </c>
      <c r="P16" s="12">
        <f t="shared" si="4"/>
        <v>256.85714285714283</v>
      </c>
      <c r="Q16" s="2">
        <f t="shared" si="2"/>
        <v>0</v>
      </c>
    </row>
    <row r="17" spans="1:17" x14ac:dyDescent="0.25">
      <c r="A17" s="3" t="s">
        <v>29</v>
      </c>
      <c r="B17" s="3" t="s">
        <v>5</v>
      </c>
      <c r="C17" s="3" t="s">
        <v>6</v>
      </c>
      <c r="D17" s="3" t="s">
        <v>24</v>
      </c>
      <c r="E17" s="3">
        <v>7385</v>
      </c>
      <c r="F17" s="2">
        <v>0</v>
      </c>
      <c r="G17" s="2">
        <f t="shared" si="3"/>
        <v>0</v>
      </c>
      <c r="K17" s="2"/>
      <c r="L17" s="2">
        <f t="shared" si="0"/>
        <v>0</v>
      </c>
      <c r="M17" s="7" t="s">
        <v>40</v>
      </c>
      <c r="N17" s="8">
        <v>5357.1428571428569</v>
      </c>
      <c r="O17" s="2">
        <f t="shared" si="1"/>
        <v>0</v>
      </c>
      <c r="P17" s="12">
        <f t="shared" si="4"/>
        <v>5357.1428571428569</v>
      </c>
      <c r="Q17" s="2">
        <f t="shared" si="2"/>
        <v>0</v>
      </c>
    </row>
    <row r="18" spans="1:17" x14ac:dyDescent="0.25">
      <c r="A18" s="3" t="s">
        <v>32</v>
      </c>
      <c r="B18" s="3" t="s">
        <v>5</v>
      </c>
      <c r="C18" s="3" t="s">
        <v>6</v>
      </c>
      <c r="D18" s="3" t="s">
        <v>31</v>
      </c>
      <c r="E18" s="3">
        <v>6535</v>
      </c>
      <c r="F18" s="2">
        <v>1</v>
      </c>
      <c r="G18" s="2">
        <f t="shared" si="3"/>
        <v>6535</v>
      </c>
      <c r="K18" s="2"/>
      <c r="L18" s="2">
        <f t="shared" si="0"/>
        <v>2</v>
      </c>
      <c r="M18" s="7" t="s">
        <v>42</v>
      </c>
      <c r="N18" s="8">
        <v>17500</v>
      </c>
      <c r="O18" s="2">
        <f t="shared" si="1"/>
        <v>10707</v>
      </c>
      <c r="P18" s="12">
        <f t="shared" si="4"/>
        <v>6793</v>
      </c>
      <c r="Q18" s="2">
        <f t="shared" si="2"/>
        <v>10705</v>
      </c>
    </row>
    <row r="19" spans="1:17" x14ac:dyDescent="0.25">
      <c r="A19" s="3" t="s">
        <v>36</v>
      </c>
      <c r="B19" s="3" t="s">
        <v>5</v>
      </c>
      <c r="C19" s="3" t="s">
        <v>6</v>
      </c>
      <c r="D19" s="3" t="s">
        <v>33</v>
      </c>
      <c r="E19" s="3">
        <v>5043</v>
      </c>
      <c r="F19" s="2">
        <v>0</v>
      </c>
      <c r="G19" s="2">
        <f t="shared" si="3"/>
        <v>0</v>
      </c>
      <c r="K19" s="2"/>
      <c r="L19" s="2">
        <f t="shared" si="0"/>
        <v>3</v>
      </c>
      <c r="M19" s="14" t="s">
        <v>323</v>
      </c>
      <c r="N19" s="8">
        <v>2857.1428571428573</v>
      </c>
      <c r="O19" s="2">
        <f t="shared" si="1"/>
        <v>24058</v>
      </c>
      <c r="P19" s="12">
        <f t="shared" si="4"/>
        <v>-21200.857142857141</v>
      </c>
      <c r="Q19" s="2">
        <f t="shared" si="2"/>
        <v>24055</v>
      </c>
    </row>
    <row r="20" spans="1:17" x14ac:dyDescent="0.25">
      <c r="A20" s="3" t="s">
        <v>35</v>
      </c>
      <c r="B20" s="3" t="s">
        <v>5</v>
      </c>
      <c r="C20" s="3" t="s">
        <v>6</v>
      </c>
      <c r="D20" s="3" t="s">
        <v>33</v>
      </c>
      <c r="E20" s="3">
        <v>5642</v>
      </c>
      <c r="F20" s="2">
        <v>0</v>
      </c>
      <c r="G20" s="2">
        <f t="shared" si="3"/>
        <v>0</v>
      </c>
      <c r="K20" s="2"/>
      <c r="L20" s="2">
        <f t="shared" si="0"/>
        <v>0</v>
      </c>
      <c r="M20" s="7" t="s">
        <v>50</v>
      </c>
      <c r="N20" s="8">
        <v>6857.1428571428569</v>
      </c>
      <c r="O20" s="2">
        <f t="shared" si="1"/>
        <v>0</v>
      </c>
      <c r="P20" s="12">
        <f t="shared" si="4"/>
        <v>6857.1428571428569</v>
      </c>
      <c r="Q20" s="2">
        <f t="shared" si="2"/>
        <v>0</v>
      </c>
    </row>
    <row r="21" spans="1:17" x14ac:dyDescent="0.25">
      <c r="A21" s="3" t="s">
        <v>37</v>
      </c>
      <c r="B21" s="3" t="s">
        <v>5</v>
      </c>
      <c r="C21" s="3" t="s">
        <v>6</v>
      </c>
      <c r="D21" s="3" t="s">
        <v>33</v>
      </c>
      <c r="E21" s="3">
        <v>5816</v>
      </c>
      <c r="F21" s="2">
        <v>1</v>
      </c>
      <c r="G21" s="2">
        <f t="shared" si="3"/>
        <v>5816</v>
      </c>
      <c r="K21" s="2"/>
      <c r="L21" s="2">
        <f t="shared" si="0"/>
        <v>0</v>
      </c>
      <c r="M21" s="7" t="s">
        <v>51</v>
      </c>
      <c r="N21" s="8">
        <v>7500</v>
      </c>
      <c r="O21" s="2">
        <f t="shared" si="1"/>
        <v>0</v>
      </c>
      <c r="P21" s="12">
        <f t="shared" si="4"/>
        <v>7500</v>
      </c>
      <c r="Q21" s="2">
        <f t="shared" si="2"/>
        <v>0</v>
      </c>
    </row>
    <row r="22" spans="1:17" x14ac:dyDescent="0.25">
      <c r="A22" s="3" t="s">
        <v>34</v>
      </c>
      <c r="B22" s="3" t="s">
        <v>5</v>
      </c>
      <c r="C22" s="3" t="s">
        <v>6</v>
      </c>
      <c r="D22" s="3" t="s">
        <v>33</v>
      </c>
      <c r="E22" s="3">
        <v>5973</v>
      </c>
      <c r="F22" s="2">
        <v>1</v>
      </c>
      <c r="G22" s="2">
        <f t="shared" si="3"/>
        <v>5973</v>
      </c>
      <c r="K22" s="2"/>
      <c r="L22" s="2">
        <f t="shared" si="0"/>
        <v>35</v>
      </c>
      <c r="M22" s="7" t="s">
        <v>53</v>
      </c>
      <c r="N22" s="8">
        <v>190428.57142857142</v>
      </c>
      <c r="O22" s="2">
        <f t="shared" si="1"/>
        <v>176875</v>
      </c>
      <c r="P22" s="12">
        <f t="shared" si="4"/>
        <v>13553.57142857142</v>
      </c>
      <c r="Q22" s="2">
        <f t="shared" si="2"/>
        <v>176840</v>
      </c>
    </row>
    <row r="23" spans="1:17" x14ac:dyDescent="0.25">
      <c r="A23" s="3" t="s">
        <v>43</v>
      </c>
      <c r="B23" s="3" t="s">
        <v>5</v>
      </c>
      <c r="C23" s="3" t="s">
        <v>6</v>
      </c>
      <c r="D23" s="3" t="s">
        <v>42</v>
      </c>
      <c r="E23" s="3">
        <v>7195</v>
      </c>
      <c r="F23" s="2">
        <v>0</v>
      </c>
      <c r="G23" s="2">
        <f t="shared" si="3"/>
        <v>0</v>
      </c>
      <c r="K23" s="2"/>
      <c r="L23" s="2">
        <f t="shared" si="0"/>
        <v>0</v>
      </c>
      <c r="M23" s="7" t="s">
        <v>88</v>
      </c>
      <c r="N23" s="8">
        <v>500</v>
      </c>
      <c r="O23" s="2">
        <f t="shared" si="1"/>
        <v>0</v>
      </c>
      <c r="P23" s="12">
        <f t="shared" si="4"/>
        <v>500</v>
      </c>
      <c r="Q23" s="2">
        <f t="shared" si="2"/>
        <v>0</v>
      </c>
    </row>
    <row r="24" spans="1:17" x14ac:dyDescent="0.25">
      <c r="A24" s="3" t="s">
        <v>41</v>
      </c>
      <c r="B24" s="3" t="s">
        <v>5</v>
      </c>
      <c r="C24" s="3" t="s">
        <v>6</v>
      </c>
      <c r="D24" s="3" t="s">
        <v>42</v>
      </c>
      <c r="E24" s="3">
        <v>10707</v>
      </c>
      <c r="F24" s="2">
        <v>1</v>
      </c>
      <c r="G24" s="2">
        <f t="shared" si="3"/>
        <v>10707</v>
      </c>
      <c r="K24" s="2"/>
      <c r="L24" s="2">
        <f t="shared" si="0"/>
        <v>0</v>
      </c>
      <c r="M24" s="7" t="s">
        <v>89</v>
      </c>
      <c r="N24" s="8">
        <v>6672</v>
      </c>
      <c r="O24" s="2">
        <f t="shared" si="1"/>
        <v>0</v>
      </c>
      <c r="P24" s="12">
        <f t="shared" si="4"/>
        <v>6672</v>
      </c>
      <c r="Q24" s="2">
        <f t="shared" si="2"/>
        <v>0</v>
      </c>
    </row>
    <row r="25" spans="1:17" x14ac:dyDescent="0.25">
      <c r="A25" s="3" t="s">
        <v>44</v>
      </c>
      <c r="B25" s="3" t="s">
        <v>5</v>
      </c>
      <c r="C25" s="3" t="s">
        <v>12</v>
      </c>
      <c r="D25" s="3" t="s">
        <v>45</v>
      </c>
      <c r="E25" s="3">
        <v>6381</v>
      </c>
      <c r="F25" s="2">
        <v>1</v>
      </c>
      <c r="G25" s="2">
        <f t="shared" si="3"/>
        <v>6381</v>
      </c>
      <c r="K25" s="2"/>
      <c r="L25" s="2">
        <f t="shared" si="0"/>
        <v>9</v>
      </c>
      <c r="M25" s="7" t="s">
        <v>90</v>
      </c>
      <c r="N25" s="8">
        <v>15714.285714285714</v>
      </c>
      <c r="O25" s="2">
        <f t="shared" si="1"/>
        <v>11836</v>
      </c>
      <c r="P25" s="12">
        <f t="shared" si="4"/>
        <v>3878.2857142857138</v>
      </c>
      <c r="Q25" s="2">
        <f t="shared" si="2"/>
        <v>11827</v>
      </c>
    </row>
    <row r="26" spans="1:17" x14ac:dyDescent="0.25">
      <c r="A26" s="3" t="s">
        <v>46</v>
      </c>
      <c r="B26" s="3" t="s">
        <v>5</v>
      </c>
      <c r="C26" s="3" t="s">
        <v>12</v>
      </c>
      <c r="D26" s="3" t="s">
        <v>45</v>
      </c>
      <c r="E26" s="3">
        <v>8758</v>
      </c>
      <c r="F26" s="2">
        <v>1</v>
      </c>
      <c r="G26" s="2">
        <f t="shared" si="3"/>
        <v>8758</v>
      </c>
      <c r="K26" s="2"/>
      <c r="L26" s="2">
        <f t="shared" si="0"/>
        <v>3</v>
      </c>
      <c r="M26" s="7" t="s">
        <v>100</v>
      </c>
      <c r="N26" s="8">
        <v>86071.428571428565</v>
      </c>
      <c r="O26" s="2">
        <f t="shared" si="1"/>
        <v>62448</v>
      </c>
      <c r="P26" s="12">
        <f t="shared" si="4"/>
        <v>23623.428571428565</v>
      </c>
      <c r="Q26" s="2">
        <f t="shared" si="2"/>
        <v>62445</v>
      </c>
    </row>
    <row r="27" spans="1:17" x14ac:dyDescent="0.25">
      <c r="A27" s="3" t="s">
        <v>47</v>
      </c>
      <c r="B27" s="3" t="s">
        <v>5</v>
      </c>
      <c r="C27" s="3" t="s">
        <v>12</v>
      </c>
      <c r="D27" s="3" t="s">
        <v>45</v>
      </c>
      <c r="E27" s="3">
        <v>8919</v>
      </c>
      <c r="F27" s="2">
        <v>1</v>
      </c>
      <c r="G27" s="2">
        <f t="shared" si="3"/>
        <v>8919</v>
      </c>
      <c r="K27" s="2"/>
      <c r="L27" s="2">
        <f t="shared" si="0"/>
        <v>0</v>
      </c>
      <c r="M27" s="7" t="s">
        <v>105</v>
      </c>
      <c r="N27" s="8">
        <v>1057.1428571428571</v>
      </c>
      <c r="O27" s="2">
        <f t="shared" si="1"/>
        <v>0</v>
      </c>
      <c r="P27" s="12">
        <f t="shared" si="4"/>
        <v>1057.1428571428571</v>
      </c>
      <c r="Q27" s="2">
        <f t="shared" si="2"/>
        <v>0</v>
      </c>
    </row>
    <row r="28" spans="1:17" x14ac:dyDescent="0.25">
      <c r="A28" s="3" t="s">
        <v>48</v>
      </c>
      <c r="B28" s="3" t="s">
        <v>5</v>
      </c>
      <c r="C28" s="3" t="s">
        <v>12</v>
      </c>
      <c r="D28" s="3" t="s">
        <v>49</v>
      </c>
      <c r="E28" s="3">
        <v>37360</v>
      </c>
      <c r="F28" s="2">
        <v>0</v>
      </c>
      <c r="G28" s="2">
        <f t="shared" si="3"/>
        <v>0</v>
      </c>
      <c r="K28" s="2"/>
      <c r="L28" s="2">
        <f t="shared" si="0"/>
        <v>0</v>
      </c>
      <c r="M28" s="7" t="s">
        <v>106</v>
      </c>
      <c r="N28" s="8">
        <v>18428.571428571428</v>
      </c>
      <c r="O28" s="2">
        <f t="shared" si="1"/>
        <v>0</v>
      </c>
      <c r="P28" s="12">
        <f t="shared" si="4"/>
        <v>18428.571428571428</v>
      </c>
      <c r="Q28" s="2">
        <f t="shared" si="2"/>
        <v>0</v>
      </c>
    </row>
    <row r="29" spans="1:17" x14ac:dyDescent="0.25">
      <c r="A29" s="3" t="s">
        <v>75</v>
      </c>
      <c r="B29" s="3" t="s">
        <v>5</v>
      </c>
      <c r="C29" s="3" t="s">
        <v>12</v>
      </c>
      <c r="D29" s="3" t="s">
        <v>53</v>
      </c>
      <c r="E29" s="3">
        <v>6125</v>
      </c>
      <c r="F29" s="2">
        <v>0</v>
      </c>
      <c r="G29" s="2">
        <f t="shared" si="3"/>
        <v>0</v>
      </c>
      <c r="K29" s="2"/>
      <c r="L29" s="2">
        <f t="shared" si="0"/>
        <v>0</v>
      </c>
      <c r="M29" s="7" t="s">
        <v>107</v>
      </c>
      <c r="N29" s="8">
        <v>14285.714285714286</v>
      </c>
      <c r="O29" s="2">
        <f t="shared" si="1"/>
        <v>0</v>
      </c>
      <c r="P29" s="12">
        <f t="shared" si="4"/>
        <v>14285.714285714286</v>
      </c>
      <c r="Q29" s="2">
        <f t="shared" si="2"/>
        <v>0</v>
      </c>
    </row>
    <row r="30" spans="1:17" x14ac:dyDescent="0.25">
      <c r="A30" s="3" t="s">
        <v>66</v>
      </c>
      <c r="B30" s="3" t="s">
        <v>5</v>
      </c>
      <c r="C30" s="3" t="s">
        <v>12</v>
      </c>
      <c r="D30" s="3" t="s">
        <v>53</v>
      </c>
      <c r="E30" s="3">
        <v>6134</v>
      </c>
      <c r="F30" s="2">
        <v>1</v>
      </c>
      <c r="G30" s="2">
        <f t="shared" si="3"/>
        <v>6134</v>
      </c>
      <c r="K30" s="2"/>
      <c r="L30" s="2">
        <f t="shared" si="0"/>
        <v>0</v>
      </c>
      <c r="M30" s="7" t="s">
        <v>108</v>
      </c>
      <c r="N30" s="8">
        <v>1785.7142857142858</v>
      </c>
      <c r="O30" s="2">
        <f t="shared" si="1"/>
        <v>0</v>
      </c>
      <c r="P30" s="12">
        <f t="shared" si="4"/>
        <v>1785.7142857142858</v>
      </c>
      <c r="Q30" s="2">
        <f t="shared" si="2"/>
        <v>0</v>
      </c>
    </row>
    <row r="31" spans="1:17" x14ac:dyDescent="0.25">
      <c r="A31" s="3" t="s">
        <v>81</v>
      </c>
      <c r="B31" s="3" t="s">
        <v>5</v>
      </c>
      <c r="C31" s="3" t="s">
        <v>12</v>
      </c>
      <c r="D31" s="3" t="s">
        <v>53</v>
      </c>
      <c r="E31" s="3">
        <v>6709</v>
      </c>
      <c r="F31" s="2">
        <v>1</v>
      </c>
      <c r="G31" s="2">
        <f t="shared" si="3"/>
        <v>6709</v>
      </c>
      <c r="K31" s="2"/>
      <c r="L31" s="2">
        <f t="shared" si="0"/>
        <v>2</v>
      </c>
      <c r="M31" s="7" t="s">
        <v>109</v>
      </c>
      <c r="N31" s="8">
        <v>40076.714285714283</v>
      </c>
      <c r="O31" s="2">
        <f t="shared" si="1"/>
        <v>11430</v>
      </c>
      <c r="P31" s="12">
        <f t="shared" si="4"/>
        <v>28646.714285714283</v>
      </c>
      <c r="Q31" s="2">
        <f t="shared" si="2"/>
        <v>11428</v>
      </c>
    </row>
    <row r="32" spans="1:17" x14ac:dyDescent="0.25">
      <c r="A32" s="3" t="s">
        <v>77</v>
      </c>
      <c r="B32" s="3" t="s">
        <v>5</v>
      </c>
      <c r="C32" s="3" t="s">
        <v>12</v>
      </c>
      <c r="D32" s="3" t="s">
        <v>53</v>
      </c>
      <c r="E32" s="3">
        <v>7322</v>
      </c>
      <c r="F32" s="2">
        <v>1</v>
      </c>
      <c r="G32" s="2">
        <f t="shared" si="3"/>
        <v>7322</v>
      </c>
      <c r="K32" s="2"/>
      <c r="L32" s="2">
        <f t="shared" si="0"/>
        <v>0</v>
      </c>
      <c r="M32" s="7" t="s">
        <v>112</v>
      </c>
      <c r="N32" s="8">
        <v>7857.1428571428569</v>
      </c>
      <c r="O32" s="2">
        <f t="shared" si="1"/>
        <v>0</v>
      </c>
      <c r="P32" s="12">
        <f t="shared" si="4"/>
        <v>7857.1428571428569</v>
      </c>
      <c r="Q32" s="2">
        <f t="shared" si="2"/>
        <v>0</v>
      </c>
    </row>
    <row r="33" spans="1:17" x14ac:dyDescent="0.25">
      <c r="A33" s="3" t="s">
        <v>56</v>
      </c>
      <c r="B33" s="3" t="s">
        <v>5</v>
      </c>
      <c r="C33" s="3" t="s">
        <v>12</v>
      </c>
      <c r="D33" s="3" t="s">
        <v>53</v>
      </c>
      <c r="E33" s="3">
        <v>7450</v>
      </c>
      <c r="F33" s="2">
        <v>0</v>
      </c>
      <c r="G33" s="2">
        <f t="shared" si="3"/>
        <v>0</v>
      </c>
      <c r="K33" s="2"/>
      <c r="L33" s="2">
        <f t="shared" si="0"/>
        <v>3</v>
      </c>
      <c r="M33" s="7" t="s">
        <v>114</v>
      </c>
      <c r="N33" s="8">
        <v>15742.857142857143</v>
      </c>
      <c r="O33" s="2">
        <f t="shared" si="1"/>
        <v>12082</v>
      </c>
      <c r="P33" s="12">
        <f t="shared" si="4"/>
        <v>3660.8571428571431</v>
      </c>
      <c r="Q33" s="2">
        <f t="shared" si="2"/>
        <v>12079</v>
      </c>
    </row>
    <row r="34" spans="1:17" x14ac:dyDescent="0.25">
      <c r="A34" s="3" t="s">
        <v>57</v>
      </c>
      <c r="B34" s="3" t="s">
        <v>5</v>
      </c>
      <c r="C34" s="3" t="s">
        <v>12</v>
      </c>
      <c r="D34" s="3" t="s">
        <v>53</v>
      </c>
      <c r="E34" s="3">
        <v>7883</v>
      </c>
      <c r="F34" s="2">
        <v>1</v>
      </c>
      <c r="G34" s="2">
        <f t="shared" si="3"/>
        <v>7883</v>
      </c>
      <c r="K34" s="2"/>
      <c r="L34" s="2">
        <f t="shared" si="0"/>
        <v>0</v>
      </c>
      <c r="M34" s="7" t="s">
        <v>117</v>
      </c>
      <c r="N34" s="8">
        <v>3357.1428571428573</v>
      </c>
      <c r="O34" s="2">
        <f t="shared" si="1"/>
        <v>0</v>
      </c>
      <c r="P34" s="12">
        <f t="shared" si="4"/>
        <v>3357.1428571428573</v>
      </c>
      <c r="Q34" s="2">
        <f t="shared" si="2"/>
        <v>0</v>
      </c>
    </row>
    <row r="35" spans="1:17" x14ac:dyDescent="0.25">
      <c r="A35" s="3" t="s">
        <v>63</v>
      </c>
      <c r="B35" s="3" t="s">
        <v>5</v>
      </c>
      <c r="C35" s="3" t="s">
        <v>12</v>
      </c>
      <c r="D35" s="3" t="s">
        <v>53</v>
      </c>
      <c r="E35" s="3">
        <v>8051</v>
      </c>
      <c r="F35" s="2">
        <v>0</v>
      </c>
      <c r="G35" s="2">
        <f t="shared" si="3"/>
        <v>0</v>
      </c>
      <c r="K35" s="2"/>
      <c r="L35" s="2">
        <f t="shared" si="0"/>
        <v>0</v>
      </c>
      <c r="M35" s="7" t="s">
        <v>118</v>
      </c>
      <c r="N35" s="8">
        <v>35000</v>
      </c>
      <c r="O35" s="2">
        <f t="shared" si="1"/>
        <v>0</v>
      </c>
      <c r="P35" s="12">
        <f t="shared" si="4"/>
        <v>35000</v>
      </c>
      <c r="Q35" s="2">
        <f t="shared" si="2"/>
        <v>0</v>
      </c>
    </row>
    <row r="36" spans="1:17" x14ac:dyDescent="0.25">
      <c r="A36" s="3" t="s">
        <v>83</v>
      </c>
      <c r="B36" s="3" t="s">
        <v>5</v>
      </c>
      <c r="C36" s="3" t="s">
        <v>12</v>
      </c>
      <c r="D36" s="3" t="s">
        <v>53</v>
      </c>
      <c r="E36" s="3">
        <v>8137</v>
      </c>
      <c r="F36" s="2">
        <v>1</v>
      </c>
      <c r="G36" s="2">
        <f t="shared" si="3"/>
        <v>8137</v>
      </c>
      <c r="K36" s="2"/>
      <c r="L36" s="2">
        <f t="shared" ref="L36:L67" si="5">COUNTIF(D:D,M36)</f>
        <v>0</v>
      </c>
      <c r="M36" s="7" t="s">
        <v>119</v>
      </c>
      <c r="N36" s="8">
        <v>1214.2857142857142</v>
      </c>
      <c r="O36" s="2">
        <f t="shared" ref="O36:O67" si="6">SUMIF(D:D,M36,G:G)</f>
        <v>0</v>
      </c>
      <c r="P36" s="12">
        <f t="shared" si="4"/>
        <v>1214.2857142857142</v>
      </c>
      <c r="Q36" s="2">
        <f t="shared" ref="Q36:Q67" si="7">O36-L36</f>
        <v>0</v>
      </c>
    </row>
    <row r="37" spans="1:17" x14ac:dyDescent="0.25">
      <c r="A37" s="3" t="s">
        <v>78</v>
      </c>
      <c r="B37" s="3" t="s">
        <v>5</v>
      </c>
      <c r="C37" s="3" t="s">
        <v>12</v>
      </c>
      <c r="D37" s="3" t="s">
        <v>53</v>
      </c>
      <c r="E37" s="3">
        <v>8159</v>
      </c>
      <c r="F37" s="2">
        <v>1</v>
      </c>
      <c r="G37" s="2">
        <f t="shared" si="3"/>
        <v>8159</v>
      </c>
      <c r="K37" s="2"/>
      <c r="L37" s="2">
        <f t="shared" si="5"/>
        <v>0</v>
      </c>
      <c r="M37" s="7" t="s">
        <v>120</v>
      </c>
      <c r="N37" s="8">
        <v>2428.5714285714284</v>
      </c>
      <c r="O37" s="2">
        <f t="shared" si="6"/>
        <v>0</v>
      </c>
      <c r="P37" s="12">
        <f t="shared" si="4"/>
        <v>2428.5714285714284</v>
      </c>
      <c r="Q37" s="2">
        <f t="shared" si="7"/>
        <v>0</v>
      </c>
    </row>
    <row r="38" spans="1:17" x14ac:dyDescent="0.25">
      <c r="A38" s="3" t="s">
        <v>60</v>
      </c>
      <c r="B38" s="3" t="s">
        <v>5</v>
      </c>
      <c r="C38" s="3" t="s">
        <v>12</v>
      </c>
      <c r="D38" s="3" t="s">
        <v>53</v>
      </c>
      <c r="E38" s="3">
        <v>8168</v>
      </c>
      <c r="F38" s="2">
        <v>1</v>
      </c>
      <c r="G38" s="2">
        <f t="shared" si="3"/>
        <v>8168</v>
      </c>
      <c r="K38" s="2"/>
      <c r="L38" s="2">
        <f t="shared" si="5"/>
        <v>1</v>
      </c>
      <c r="M38" s="7" t="s">
        <v>122</v>
      </c>
      <c r="N38" s="8">
        <v>514.28571428571433</v>
      </c>
      <c r="O38" s="2">
        <f t="shared" si="6"/>
        <v>5355</v>
      </c>
      <c r="P38" s="12">
        <f t="shared" si="4"/>
        <v>-4840.7142857142853</v>
      </c>
      <c r="Q38" s="2">
        <f t="shared" si="7"/>
        <v>5354</v>
      </c>
    </row>
    <row r="39" spans="1:17" x14ac:dyDescent="0.25">
      <c r="A39" s="3" t="s">
        <v>80</v>
      </c>
      <c r="B39" s="3" t="s">
        <v>5</v>
      </c>
      <c r="C39" s="3" t="s">
        <v>12</v>
      </c>
      <c r="D39" s="3" t="s">
        <v>53</v>
      </c>
      <c r="E39" s="3">
        <v>8170</v>
      </c>
      <c r="F39" s="2">
        <v>1</v>
      </c>
      <c r="G39" s="2">
        <f t="shared" si="3"/>
        <v>8170</v>
      </c>
      <c r="K39" s="2"/>
      <c r="L39" s="2">
        <f t="shared" si="5"/>
        <v>0</v>
      </c>
      <c r="M39" s="7" t="s">
        <v>123</v>
      </c>
      <c r="N39" s="8">
        <v>6928</v>
      </c>
      <c r="O39" s="2">
        <f t="shared" si="6"/>
        <v>0</v>
      </c>
      <c r="P39" s="12">
        <f t="shared" si="4"/>
        <v>6928</v>
      </c>
      <c r="Q39" s="2">
        <f t="shared" si="7"/>
        <v>0</v>
      </c>
    </row>
    <row r="40" spans="1:17" x14ac:dyDescent="0.25">
      <c r="A40" s="3" t="s">
        <v>72</v>
      </c>
      <c r="B40" s="3" t="s">
        <v>5</v>
      </c>
      <c r="C40" s="3" t="s">
        <v>12</v>
      </c>
      <c r="D40" s="3" t="s">
        <v>53</v>
      </c>
      <c r="E40" s="3">
        <v>8176</v>
      </c>
      <c r="F40" s="2">
        <v>0</v>
      </c>
      <c r="G40" s="2">
        <f t="shared" si="3"/>
        <v>0</v>
      </c>
      <c r="K40" s="2"/>
      <c r="L40" s="2">
        <f t="shared" si="5"/>
        <v>0</v>
      </c>
      <c r="M40" s="7" t="s">
        <v>139</v>
      </c>
      <c r="N40" s="8">
        <v>2142.8571428571427</v>
      </c>
      <c r="O40" s="2">
        <f t="shared" si="6"/>
        <v>0</v>
      </c>
      <c r="P40" s="12">
        <f t="shared" si="4"/>
        <v>2142.8571428571427</v>
      </c>
      <c r="Q40" s="2">
        <f t="shared" si="7"/>
        <v>0</v>
      </c>
    </row>
    <row r="41" spans="1:17" x14ac:dyDescent="0.25">
      <c r="A41" s="3" t="s">
        <v>70</v>
      </c>
      <c r="B41" s="3" t="s">
        <v>5</v>
      </c>
      <c r="C41" s="3" t="s">
        <v>12</v>
      </c>
      <c r="D41" s="3" t="s">
        <v>53</v>
      </c>
      <c r="E41" s="3">
        <v>8216</v>
      </c>
      <c r="F41" s="2">
        <v>1</v>
      </c>
      <c r="G41" s="2">
        <f t="shared" si="3"/>
        <v>8216</v>
      </c>
      <c r="K41" s="2"/>
      <c r="L41" s="2">
        <f t="shared" si="5"/>
        <v>0</v>
      </c>
      <c r="M41" s="7" t="s">
        <v>140</v>
      </c>
      <c r="N41" s="8">
        <v>31214.285714285714</v>
      </c>
      <c r="O41" s="2">
        <f t="shared" si="6"/>
        <v>0</v>
      </c>
      <c r="P41" s="12">
        <f t="shared" si="4"/>
        <v>31214.285714285714</v>
      </c>
      <c r="Q41" s="2">
        <f t="shared" si="7"/>
        <v>0</v>
      </c>
    </row>
    <row r="42" spans="1:17" x14ac:dyDescent="0.25">
      <c r="A42" s="3" t="s">
        <v>65</v>
      </c>
      <c r="B42" s="3" t="s">
        <v>5</v>
      </c>
      <c r="C42" s="3" t="s">
        <v>12</v>
      </c>
      <c r="D42" s="3" t="s">
        <v>53</v>
      </c>
      <c r="E42" s="3">
        <v>8223</v>
      </c>
      <c r="F42" s="2">
        <v>1</v>
      </c>
      <c r="G42" s="2">
        <f t="shared" si="3"/>
        <v>8223</v>
      </c>
      <c r="K42" s="2"/>
      <c r="L42" s="2">
        <f t="shared" si="5"/>
        <v>0</v>
      </c>
      <c r="M42" s="7" t="s">
        <v>141</v>
      </c>
      <c r="N42" s="8">
        <v>60714.285714285717</v>
      </c>
      <c r="O42" s="2">
        <f t="shared" si="6"/>
        <v>0</v>
      </c>
      <c r="P42" s="12">
        <f t="shared" si="4"/>
        <v>60714.285714285717</v>
      </c>
      <c r="Q42" s="2">
        <f t="shared" si="7"/>
        <v>0</v>
      </c>
    </row>
    <row r="43" spans="1:17" x14ac:dyDescent="0.25">
      <c r="A43" s="3" t="s">
        <v>67</v>
      </c>
      <c r="B43" s="3" t="s">
        <v>5</v>
      </c>
      <c r="C43" s="3" t="s">
        <v>12</v>
      </c>
      <c r="D43" s="3" t="s">
        <v>53</v>
      </c>
      <c r="E43" s="3">
        <v>8233</v>
      </c>
      <c r="F43" s="2">
        <v>1</v>
      </c>
      <c r="G43" s="2">
        <f t="shared" si="3"/>
        <v>8233</v>
      </c>
      <c r="K43" s="2"/>
      <c r="L43" s="2">
        <f t="shared" si="5"/>
        <v>4</v>
      </c>
      <c r="M43" s="7" t="s">
        <v>142</v>
      </c>
      <c r="N43" s="8">
        <v>7857.1428571428569</v>
      </c>
      <c r="O43" s="2">
        <f t="shared" si="6"/>
        <v>4444</v>
      </c>
      <c r="P43" s="12">
        <f t="shared" si="4"/>
        <v>3413.1428571428569</v>
      </c>
      <c r="Q43" s="2">
        <f t="shared" si="7"/>
        <v>4440</v>
      </c>
    </row>
    <row r="44" spans="1:17" x14ac:dyDescent="0.25">
      <c r="A44" s="3" t="s">
        <v>82</v>
      </c>
      <c r="B44" s="3" t="s">
        <v>5</v>
      </c>
      <c r="C44" s="3" t="s">
        <v>12</v>
      </c>
      <c r="D44" s="3" t="s">
        <v>53</v>
      </c>
      <c r="E44" s="3">
        <v>8244</v>
      </c>
      <c r="F44" s="2">
        <v>0</v>
      </c>
      <c r="G44" s="2">
        <f t="shared" si="3"/>
        <v>0</v>
      </c>
      <c r="K44" s="2"/>
      <c r="L44" s="2">
        <f t="shared" si="5"/>
        <v>0</v>
      </c>
      <c r="M44" s="7" t="s">
        <v>147</v>
      </c>
      <c r="N44" s="8">
        <v>2622.8571428571427</v>
      </c>
      <c r="O44" s="2">
        <f t="shared" si="6"/>
        <v>0</v>
      </c>
      <c r="P44" s="12">
        <f t="shared" si="4"/>
        <v>2622.8571428571427</v>
      </c>
      <c r="Q44" s="2">
        <f t="shared" si="7"/>
        <v>0</v>
      </c>
    </row>
    <row r="45" spans="1:17" x14ac:dyDescent="0.25">
      <c r="A45" s="3" t="s">
        <v>87</v>
      </c>
      <c r="B45" s="3" t="s">
        <v>5</v>
      </c>
      <c r="C45" s="3" t="s">
        <v>12</v>
      </c>
      <c r="D45" s="3" t="s">
        <v>53</v>
      </c>
      <c r="E45" s="3">
        <v>8247</v>
      </c>
      <c r="F45" s="2">
        <v>1</v>
      </c>
      <c r="G45" s="2">
        <f t="shared" si="3"/>
        <v>8247</v>
      </c>
      <c r="K45" s="2"/>
      <c r="L45" s="2">
        <f t="shared" si="5"/>
        <v>0</v>
      </c>
      <c r="M45" s="7" t="s">
        <v>148</v>
      </c>
      <c r="N45" s="8">
        <v>8571.4285714285706</v>
      </c>
      <c r="O45" s="2">
        <f t="shared" si="6"/>
        <v>0</v>
      </c>
      <c r="P45" s="12">
        <f t="shared" si="4"/>
        <v>8571.4285714285706</v>
      </c>
      <c r="Q45" s="2">
        <f t="shared" si="7"/>
        <v>0</v>
      </c>
    </row>
    <row r="46" spans="1:17" x14ac:dyDescent="0.25">
      <c r="A46" s="3" t="s">
        <v>61</v>
      </c>
      <c r="B46" s="3" t="s">
        <v>5</v>
      </c>
      <c r="C46" s="3" t="s">
        <v>12</v>
      </c>
      <c r="D46" s="3" t="s">
        <v>53</v>
      </c>
      <c r="E46" s="3">
        <v>8258</v>
      </c>
      <c r="F46" s="2">
        <v>1</v>
      </c>
      <c r="G46" s="2">
        <f t="shared" si="3"/>
        <v>8258</v>
      </c>
      <c r="K46" s="2"/>
      <c r="L46" s="2">
        <f t="shared" si="5"/>
        <v>0</v>
      </c>
      <c r="M46" s="7" t="s">
        <v>149</v>
      </c>
      <c r="N46" s="8">
        <v>2142.8571428571427</v>
      </c>
      <c r="O46" s="2">
        <f t="shared" si="6"/>
        <v>0</v>
      </c>
      <c r="P46" s="12">
        <f t="shared" si="4"/>
        <v>2142.8571428571427</v>
      </c>
      <c r="Q46" s="2">
        <f t="shared" si="7"/>
        <v>0</v>
      </c>
    </row>
    <row r="47" spans="1:17" x14ac:dyDescent="0.25">
      <c r="A47" s="3" t="s">
        <v>59</v>
      </c>
      <c r="B47" s="3" t="s">
        <v>5</v>
      </c>
      <c r="C47" s="3" t="s">
        <v>12</v>
      </c>
      <c r="D47" s="3" t="s">
        <v>53</v>
      </c>
      <c r="E47" s="3">
        <v>8259</v>
      </c>
      <c r="F47" s="2">
        <v>0</v>
      </c>
      <c r="G47" s="2">
        <f t="shared" si="3"/>
        <v>0</v>
      </c>
      <c r="K47" s="2"/>
      <c r="L47" s="2">
        <f t="shared" si="5"/>
        <v>3</v>
      </c>
      <c r="M47" s="7" t="s">
        <v>151</v>
      </c>
      <c r="N47" s="8">
        <v>5014.2857142857147</v>
      </c>
      <c r="O47" s="2">
        <f t="shared" si="6"/>
        <v>4145</v>
      </c>
      <c r="P47" s="12">
        <f t="shared" si="4"/>
        <v>869.28571428571468</v>
      </c>
      <c r="Q47" s="2">
        <f t="shared" si="7"/>
        <v>4142</v>
      </c>
    </row>
    <row r="48" spans="1:17" x14ac:dyDescent="0.25">
      <c r="A48" s="3" t="s">
        <v>79</v>
      </c>
      <c r="B48" s="3" t="s">
        <v>5</v>
      </c>
      <c r="C48" s="3" t="s">
        <v>12</v>
      </c>
      <c r="D48" s="3" t="s">
        <v>53</v>
      </c>
      <c r="E48" s="3">
        <v>8263</v>
      </c>
      <c r="F48" s="2">
        <v>1</v>
      </c>
      <c r="G48" s="2">
        <f t="shared" si="3"/>
        <v>8263</v>
      </c>
      <c r="K48" s="2"/>
      <c r="L48" s="2">
        <f t="shared" si="5"/>
        <v>1</v>
      </c>
      <c r="M48" s="7" t="s">
        <v>155</v>
      </c>
      <c r="N48" s="8">
        <v>77142.857142857145</v>
      </c>
      <c r="O48" s="2">
        <f t="shared" si="6"/>
        <v>23131</v>
      </c>
      <c r="P48" s="12">
        <f t="shared" si="4"/>
        <v>54011.857142857145</v>
      </c>
      <c r="Q48" s="2">
        <f t="shared" si="7"/>
        <v>23130</v>
      </c>
    </row>
    <row r="49" spans="1:17" x14ac:dyDescent="0.25">
      <c r="A49" s="3" t="s">
        <v>86</v>
      </c>
      <c r="B49" s="3" t="s">
        <v>5</v>
      </c>
      <c r="C49" s="3" t="s">
        <v>12</v>
      </c>
      <c r="D49" s="3" t="s">
        <v>53</v>
      </c>
      <c r="E49" s="3">
        <v>8269</v>
      </c>
      <c r="F49" s="2">
        <v>0</v>
      </c>
      <c r="G49" s="2">
        <f t="shared" si="3"/>
        <v>0</v>
      </c>
      <c r="K49" s="2"/>
      <c r="L49" s="2">
        <f t="shared" si="5"/>
        <v>0</v>
      </c>
      <c r="M49" s="7" t="s">
        <v>156</v>
      </c>
      <c r="N49" s="8">
        <v>2142.8571428571427</v>
      </c>
      <c r="O49" s="2">
        <f t="shared" si="6"/>
        <v>0</v>
      </c>
      <c r="P49" s="12">
        <f t="shared" si="4"/>
        <v>2142.8571428571427</v>
      </c>
      <c r="Q49" s="2">
        <f t="shared" si="7"/>
        <v>0</v>
      </c>
    </row>
    <row r="50" spans="1:17" x14ac:dyDescent="0.25">
      <c r="A50" s="3" t="s">
        <v>62</v>
      </c>
      <c r="B50" s="3" t="s">
        <v>5</v>
      </c>
      <c r="C50" s="3" t="s">
        <v>12</v>
      </c>
      <c r="D50" s="3" t="s">
        <v>53</v>
      </c>
      <c r="E50" s="3">
        <v>8270</v>
      </c>
      <c r="F50" s="2">
        <v>0</v>
      </c>
      <c r="G50" s="2">
        <f t="shared" si="3"/>
        <v>0</v>
      </c>
      <c r="K50" s="2"/>
      <c r="L50" s="2">
        <f t="shared" si="5"/>
        <v>0</v>
      </c>
      <c r="M50" s="7" t="s">
        <v>157</v>
      </c>
      <c r="N50" s="8">
        <v>91414.428571428565</v>
      </c>
      <c r="O50" s="2">
        <f t="shared" si="6"/>
        <v>0</v>
      </c>
      <c r="P50" s="12">
        <f t="shared" si="4"/>
        <v>91414.428571428565</v>
      </c>
      <c r="Q50" s="2">
        <f t="shared" si="7"/>
        <v>0</v>
      </c>
    </row>
    <row r="51" spans="1:17" x14ac:dyDescent="0.25">
      <c r="A51" s="3" t="s">
        <v>68</v>
      </c>
      <c r="B51" s="3" t="s">
        <v>5</v>
      </c>
      <c r="C51" s="3" t="s">
        <v>12</v>
      </c>
      <c r="D51" s="3" t="s">
        <v>53</v>
      </c>
      <c r="E51" s="3">
        <v>8272</v>
      </c>
      <c r="F51" s="2">
        <v>1</v>
      </c>
      <c r="G51" s="2">
        <f t="shared" si="3"/>
        <v>8272</v>
      </c>
      <c r="K51" s="2"/>
      <c r="L51" s="2">
        <f t="shared" si="5"/>
        <v>0</v>
      </c>
      <c r="M51" s="7" t="s">
        <v>158</v>
      </c>
      <c r="N51" s="8">
        <v>118214.28571428571</v>
      </c>
      <c r="O51" s="2">
        <f t="shared" si="6"/>
        <v>0</v>
      </c>
      <c r="P51" s="12">
        <f t="shared" si="4"/>
        <v>118214.28571428571</v>
      </c>
      <c r="Q51" s="2">
        <f t="shared" si="7"/>
        <v>0</v>
      </c>
    </row>
    <row r="52" spans="1:17" x14ac:dyDescent="0.25">
      <c r="A52" s="3" t="s">
        <v>69</v>
      </c>
      <c r="B52" s="3" t="s">
        <v>5</v>
      </c>
      <c r="C52" s="3" t="s">
        <v>12</v>
      </c>
      <c r="D52" s="3" t="s">
        <v>53</v>
      </c>
      <c r="E52" s="3">
        <v>8272</v>
      </c>
      <c r="F52" s="2">
        <v>1</v>
      </c>
      <c r="G52" s="2">
        <f t="shared" si="3"/>
        <v>8272</v>
      </c>
      <c r="K52" s="2"/>
      <c r="L52" s="2">
        <f t="shared" si="5"/>
        <v>27</v>
      </c>
      <c r="M52" s="7" t="s">
        <v>160</v>
      </c>
      <c r="N52" s="8">
        <v>88285.71428571429</v>
      </c>
      <c r="O52" s="2">
        <f t="shared" si="6"/>
        <v>88210</v>
      </c>
      <c r="P52" s="12">
        <f t="shared" si="4"/>
        <v>75.714285714289872</v>
      </c>
      <c r="Q52" s="2">
        <f t="shared" si="7"/>
        <v>88183</v>
      </c>
    </row>
    <row r="53" spans="1:17" x14ac:dyDescent="0.25">
      <c r="A53" s="3" t="s">
        <v>52</v>
      </c>
      <c r="B53" s="3" t="s">
        <v>5</v>
      </c>
      <c r="C53" s="3" t="s">
        <v>12</v>
      </c>
      <c r="D53" s="3" t="s">
        <v>53</v>
      </c>
      <c r="E53" s="3">
        <v>8274</v>
      </c>
      <c r="F53" s="2">
        <v>1</v>
      </c>
      <c r="G53" s="2">
        <f t="shared" si="3"/>
        <v>8274</v>
      </c>
      <c r="K53" s="2"/>
      <c r="L53" s="2">
        <f t="shared" si="5"/>
        <v>0</v>
      </c>
      <c r="M53" s="7" t="s">
        <v>162</v>
      </c>
      <c r="N53" s="8">
        <v>10674.285714285714</v>
      </c>
      <c r="O53" s="2">
        <f t="shared" si="6"/>
        <v>0</v>
      </c>
      <c r="P53" s="12">
        <f t="shared" si="4"/>
        <v>10674.285714285714</v>
      </c>
      <c r="Q53" s="2">
        <f t="shared" si="7"/>
        <v>0</v>
      </c>
    </row>
    <row r="54" spans="1:17" x14ac:dyDescent="0.25">
      <c r="A54" s="3" t="s">
        <v>54</v>
      </c>
      <c r="B54" s="3" t="s">
        <v>5</v>
      </c>
      <c r="C54" s="3" t="s">
        <v>12</v>
      </c>
      <c r="D54" s="3" t="s">
        <v>53</v>
      </c>
      <c r="E54" s="3">
        <v>8279</v>
      </c>
      <c r="F54" s="2">
        <v>0</v>
      </c>
      <c r="G54" s="2">
        <f t="shared" si="3"/>
        <v>0</v>
      </c>
      <c r="K54" s="2"/>
      <c r="L54" s="2">
        <f t="shared" si="5"/>
        <v>1</v>
      </c>
      <c r="M54" s="7" t="s">
        <v>163</v>
      </c>
      <c r="N54" s="8">
        <v>7140</v>
      </c>
      <c r="O54" s="2">
        <f t="shared" si="6"/>
        <v>7139</v>
      </c>
      <c r="P54" s="12">
        <f t="shared" si="4"/>
        <v>1</v>
      </c>
      <c r="Q54" s="2">
        <f t="shared" si="7"/>
        <v>7138</v>
      </c>
    </row>
    <row r="55" spans="1:17" x14ac:dyDescent="0.25">
      <c r="A55" s="3" t="s">
        <v>84</v>
      </c>
      <c r="B55" s="3" t="s">
        <v>5</v>
      </c>
      <c r="C55" s="3" t="s">
        <v>12</v>
      </c>
      <c r="D55" s="3" t="s">
        <v>53</v>
      </c>
      <c r="E55" s="3">
        <v>8285</v>
      </c>
      <c r="F55" s="2">
        <v>0</v>
      </c>
      <c r="G55" s="2">
        <f t="shared" si="3"/>
        <v>0</v>
      </c>
      <c r="K55" s="2"/>
      <c r="L55" s="2">
        <f t="shared" si="5"/>
        <v>0</v>
      </c>
      <c r="M55" s="7" t="s">
        <v>164</v>
      </c>
      <c r="N55" s="8">
        <v>4142.8571428571431</v>
      </c>
      <c r="O55" s="2">
        <f t="shared" si="6"/>
        <v>0</v>
      </c>
      <c r="P55" s="12">
        <f t="shared" si="4"/>
        <v>4142.8571428571431</v>
      </c>
      <c r="Q55" s="2">
        <f t="shared" si="7"/>
        <v>0</v>
      </c>
    </row>
    <row r="56" spans="1:17" x14ac:dyDescent="0.25">
      <c r="A56" s="3" t="s">
        <v>64</v>
      </c>
      <c r="B56" s="3" t="s">
        <v>5</v>
      </c>
      <c r="C56" s="3" t="s">
        <v>12</v>
      </c>
      <c r="D56" s="3" t="s">
        <v>53</v>
      </c>
      <c r="E56" s="3">
        <v>8291</v>
      </c>
      <c r="F56" s="2">
        <v>1</v>
      </c>
      <c r="G56" s="2">
        <f t="shared" si="3"/>
        <v>8291</v>
      </c>
      <c r="K56" s="2"/>
      <c r="L56" s="2">
        <f t="shared" si="5"/>
        <v>2</v>
      </c>
      <c r="M56" s="7" t="s">
        <v>165</v>
      </c>
      <c r="N56" s="8">
        <v>6925.7142857142853</v>
      </c>
      <c r="O56" s="2">
        <f t="shared" si="6"/>
        <v>5574</v>
      </c>
      <c r="P56" s="12">
        <f t="shared" si="4"/>
        <v>1351.7142857142853</v>
      </c>
      <c r="Q56" s="2">
        <f t="shared" si="7"/>
        <v>5572</v>
      </c>
    </row>
    <row r="57" spans="1:17" x14ac:dyDescent="0.25">
      <c r="A57" s="3" t="s">
        <v>71</v>
      </c>
      <c r="B57" s="3" t="s">
        <v>5</v>
      </c>
      <c r="C57" s="3" t="s">
        <v>12</v>
      </c>
      <c r="D57" s="3" t="s">
        <v>53</v>
      </c>
      <c r="E57" s="3">
        <v>8292</v>
      </c>
      <c r="F57" s="2">
        <v>0</v>
      </c>
      <c r="G57" s="2">
        <f t="shared" si="3"/>
        <v>0</v>
      </c>
      <c r="K57" s="2"/>
      <c r="L57" s="2">
        <f t="shared" si="5"/>
        <v>0</v>
      </c>
      <c r="M57" s="7" t="s">
        <v>166</v>
      </c>
      <c r="N57" s="8">
        <v>5714.2857142857147</v>
      </c>
      <c r="O57" s="2">
        <f t="shared" si="6"/>
        <v>0</v>
      </c>
      <c r="P57" s="12">
        <f t="shared" si="4"/>
        <v>5714.2857142857147</v>
      </c>
      <c r="Q57" s="2">
        <f t="shared" si="7"/>
        <v>0</v>
      </c>
    </row>
    <row r="58" spans="1:17" x14ac:dyDescent="0.25">
      <c r="A58" s="3" t="s">
        <v>55</v>
      </c>
      <c r="B58" s="3" t="s">
        <v>5</v>
      </c>
      <c r="C58" s="3" t="s">
        <v>12</v>
      </c>
      <c r="D58" s="3" t="s">
        <v>53</v>
      </c>
      <c r="E58" s="3">
        <v>8296</v>
      </c>
      <c r="F58" s="2">
        <v>0</v>
      </c>
      <c r="G58" s="2">
        <f t="shared" si="3"/>
        <v>0</v>
      </c>
      <c r="K58" s="2"/>
      <c r="L58" s="2">
        <f t="shared" si="5"/>
        <v>0</v>
      </c>
      <c r="M58" s="7" t="s">
        <v>167</v>
      </c>
      <c r="N58" s="8">
        <v>1800</v>
      </c>
      <c r="O58" s="2">
        <f t="shared" si="6"/>
        <v>0</v>
      </c>
      <c r="P58" s="12">
        <f t="shared" si="4"/>
        <v>1800</v>
      </c>
      <c r="Q58" s="2">
        <f t="shared" si="7"/>
        <v>0</v>
      </c>
    </row>
    <row r="59" spans="1:17" x14ac:dyDescent="0.25">
      <c r="A59" s="3" t="s">
        <v>74</v>
      </c>
      <c r="B59" s="3" t="s">
        <v>5</v>
      </c>
      <c r="C59" s="3" t="s">
        <v>12</v>
      </c>
      <c r="D59" s="3" t="s">
        <v>53</v>
      </c>
      <c r="E59" s="3">
        <v>8313</v>
      </c>
      <c r="F59" s="2">
        <v>1</v>
      </c>
      <c r="G59" s="2">
        <f t="shared" si="3"/>
        <v>8313</v>
      </c>
      <c r="K59" s="2"/>
      <c r="L59" s="2">
        <f t="shared" si="5"/>
        <v>0</v>
      </c>
      <c r="M59" s="7" t="s">
        <v>168</v>
      </c>
      <c r="N59" s="8">
        <v>10714.285714285714</v>
      </c>
      <c r="O59" s="2">
        <f t="shared" si="6"/>
        <v>0</v>
      </c>
      <c r="P59" s="12">
        <f t="shared" si="4"/>
        <v>10714.285714285714</v>
      </c>
      <c r="Q59" s="2">
        <f t="shared" si="7"/>
        <v>0</v>
      </c>
    </row>
    <row r="60" spans="1:17" x14ac:dyDescent="0.25">
      <c r="A60" s="3" t="s">
        <v>85</v>
      </c>
      <c r="B60" s="3" t="s">
        <v>5</v>
      </c>
      <c r="C60" s="3" t="s">
        <v>12</v>
      </c>
      <c r="D60" s="3" t="s">
        <v>53</v>
      </c>
      <c r="E60" s="3">
        <v>8313</v>
      </c>
      <c r="F60" s="2">
        <v>0</v>
      </c>
      <c r="G60" s="2">
        <f t="shared" si="3"/>
        <v>0</v>
      </c>
      <c r="K60" s="2"/>
      <c r="L60" s="2">
        <f t="shared" si="5"/>
        <v>3</v>
      </c>
      <c r="M60" s="7" t="s">
        <v>169</v>
      </c>
      <c r="N60" s="8">
        <v>45485.714285714283</v>
      </c>
      <c r="O60" s="2">
        <f t="shared" si="6"/>
        <v>16085</v>
      </c>
      <c r="P60" s="12">
        <f t="shared" si="4"/>
        <v>29400.714285714283</v>
      </c>
      <c r="Q60" s="2">
        <f t="shared" si="7"/>
        <v>16082</v>
      </c>
    </row>
    <row r="61" spans="1:17" x14ac:dyDescent="0.25">
      <c r="A61" s="3" t="s">
        <v>76</v>
      </c>
      <c r="B61" s="3" t="s">
        <v>5</v>
      </c>
      <c r="C61" s="3" t="s">
        <v>12</v>
      </c>
      <c r="D61" s="3" t="s">
        <v>53</v>
      </c>
      <c r="E61" s="3">
        <v>8315</v>
      </c>
      <c r="F61" s="2">
        <v>1</v>
      </c>
      <c r="G61" s="2">
        <f t="shared" si="3"/>
        <v>8315</v>
      </c>
      <c r="K61" s="2"/>
      <c r="L61" s="2">
        <f t="shared" si="5"/>
        <v>0</v>
      </c>
      <c r="M61" s="7" t="s">
        <v>170</v>
      </c>
      <c r="N61" s="8">
        <v>900</v>
      </c>
      <c r="O61" s="2">
        <f t="shared" si="6"/>
        <v>0</v>
      </c>
      <c r="P61" s="12">
        <f t="shared" si="4"/>
        <v>900</v>
      </c>
      <c r="Q61" s="2">
        <f t="shared" si="7"/>
        <v>0</v>
      </c>
    </row>
    <row r="62" spans="1:17" x14ac:dyDescent="0.25">
      <c r="A62" s="3" t="s">
        <v>58</v>
      </c>
      <c r="B62" s="3" t="s">
        <v>5</v>
      </c>
      <c r="C62" s="3" t="s">
        <v>12</v>
      </c>
      <c r="D62" s="3" t="s">
        <v>53</v>
      </c>
      <c r="E62" s="3">
        <v>8328</v>
      </c>
      <c r="F62" s="2">
        <v>1</v>
      </c>
      <c r="G62" s="2">
        <f t="shared" si="3"/>
        <v>8328</v>
      </c>
      <c r="K62" s="2"/>
      <c r="L62" s="2">
        <f t="shared" si="5"/>
        <v>0</v>
      </c>
      <c r="M62" s="7" t="s">
        <v>171</v>
      </c>
      <c r="N62" s="8">
        <v>65000</v>
      </c>
      <c r="O62" s="2">
        <f t="shared" si="6"/>
        <v>0</v>
      </c>
      <c r="P62" s="12">
        <f t="shared" si="4"/>
        <v>65000</v>
      </c>
      <c r="Q62" s="2">
        <f t="shared" si="7"/>
        <v>0</v>
      </c>
    </row>
    <row r="63" spans="1:17" x14ac:dyDescent="0.25">
      <c r="A63" s="3" t="s">
        <v>73</v>
      </c>
      <c r="B63" s="3" t="s">
        <v>5</v>
      </c>
      <c r="C63" s="3" t="s">
        <v>12</v>
      </c>
      <c r="D63" s="3" t="s">
        <v>53</v>
      </c>
      <c r="E63" s="3">
        <v>8688</v>
      </c>
      <c r="F63" s="2">
        <v>1</v>
      </c>
      <c r="G63" s="2">
        <f t="shared" si="3"/>
        <v>8688</v>
      </c>
      <c r="K63" s="2"/>
      <c r="L63" s="2">
        <f t="shared" si="5"/>
        <v>0</v>
      </c>
      <c r="M63" s="7" t="s">
        <v>172</v>
      </c>
      <c r="N63" s="8">
        <v>3214.2857142857142</v>
      </c>
      <c r="O63" s="2">
        <f t="shared" si="6"/>
        <v>0</v>
      </c>
      <c r="P63" s="12">
        <f t="shared" si="4"/>
        <v>3214.2857142857142</v>
      </c>
      <c r="Q63" s="2">
        <f t="shared" si="7"/>
        <v>0</v>
      </c>
    </row>
    <row r="64" spans="1:17" x14ac:dyDescent="0.25">
      <c r="A64" s="3" t="s">
        <v>92</v>
      </c>
      <c r="B64" s="3" t="s">
        <v>5</v>
      </c>
      <c r="C64" s="3" t="s">
        <v>6</v>
      </c>
      <c r="D64" s="3" t="s">
        <v>90</v>
      </c>
      <c r="E64" s="3">
        <v>4877</v>
      </c>
      <c r="F64" s="2">
        <v>0</v>
      </c>
      <c r="G64" s="2">
        <f t="shared" si="3"/>
        <v>0</v>
      </c>
      <c r="K64" s="2"/>
      <c r="L64" s="2">
        <f t="shared" si="5"/>
        <v>8</v>
      </c>
      <c r="M64" s="7" t="s">
        <v>173</v>
      </c>
      <c r="N64" s="8">
        <v>12000</v>
      </c>
      <c r="O64" s="2">
        <f t="shared" si="6"/>
        <v>11111</v>
      </c>
      <c r="P64" s="12">
        <f t="shared" si="4"/>
        <v>889</v>
      </c>
      <c r="Q64" s="2">
        <f t="shared" si="7"/>
        <v>11103</v>
      </c>
    </row>
    <row r="65" spans="1:17" x14ac:dyDescent="0.25">
      <c r="A65" s="3" t="s">
        <v>96</v>
      </c>
      <c r="B65" s="3" t="s">
        <v>5</v>
      </c>
      <c r="C65" s="3" t="s">
        <v>6</v>
      </c>
      <c r="D65" s="3" t="s">
        <v>90</v>
      </c>
      <c r="E65" s="3">
        <v>5314</v>
      </c>
      <c r="F65" s="2">
        <v>0</v>
      </c>
      <c r="G65" s="2">
        <f t="shared" si="3"/>
        <v>0</v>
      </c>
      <c r="K65" s="2"/>
      <c r="L65" s="2">
        <f t="shared" si="5"/>
        <v>1</v>
      </c>
      <c r="M65" s="7" t="s">
        <v>174</v>
      </c>
      <c r="N65" s="8">
        <v>13571.428571428571</v>
      </c>
      <c r="O65" s="2">
        <f t="shared" si="6"/>
        <v>19991</v>
      </c>
      <c r="P65" s="12">
        <f t="shared" si="4"/>
        <v>-6419.5714285714294</v>
      </c>
      <c r="Q65" s="2">
        <f t="shared" si="7"/>
        <v>19990</v>
      </c>
    </row>
    <row r="66" spans="1:17" x14ac:dyDescent="0.25">
      <c r="A66" s="3" t="s">
        <v>94</v>
      </c>
      <c r="B66" s="3" t="s">
        <v>5</v>
      </c>
      <c r="C66" s="3" t="s">
        <v>6</v>
      </c>
      <c r="D66" s="3" t="s">
        <v>90</v>
      </c>
      <c r="E66" s="3">
        <v>5459</v>
      </c>
      <c r="F66" s="2">
        <v>0</v>
      </c>
      <c r="G66" s="2">
        <f t="shared" si="3"/>
        <v>0</v>
      </c>
      <c r="K66" s="2"/>
      <c r="L66" s="2">
        <f t="shared" si="5"/>
        <v>0</v>
      </c>
      <c r="M66" s="7" t="s">
        <v>175</v>
      </c>
      <c r="N66" s="8">
        <v>3571.4285714285716</v>
      </c>
      <c r="O66" s="2">
        <f t="shared" si="6"/>
        <v>0</v>
      </c>
      <c r="P66" s="12">
        <f t="shared" si="4"/>
        <v>3571.4285714285716</v>
      </c>
      <c r="Q66" s="2">
        <f t="shared" si="7"/>
        <v>0</v>
      </c>
    </row>
    <row r="67" spans="1:17" x14ac:dyDescent="0.25">
      <c r="A67" s="3" t="s">
        <v>93</v>
      </c>
      <c r="B67" s="3" t="s">
        <v>5</v>
      </c>
      <c r="C67" s="3" t="s">
        <v>6</v>
      </c>
      <c r="D67" s="3" t="s">
        <v>90</v>
      </c>
      <c r="E67" s="3">
        <v>5654</v>
      </c>
      <c r="F67" s="2">
        <v>0</v>
      </c>
      <c r="G67" s="2">
        <f t="shared" si="3"/>
        <v>0</v>
      </c>
      <c r="K67" s="2"/>
      <c r="L67" s="2">
        <f t="shared" si="5"/>
        <v>0</v>
      </c>
      <c r="M67" s="7" t="s">
        <v>176</v>
      </c>
      <c r="N67" s="8">
        <v>20193.571428571428</v>
      </c>
      <c r="O67" s="2">
        <f t="shared" si="6"/>
        <v>0</v>
      </c>
      <c r="P67" s="12">
        <f t="shared" si="4"/>
        <v>20193.571428571428</v>
      </c>
      <c r="Q67" s="2">
        <f t="shared" si="7"/>
        <v>0</v>
      </c>
    </row>
    <row r="68" spans="1:17" x14ac:dyDescent="0.25">
      <c r="A68" s="3" t="s">
        <v>98</v>
      </c>
      <c r="B68" s="3" t="s">
        <v>5</v>
      </c>
      <c r="C68" s="3" t="s">
        <v>6</v>
      </c>
      <c r="D68" s="3" t="s">
        <v>90</v>
      </c>
      <c r="E68" s="3">
        <v>5815</v>
      </c>
      <c r="F68" s="2">
        <v>1</v>
      </c>
      <c r="G68" s="2">
        <f t="shared" si="3"/>
        <v>5815</v>
      </c>
      <c r="K68" s="2"/>
      <c r="L68" s="2">
        <f t="shared" ref="L68:L99" si="8">COUNTIF(D:D,M68)</f>
        <v>0</v>
      </c>
      <c r="M68" s="7" t="s">
        <v>177</v>
      </c>
      <c r="N68" s="8">
        <v>357.14285714285717</v>
      </c>
      <c r="O68" s="2">
        <f t="shared" ref="O68:O99" si="9">SUMIF(D:D,M68,G:G)</f>
        <v>0</v>
      </c>
      <c r="P68" s="12">
        <f t="shared" si="4"/>
        <v>357.14285714285717</v>
      </c>
      <c r="Q68" s="2">
        <f t="shared" ref="Q68:Q99" si="10">O68-L68</f>
        <v>0</v>
      </c>
    </row>
    <row r="69" spans="1:17" x14ac:dyDescent="0.25">
      <c r="A69" s="3" t="s">
        <v>97</v>
      </c>
      <c r="B69" s="3" t="s">
        <v>5</v>
      </c>
      <c r="C69" s="3" t="s">
        <v>6</v>
      </c>
      <c r="D69" s="3" t="s">
        <v>90</v>
      </c>
      <c r="E69" s="3">
        <v>6021</v>
      </c>
      <c r="F69" s="2">
        <v>1</v>
      </c>
      <c r="G69" s="2">
        <f t="shared" ref="G69:G132" si="11">F69*E69</f>
        <v>6021</v>
      </c>
      <c r="K69" s="2"/>
      <c r="L69" s="2">
        <f t="shared" si="8"/>
        <v>0</v>
      </c>
      <c r="M69" s="7" t="s">
        <v>178</v>
      </c>
      <c r="N69" s="8">
        <v>1714.2857142857142</v>
      </c>
      <c r="O69" s="2">
        <f t="shared" si="9"/>
        <v>0</v>
      </c>
      <c r="P69" s="12">
        <f t="shared" ref="P69:P111" si="12">N69-O69</f>
        <v>1714.2857142857142</v>
      </c>
      <c r="Q69" s="2">
        <f t="shared" si="10"/>
        <v>0</v>
      </c>
    </row>
    <row r="70" spans="1:17" x14ac:dyDescent="0.25">
      <c r="A70" s="3" t="s">
        <v>91</v>
      </c>
      <c r="B70" s="3" t="s">
        <v>5</v>
      </c>
      <c r="C70" s="3" t="s">
        <v>6</v>
      </c>
      <c r="D70" s="3" t="s">
        <v>90</v>
      </c>
      <c r="E70" s="3">
        <v>6079</v>
      </c>
      <c r="F70" s="2">
        <v>0</v>
      </c>
      <c r="G70" s="2">
        <f t="shared" si="11"/>
        <v>0</v>
      </c>
      <c r="K70" s="2"/>
      <c r="L70" s="2">
        <f t="shared" si="8"/>
        <v>7</v>
      </c>
      <c r="M70" s="7" t="s">
        <v>179</v>
      </c>
      <c r="N70" s="8">
        <v>15000</v>
      </c>
      <c r="O70" s="2">
        <f t="shared" si="9"/>
        <v>14912</v>
      </c>
      <c r="P70" s="12">
        <f t="shared" si="12"/>
        <v>88</v>
      </c>
      <c r="Q70" s="2">
        <f t="shared" si="10"/>
        <v>14905</v>
      </c>
    </row>
    <row r="71" spans="1:17" x14ac:dyDescent="0.25">
      <c r="A71" s="3" t="s">
        <v>99</v>
      </c>
      <c r="B71" s="3" t="s">
        <v>5</v>
      </c>
      <c r="C71" s="3" t="s">
        <v>6</v>
      </c>
      <c r="D71" s="3" t="s">
        <v>90</v>
      </c>
      <c r="E71" s="3">
        <v>6209</v>
      </c>
      <c r="F71" s="2">
        <v>0</v>
      </c>
      <c r="G71" s="2">
        <f t="shared" si="11"/>
        <v>0</v>
      </c>
      <c r="K71" s="2"/>
      <c r="L71" s="2">
        <f t="shared" si="8"/>
        <v>0</v>
      </c>
      <c r="M71" s="7" t="s">
        <v>180</v>
      </c>
      <c r="N71" s="8">
        <v>12857.142857142857</v>
      </c>
      <c r="O71" s="2">
        <f t="shared" si="9"/>
        <v>0</v>
      </c>
      <c r="P71" s="12">
        <f t="shared" si="12"/>
        <v>12857.142857142857</v>
      </c>
      <c r="Q71" s="2">
        <f t="shared" si="10"/>
        <v>0</v>
      </c>
    </row>
    <row r="72" spans="1:17" x14ac:dyDescent="0.25">
      <c r="A72" s="3" t="s">
        <v>95</v>
      </c>
      <c r="B72" s="3" t="s">
        <v>5</v>
      </c>
      <c r="C72" s="3" t="s">
        <v>6</v>
      </c>
      <c r="D72" s="3" t="s">
        <v>90</v>
      </c>
      <c r="E72" s="3">
        <v>7067</v>
      </c>
      <c r="F72" s="2">
        <v>0</v>
      </c>
      <c r="G72" s="2">
        <f t="shared" si="11"/>
        <v>0</v>
      </c>
      <c r="K72" s="2"/>
      <c r="L72" s="2">
        <f t="shared" si="8"/>
        <v>0</v>
      </c>
      <c r="M72" s="7" t="s">
        <v>181</v>
      </c>
      <c r="N72" s="8">
        <v>2285.7142857142858</v>
      </c>
      <c r="O72" s="2">
        <f t="shared" si="9"/>
        <v>0</v>
      </c>
      <c r="P72" s="12">
        <f t="shared" si="12"/>
        <v>2285.7142857142858</v>
      </c>
      <c r="Q72" s="2">
        <f t="shared" si="10"/>
        <v>0</v>
      </c>
    </row>
    <row r="73" spans="1:17" x14ac:dyDescent="0.25">
      <c r="A73" s="3" t="s">
        <v>102</v>
      </c>
      <c r="B73" s="3" t="s">
        <v>5</v>
      </c>
      <c r="C73" s="3" t="s">
        <v>12</v>
      </c>
      <c r="D73" s="3" t="s">
        <v>100</v>
      </c>
      <c r="E73" s="3">
        <v>25493</v>
      </c>
      <c r="F73" s="2">
        <v>0</v>
      </c>
      <c r="G73" s="2">
        <f t="shared" si="11"/>
        <v>0</v>
      </c>
      <c r="K73" s="2"/>
      <c r="L73" s="2">
        <f t="shared" si="8"/>
        <v>0</v>
      </c>
      <c r="M73" s="7" t="s">
        <v>182</v>
      </c>
      <c r="N73" s="8">
        <v>20714.285714285714</v>
      </c>
      <c r="O73" s="2">
        <f t="shared" si="9"/>
        <v>0</v>
      </c>
      <c r="P73" s="12">
        <f t="shared" si="12"/>
        <v>20714.285714285714</v>
      </c>
      <c r="Q73" s="2">
        <f t="shared" si="10"/>
        <v>0</v>
      </c>
    </row>
    <row r="74" spans="1:17" x14ac:dyDescent="0.25">
      <c r="A74" s="3" t="s">
        <v>103</v>
      </c>
      <c r="B74" s="3" t="s">
        <v>5</v>
      </c>
      <c r="C74" s="3" t="s">
        <v>12</v>
      </c>
      <c r="D74" s="3" t="s">
        <v>100</v>
      </c>
      <c r="E74" s="3">
        <v>62448</v>
      </c>
      <c r="F74" s="2">
        <v>1</v>
      </c>
      <c r="G74" s="2">
        <f t="shared" si="11"/>
        <v>62448</v>
      </c>
      <c r="K74" s="2"/>
      <c r="L74" s="2">
        <f t="shared" si="8"/>
        <v>0</v>
      </c>
      <c r="M74" s="7" t="s">
        <v>183</v>
      </c>
      <c r="N74" s="8">
        <v>1266.5714285714287</v>
      </c>
      <c r="O74" s="2">
        <f t="shared" si="9"/>
        <v>0</v>
      </c>
      <c r="P74" s="12">
        <f t="shared" si="12"/>
        <v>1266.5714285714287</v>
      </c>
      <c r="Q74" s="2">
        <f t="shared" si="10"/>
        <v>0</v>
      </c>
    </row>
    <row r="75" spans="1:17" x14ac:dyDescent="0.25">
      <c r="A75" s="3" t="s">
        <v>101</v>
      </c>
      <c r="B75" s="3" t="s">
        <v>5</v>
      </c>
      <c r="C75" s="3" t="s">
        <v>12</v>
      </c>
      <c r="D75" s="3" t="s">
        <v>100</v>
      </c>
      <c r="E75" s="3">
        <v>65977</v>
      </c>
      <c r="F75" s="2">
        <v>0</v>
      </c>
      <c r="G75" s="2">
        <f t="shared" si="11"/>
        <v>0</v>
      </c>
      <c r="K75" s="2"/>
      <c r="L75" s="2">
        <f t="shared" si="8"/>
        <v>0</v>
      </c>
      <c r="M75" s="7" t="s">
        <v>184</v>
      </c>
      <c r="N75" s="8">
        <v>3714.2857142857142</v>
      </c>
      <c r="O75" s="2">
        <f t="shared" si="9"/>
        <v>0</v>
      </c>
      <c r="P75" s="12">
        <f t="shared" si="12"/>
        <v>3714.2857142857142</v>
      </c>
      <c r="Q75" s="2">
        <f t="shared" si="10"/>
        <v>0</v>
      </c>
    </row>
    <row r="76" spans="1:17" x14ac:dyDescent="0.25">
      <c r="A76" s="3" t="s">
        <v>104</v>
      </c>
      <c r="B76" s="3" t="s">
        <v>5</v>
      </c>
      <c r="C76" s="3" t="s">
        <v>12</v>
      </c>
      <c r="D76" s="3" t="s">
        <v>224</v>
      </c>
      <c r="E76" s="3">
        <v>9018</v>
      </c>
      <c r="F76" s="2">
        <v>1</v>
      </c>
      <c r="G76" s="2">
        <f t="shared" si="11"/>
        <v>9018</v>
      </c>
      <c r="K76" s="2"/>
      <c r="L76" s="2">
        <f t="shared" si="8"/>
        <v>3</v>
      </c>
      <c r="M76" s="7" t="s">
        <v>185</v>
      </c>
      <c r="N76" s="8">
        <v>357.14285714285717</v>
      </c>
      <c r="O76" s="2">
        <f t="shared" si="9"/>
        <v>134397</v>
      </c>
      <c r="P76" s="12">
        <f t="shared" si="12"/>
        <v>-134039.85714285713</v>
      </c>
      <c r="Q76" s="2">
        <f t="shared" si="10"/>
        <v>134394</v>
      </c>
    </row>
    <row r="77" spans="1:17" x14ac:dyDescent="0.25">
      <c r="A77" s="3" t="s">
        <v>110</v>
      </c>
      <c r="B77" s="3" t="s">
        <v>5</v>
      </c>
      <c r="C77" s="3" t="s">
        <v>6</v>
      </c>
      <c r="D77" s="3" t="s">
        <v>109</v>
      </c>
      <c r="E77" s="3">
        <v>5641</v>
      </c>
      <c r="F77" s="2">
        <v>1</v>
      </c>
      <c r="G77" s="2">
        <f t="shared" si="11"/>
        <v>5641</v>
      </c>
      <c r="K77" s="2"/>
      <c r="L77" s="2">
        <f t="shared" si="8"/>
        <v>0</v>
      </c>
      <c r="M77" s="7" t="s">
        <v>186</v>
      </c>
      <c r="N77" s="8">
        <v>8142.8571428571431</v>
      </c>
      <c r="O77" s="2">
        <f t="shared" si="9"/>
        <v>0</v>
      </c>
      <c r="P77" s="12">
        <f t="shared" si="12"/>
        <v>8142.8571428571431</v>
      </c>
      <c r="Q77" s="2">
        <f t="shared" si="10"/>
        <v>0</v>
      </c>
    </row>
    <row r="78" spans="1:17" x14ac:dyDescent="0.25">
      <c r="A78" s="3" t="s">
        <v>111</v>
      </c>
      <c r="B78" s="3" t="s">
        <v>5</v>
      </c>
      <c r="C78" s="3" t="s">
        <v>6</v>
      </c>
      <c r="D78" s="3" t="s">
        <v>109</v>
      </c>
      <c r="E78" s="3">
        <v>5789</v>
      </c>
      <c r="F78" s="2">
        <v>1</v>
      </c>
      <c r="G78" s="2">
        <f t="shared" si="11"/>
        <v>5789</v>
      </c>
      <c r="K78" s="2"/>
      <c r="L78" s="2">
        <f t="shared" si="8"/>
        <v>2</v>
      </c>
      <c r="M78" s="7" t="s">
        <v>187</v>
      </c>
      <c r="N78" s="8">
        <v>14285.714285714286</v>
      </c>
      <c r="O78" s="2">
        <f t="shared" si="9"/>
        <v>11220</v>
      </c>
      <c r="P78" s="12">
        <f t="shared" si="12"/>
        <v>3065.7142857142862</v>
      </c>
      <c r="Q78" s="2">
        <f t="shared" si="10"/>
        <v>11218</v>
      </c>
    </row>
    <row r="79" spans="1:17" x14ac:dyDescent="0.25">
      <c r="A79" s="3" t="s">
        <v>116</v>
      </c>
      <c r="B79" s="3" t="s">
        <v>5</v>
      </c>
      <c r="C79" s="3" t="s">
        <v>6</v>
      </c>
      <c r="D79" s="3" t="s">
        <v>114</v>
      </c>
      <c r="E79" s="3">
        <v>3932</v>
      </c>
      <c r="F79" s="2">
        <v>1</v>
      </c>
      <c r="G79" s="2">
        <f t="shared" si="11"/>
        <v>3932</v>
      </c>
      <c r="K79" s="2"/>
      <c r="L79" s="2">
        <f t="shared" si="8"/>
        <v>0</v>
      </c>
      <c r="M79" s="7" t="s">
        <v>188</v>
      </c>
      <c r="N79" s="8">
        <v>2142.8571428571427</v>
      </c>
      <c r="O79" s="2">
        <f t="shared" si="9"/>
        <v>0</v>
      </c>
      <c r="P79" s="12">
        <f t="shared" si="12"/>
        <v>2142.8571428571427</v>
      </c>
      <c r="Q79" s="2">
        <f t="shared" si="10"/>
        <v>0</v>
      </c>
    </row>
    <row r="80" spans="1:17" x14ac:dyDescent="0.25">
      <c r="A80" s="3" t="s">
        <v>115</v>
      </c>
      <c r="B80" s="3" t="s">
        <v>5</v>
      </c>
      <c r="C80" s="3" t="s">
        <v>6</v>
      </c>
      <c r="D80" s="3" t="s">
        <v>114</v>
      </c>
      <c r="E80" s="3">
        <v>3989</v>
      </c>
      <c r="F80" s="2">
        <v>1</v>
      </c>
      <c r="G80" s="2">
        <f t="shared" si="11"/>
        <v>3989</v>
      </c>
      <c r="K80" s="2"/>
      <c r="L80" s="2">
        <f t="shared" si="8"/>
        <v>1</v>
      </c>
      <c r="M80" s="7" t="s">
        <v>189</v>
      </c>
      <c r="N80" s="8">
        <v>4114.2857142857147</v>
      </c>
      <c r="O80" s="2">
        <f t="shared" si="9"/>
        <v>5409</v>
      </c>
      <c r="P80" s="12">
        <f t="shared" si="12"/>
        <v>-1294.7142857142853</v>
      </c>
      <c r="Q80" s="2">
        <f t="shared" si="10"/>
        <v>5408</v>
      </c>
    </row>
    <row r="81" spans="1:17" x14ac:dyDescent="0.25">
      <c r="A81" s="3" t="s">
        <v>113</v>
      </c>
      <c r="B81" s="3" t="s">
        <v>5</v>
      </c>
      <c r="C81" s="3" t="s">
        <v>6</v>
      </c>
      <c r="D81" s="3" t="s">
        <v>114</v>
      </c>
      <c r="E81" s="3">
        <v>4161</v>
      </c>
      <c r="F81" s="2">
        <v>1</v>
      </c>
      <c r="G81" s="2">
        <f t="shared" si="11"/>
        <v>4161</v>
      </c>
      <c r="K81" s="2"/>
      <c r="L81" s="2">
        <f t="shared" si="8"/>
        <v>0</v>
      </c>
      <c r="M81" s="7" t="s">
        <v>190</v>
      </c>
      <c r="N81" s="8">
        <v>3571.4285714285716</v>
      </c>
      <c r="O81" s="2">
        <f t="shared" si="9"/>
        <v>0</v>
      </c>
      <c r="P81" s="12">
        <f t="shared" si="12"/>
        <v>3571.4285714285716</v>
      </c>
      <c r="Q81" s="2">
        <f t="shared" si="10"/>
        <v>0</v>
      </c>
    </row>
    <row r="82" spans="1:17" x14ac:dyDescent="0.25">
      <c r="A82" s="3" t="s">
        <v>121</v>
      </c>
      <c r="B82" s="3" t="s">
        <v>5</v>
      </c>
      <c r="C82" s="3" t="s">
        <v>6</v>
      </c>
      <c r="D82" s="3" t="s">
        <v>122</v>
      </c>
      <c r="E82" s="3">
        <v>5355</v>
      </c>
      <c r="F82" s="2">
        <v>1</v>
      </c>
      <c r="G82" s="2">
        <f t="shared" si="11"/>
        <v>5355</v>
      </c>
      <c r="K82" s="2"/>
      <c r="L82" s="2">
        <f t="shared" si="8"/>
        <v>3</v>
      </c>
      <c r="M82" s="7" t="s">
        <v>191</v>
      </c>
      <c r="N82" s="8">
        <v>30714.285714285714</v>
      </c>
      <c r="O82" s="2">
        <f t="shared" si="9"/>
        <v>27075</v>
      </c>
      <c r="P82" s="12">
        <f t="shared" si="12"/>
        <v>3639.2857142857138</v>
      </c>
      <c r="Q82" s="2">
        <f t="shared" si="10"/>
        <v>27072</v>
      </c>
    </row>
    <row r="83" spans="1:17" x14ac:dyDescent="0.25">
      <c r="A83" s="3" t="s">
        <v>134</v>
      </c>
      <c r="B83" s="3" t="s">
        <v>5</v>
      </c>
      <c r="C83" s="3" t="s">
        <v>6</v>
      </c>
      <c r="D83" s="3" t="s">
        <v>125</v>
      </c>
      <c r="E83" s="3">
        <v>4639</v>
      </c>
      <c r="F83" s="2">
        <v>0</v>
      </c>
      <c r="G83" s="2">
        <f t="shared" si="11"/>
        <v>0</v>
      </c>
      <c r="K83" s="2"/>
      <c r="L83" s="2">
        <f t="shared" si="8"/>
        <v>0</v>
      </c>
      <c r="M83" s="7" t="s">
        <v>192</v>
      </c>
      <c r="N83" s="8">
        <v>1052.5714285714287</v>
      </c>
      <c r="O83" s="2">
        <f t="shared" si="9"/>
        <v>0</v>
      </c>
      <c r="P83" s="12">
        <f t="shared" si="12"/>
        <v>1052.5714285714287</v>
      </c>
      <c r="Q83" s="2">
        <f t="shared" si="10"/>
        <v>0</v>
      </c>
    </row>
    <row r="84" spans="1:17" x14ac:dyDescent="0.25">
      <c r="A84" s="3" t="s">
        <v>130</v>
      </c>
      <c r="B84" s="3" t="s">
        <v>5</v>
      </c>
      <c r="C84" s="3" t="s">
        <v>6</v>
      </c>
      <c r="D84" s="3" t="s">
        <v>125</v>
      </c>
      <c r="E84" s="3">
        <v>4775</v>
      </c>
      <c r="F84" s="2">
        <v>0</v>
      </c>
      <c r="G84" s="2">
        <f t="shared" si="11"/>
        <v>0</v>
      </c>
      <c r="K84" s="2"/>
      <c r="L84" s="2">
        <f t="shared" si="8"/>
        <v>0</v>
      </c>
      <c r="M84" s="7" t="s">
        <v>193</v>
      </c>
      <c r="N84" s="8">
        <v>485.71428571428572</v>
      </c>
      <c r="O84" s="2">
        <f t="shared" si="9"/>
        <v>0</v>
      </c>
      <c r="P84" s="12">
        <f t="shared" si="12"/>
        <v>485.71428571428572</v>
      </c>
      <c r="Q84" s="2">
        <f t="shared" si="10"/>
        <v>0</v>
      </c>
    </row>
    <row r="85" spans="1:17" x14ac:dyDescent="0.25">
      <c r="A85" s="3" t="s">
        <v>135</v>
      </c>
      <c r="B85" s="3" t="s">
        <v>5</v>
      </c>
      <c r="C85" s="3" t="s">
        <v>6</v>
      </c>
      <c r="D85" s="3" t="s">
        <v>125</v>
      </c>
      <c r="E85" s="3">
        <v>4791</v>
      </c>
      <c r="F85" s="2">
        <v>0</v>
      </c>
      <c r="G85" s="2">
        <f t="shared" si="11"/>
        <v>0</v>
      </c>
      <c r="K85" s="2"/>
      <c r="L85" s="2">
        <f t="shared" si="8"/>
        <v>0</v>
      </c>
      <c r="M85" s="7" t="s">
        <v>194</v>
      </c>
      <c r="N85" s="8">
        <v>13028.571428571429</v>
      </c>
      <c r="O85" s="2">
        <f t="shared" si="9"/>
        <v>0</v>
      </c>
      <c r="P85" s="12">
        <f t="shared" si="12"/>
        <v>13028.571428571429</v>
      </c>
      <c r="Q85" s="2">
        <f t="shared" si="10"/>
        <v>0</v>
      </c>
    </row>
    <row r="86" spans="1:17" x14ac:dyDescent="0.25">
      <c r="A86" s="3" t="s">
        <v>132</v>
      </c>
      <c r="B86" s="3" t="s">
        <v>5</v>
      </c>
      <c r="C86" s="3" t="s">
        <v>6</v>
      </c>
      <c r="D86" s="3" t="s">
        <v>125</v>
      </c>
      <c r="E86" s="3">
        <v>4815</v>
      </c>
      <c r="F86" s="2">
        <v>1</v>
      </c>
      <c r="G86" s="2">
        <f t="shared" si="11"/>
        <v>4815</v>
      </c>
      <c r="K86" s="2"/>
      <c r="L86" s="2">
        <f t="shared" si="8"/>
        <v>0</v>
      </c>
      <c r="M86" s="7" t="s">
        <v>195</v>
      </c>
      <c r="N86" s="8">
        <v>2142.8571428571427</v>
      </c>
      <c r="O86" s="2">
        <f t="shared" si="9"/>
        <v>0</v>
      </c>
      <c r="P86" s="12">
        <f t="shared" si="12"/>
        <v>2142.8571428571427</v>
      </c>
      <c r="Q86" s="2">
        <f t="shared" si="10"/>
        <v>0</v>
      </c>
    </row>
    <row r="87" spans="1:17" x14ac:dyDescent="0.25">
      <c r="A87" s="3" t="s">
        <v>129</v>
      </c>
      <c r="B87" s="3" t="s">
        <v>5</v>
      </c>
      <c r="C87" s="3" t="s">
        <v>6</v>
      </c>
      <c r="D87" s="3" t="s">
        <v>125</v>
      </c>
      <c r="E87" s="3">
        <v>4881</v>
      </c>
      <c r="F87" s="2">
        <v>0</v>
      </c>
      <c r="G87" s="2">
        <f t="shared" si="11"/>
        <v>0</v>
      </c>
      <c r="K87" s="2"/>
      <c r="L87" s="2">
        <f t="shared" si="8"/>
        <v>0</v>
      </c>
      <c r="M87" s="7" t="s">
        <v>196</v>
      </c>
      <c r="N87" s="8">
        <v>26714.285714285714</v>
      </c>
      <c r="O87" s="2">
        <f t="shared" si="9"/>
        <v>0</v>
      </c>
      <c r="P87" s="12">
        <f t="shared" si="12"/>
        <v>26714.285714285714</v>
      </c>
      <c r="Q87" s="2">
        <f t="shared" si="10"/>
        <v>0</v>
      </c>
    </row>
    <row r="88" spans="1:17" x14ac:dyDescent="0.25">
      <c r="A88" s="3" t="s">
        <v>133</v>
      </c>
      <c r="B88" s="3" t="s">
        <v>5</v>
      </c>
      <c r="C88" s="3" t="s">
        <v>6</v>
      </c>
      <c r="D88" s="3" t="s">
        <v>125</v>
      </c>
      <c r="E88" s="3">
        <v>4889</v>
      </c>
      <c r="F88" s="2">
        <v>0</v>
      </c>
      <c r="G88" s="2">
        <f t="shared" si="11"/>
        <v>0</v>
      </c>
      <c r="K88" s="2"/>
      <c r="L88" s="2">
        <f t="shared" si="8"/>
        <v>0</v>
      </c>
      <c r="M88" s="7" t="s">
        <v>197</v>
      </c>
      <c r="N88" s="8">
        <v>9028.5714285714294</v>
      </c>
      <c r="O88" s="2">
        <f t="shared" si="9"/>
        <v>0</v>
      </c>
      <c r="P88" s="12">
        <f t="shared" si="12"/>
        <v>9028.5714285714294</v>
      </c>
      <c r="Q88" s="2">
        <f t="shared" si="10"/>
        <v>0</v>
      </c>
    </row>
    <row r="89" spans="1:17" x14ac:dyDescent="0.25">
      <c r="A89" s="3" t="s">
        <v>137</v>
      </c>
      <c r="B89" s="3" t="s">
        <v>5</v>
      </c>
      <c r="C89" s="3" t="s">
        <v>6</v>
      </c>
      <c r="D89" s="3" t="s">
        <v>125</v>
      </c>
      <c r="E89" s="3">
        <v>5002</v>
      </c>
      <c r="F89" s="2">
        <v>0</v>
      </c>
      <c r="G89" s="2">
        <f t="shared" si="11"/>
        <v>0</v>
      </c>
      <c r="K89" s="2"/>
      <c r="L89" s="2">
        <f t="shared" si="8"/>
        <v>1</v>
      </c>
      <c r="M89" s="7" t="s">
        <v>198</v>
      </c>
      <c r="N89" s="8">
        <v>25714.285714285714</v>
      </c>
      <c r="O89" s="2">
        <f t="shared" si="9"/>
        <v>27012</v>
      </c>
      <c r="P89" s="12">
        <f t="shared" si="12"/>
        <v>-1297.7142857142862</v>
      </c>
      <c r="Q89" s="2">
        <f t="shared" si="10"/>
        <v>27011</v>
      </c>
    </row>
    <row r="90" spans="1:17" x14ac:dyDescent="0.25">
      <c r="A90" s="3" t="s">
        <v>128</v>
      </c>
      <c r="B90" s="3" t="s">
        <v>5</v>
      </c>
      <c r="C90" s="3" t="s">
        <v>6</v>
      </c>
      <c r="D90" s="3" t="s">
        <v>125</v>
      </c>
      <c r="E90" s="3">
        <v>5456</v>
      </c>
      <c r="F90" s="2">
        <v>0</v>
      </c>
      <c r="G90" s="2">
        <f t="shared" si="11"/>
        <v>0</v>
      </c>
      <c r="K90" s="2"/>
      <c r="L90" s="2">
        <f t="shared" si="8"/>
        <v>0</v>
      </c>
      <c r="M90" s="7" t="s">
        <v>199</v>
      </c>
      <c r="N90" s="8">
        <v>3242.8571428571427</v>
      </c>
      <c r="O90" s="2">
        <f t="shared" si="9"/>
        <v>0</v>
      </c>
      <c r="P90" s="12">
        <f t="shared" si="12"/>
        <v>3242.8571428571427</v>
      </c>
      <c r="Q90" s="2">
        <f t="shared" si="10"/>
        <v>0</v>
      </c>
    </row>
    <row r="91" spans="1:17" x14ac:dyDescent="0.25">
      <c r="A91" s="3" t="s">
        <v>127</v>
      </c>
      <c r="B91" s="3" t="s">
        <v>5</v>
      </c>
      <c r="C91" s="3" t="s">
        <v>6</v>
      </c>
      <c r="D91" s="3" t="s">
        <v>125</v>
      </c>
      <c r="E91" s="3">
        <v>5481</v>
      </c>
      <c r="F91" s="2">
        <v>0</v>
      </c>
      <c r="G91" s="2">
        <f t="shared" si="11"/>
        <v>0</v>
      </c>
      <c r="K91" s="2"/>
      <c r="L91" s="2">
        <f t="shared" si="8"/>
        <v>0</v>
      </c>
      <c r="M91" s="7" t="s">
        <v>200</v>
      </c>
      <c r="N91" s="8">
        <v>2752.2857142857142</v>
      </c>
      <c r="O91" s="2">
        <f t="shared" si="9"/>
        <v>0</v>
      </c>
      <c r="P91" s="12">
        <f t="shared" si="12"/>
        <v>2752.2857142857142</v>
      </c>
      <c r="Q91" s="2">
        <f t="shared" si="10"/>
        <v>0</v>
      </c>
    </row>
    <row r="92" spans="1:17" x14ac:dyDescent="0.25">
      <c r="A92" s="3" t="s">
        <v>124</v>
      </c>
      <c r="B92" s="3" t="s">
        <v>5</v>
      </c>
      <c r="C92" s="3" t="s">
        <v>6</v>
      </c>
      <c r="D92" s="3" t="s">
        <v>125</v>
      </c>
      <c r="E92" s="3">
        <v>8195</v>
      </c>
      <c r="F92" s="2">
        <v>0</v>
      </c>
      <c r="G92" s="2">
        <f t="shared" si="11"/>
        <v>0</v>
      </c>
      <c r="K92" s="2"/>
      <c r="L92" s="2">
        <f t="shared" si="8"/>
        <v>15</v>
      </c>
      <c r="M92" s="7" t="s">
        <v>201</v>
      </c>
      <c r="N92" s="8">
        <v>338571.42857142858</v>
      </c>
      <c r="O92" s="2">
        <f t="shared" si="9"/>
        <v>133329</v>
      </c>
      <c r="P92" s="12">
        <f t="shared" si="12"/>
        <v>205242.42857142858</v>
      </c>
      <c r="Q92" s="2">
        <f t="shared" si="10"/>
        <v>133314</v>
      </c>
    </row>
    <row r="93" spans="1:17" x14ac:dyDescent="0.25">
      <c r="A93" s="3" t="s">
        <v>126</v>
      </c>
      <c r="B93" s="3" t="s">
        <v>5</v>
      </c>
      <c r="C93" s="3" t="s">
        <v>6</v>
      </c>
      <c r="D93" s="3" t="s">
        <v>125</v>
      </c>
      <c r="E93" s="3">
        <v>9771</v>
      </c>
      <c r="F93" s="2">
        <v>0</v>
      </c>
      <c r="G93" s="2">
        <f t="shared" si="11"/>
        <v>0</v>
      </c>
      <c r="K93" s="2"/>
      <c r="L93" s="2">
        <f t="shared" si="8"/>
        <v>3</v>
      </c>
      <c r="M93" s="7" t="s">
        <v>202</v>
      </c>
      <c r="N93" s="8">
        <v>14000</v>
      </c>
      <c r="O93" s="2">
        <f t="shared" si="9"/>
        <v>11866</v>
      </c>
      <c r="P93" s="12">
        <f t="shared" si="12"/>
        <v>2134</v>
      </c>
      <c r="Q93" s="2">
        <f t="shared" si="10"/>
        <v>11863</v>
      </c>
    </row>
    <row r="94" spans="1:17" x14ac:dyDescent="0.25">
      <c r="A94" s="3" t="s">
        <v>136</v>
      </c>
      <c r="B94" s="3" t="s">
        <v>5</v>
      </c>
      <c r="C94" s="3" t="s">
        <v>6</v>
      </c>
      <c r="D94" s="3" t="s">
        <v>125</v>
      </c>
      <c r="E94" s="3">
        <v>9793</v>
      </c>
      <c r="F94" s="2">
        <v>0</v>
      </c>
      <c r="G94" s="2">
        <f t="shared" si="11"/>
        <v>0</v>
      </c>
      <c r="K94" s="2"/>
      <c r="L94" s="2">
        <f t="shared" si="8"/>
        <v>0</v>
      </c>
      <c r="M94" s="7" t="s">
        <v>203</v>
      </c>
      <c r="N94" s="8">
        <v>9642.8571428571431</v>
      </c>
      <c r="O94" s="2">
        <f t="shared" si="9"/>
        <v>0</v>
      </c>
      <c r="P94" s="12">
        <f t="shared" si="12"/>
        <v>9642.8571428571431</v>
      </c>
      <c r="Q94" s="2">
        <f t="shared" si="10"/>
        <v>0</v>
      </c>
    </row>
    <row r="95" spans="1:17" x14ac:dyDescent="0.25">
      <c r="A95" s="3" t="s">
        <v>138</v>
      </c>
      <c r="B95" s="3" t="s">
        <v>5</v>
      </c>
      <c r="C95" s="3" t="s">
        <v>6</v>
      </c>
      <c r="D95" s="3" t="s">
        <v>125</v>
      </c>
      <c r="E95" s="3">
        <v>10082</v>
      </c>
      <c r="F95" s="2">
        <v>0</v>
      </c>
      <c r="G95" s="2">
        <f t="shared" si="11"/>
        <v>0</v>
      </c>
      <c r="K95" s="2"/>
      <c r="L95" s="2">
        <f t="shared" si="8"/>
        <v>0</v>
      </c>
      <c r="M95" s="7" t="s">
        <v>204</v>
      </c>
      <c r="N95" s="8">
        <v>4662.8571428571431</v>
      </c>
      <c r="O95" s="2">
        <f t="shared" si="9"/>
        <v>0</v>
      </c>
      <c r="P95" s="12">
        <f t="shared" si="12"/>
        <v>4662.8571428571431</v>
      </c>
      <c r="Q95" s="2">
        <f t="shared" si="10"/>
        <v>0</v>
      </c>
    </row>
    <row r="96" spans="1:17" x14ac:dyDescent="0.25">
      <c r="A96" s="3" t="s">
        <v>131</v>
      </c>
      <c r="B96" s="3" t="s">
        <v>5</v>
      </c>
      <c r="C96" s="3" t="s">
        <v>6</v>
      </c>
      <c r="D96" s="3" t="s">
        <v>125</v>
      </c>
      <c r="E96" s="3">
        <v>13644</v>
      </c>
      <c r="F96" s="2">
        <v>0</v>
      </c>
      <c r="G96" s="2">
        <f t="shared" si="11"/>
        <v>0</v>
      </c>
      <c r="K96" s="2"/>
      <c r="L96" s="2">
        <f t="shared" si="8"/>
        <v>0</v>
      </c>
      <c r="M96" s="7" t="s">
        <v>205</v>
      </c>
      <c r="N96" s="8">
        <v>714.28571428571433</v>
      </c>
      <c r="O96" s="2">
        <f t="shared" si="9"/>
        <v>0</v>
      </c>
      <c r="P96" s="12">
        <f t="shared" si="12"/>
        <v>714.28571428571433</v>
      </c>
      <c r="Q96" s="2">
        <f t="shared" si="10"/>
        <v>0</v>
      </c>
    </row>
    <row r="97" spans="1:17" x14ac:dyDescent="0.25">
      <c r="A97" s="3" t="s">
        <v>143</v>
      </c>
      <c r="B97" s="3" t="s">
        <v>5</v>
      </c>
      <c r="C97" s="3" t="s">
        <v>6</v>
      </c>
      <c r="D97" s="3" t="s">
        <v>142</v>
      </c>
      <c r="E97" s="3">
        <v>4186</v>
      </c>
      <c r="F97" s="2">
        <v>0</v>
      </c>
      <c r="G97" s="2">
        <f t="shared" si="11"/>
        <v>0</v>
      </c>
      <c r="K97" s="2"/>
      <c r="L97" s="2">
        <f t="shared" si="8"/>
        <v>0</v>
      </c>
      <c r="M97" s="7" t="s">
        <v>206</v>
      </c>
      <c r="N97" s="8">
        <v>7187.1428571428569</v>
      </c>
      <c r="O97" s="2">
        <f t="shared" si="9"/>
        <v>0</v>
      </c>
      <c r="P97" s="12">
        <f t="shared" si="12"/>
        <v>7187.1428571428569</v>
      </c>
      <c r="Q97" s="2">
        <f t="shared" si="10"/>
        <v>0</v>
      </c>
    </row>
    <row r="98" spans="1:17" x14ac:dyDescent="0.25">
      <c r="A98" s="3" t="s">
        <v>145</v>
      </c>
      <c r="B98" s="3" t="s">
        <v>5</v>
      </c>
      <c r="C98" s="3" t="s">
        <v>6</v>
      </c>
      <c r="D98" s="3" t="s">
        <v>142</v>
      </c>
      <c r="E98" s="3">
        <v>4234</v>
      </c>
      <c r="F98" s="2">
        <v>0</v>
      </c>
      <c r="G98" s="2">
        <f t="shared" si="11"/>
        <v>0</v>
      </c>
      <c r="K98" s="2"/>
      <c r="L98" s="2">
        <f t="shared" si="8"/>
        <v>0</v>
      </c>
      <c r="M98" s="7" t="s">
        <v>207</v>
      </c>
      <c r="N98" s="8">
        <v>10714.285714285714</v>
      </c>
      <c r="O98" s="2">
        <f t="shared" si="9"/>
        <v>0</v>
      </c>
      <c r="P98" s="12">
        <f t="shared" si="12"/>
        <v>10714.285714285714</v>
      </c>
      <c r="Q98" s="2">
        <f t="shared" si="10"/>
        <v>0</v>
      </c>
    </row>
    <row r="99" spans="1:17" x14ac:dyDescent="0.25">
      <c r="A99" s="3" t="s">
        <v>144</v>
      </c>
      <c r="B99" s="3" t="s">
        <v>5</v>
      </c>
      <c r="C99" s="3" t="s">
        <v>6</v>
      </c>
      <c r="D99" s="3" t="s">
        <v>142</v>
      </c>
      <c r="E99" s="3">
        <v>4291</v>
      </c>
      <c r="F99" s="2">
        <v>0</v>
      </c>
      <c r="G99" s="2">
        <f t="shared" si="11"/>
        <v>0</v>
      </c>
      <c r="K99" s="2"/>
      <c r="L99" s="2">
        <f t="shared" si="8"/>
        <v>8</v>
      </c>
      <c r="M99" s="7" t="s">
        <v>208</v>
      </c>
      <c r="N99" s="8">
        <v>45514.285714285717</v>
      </c>
      <c r="O99" s="2">
        <f t="shared" si="9"/>
        <v>45427</v>
      </c>
      <c r="P99" s="12">
        <f t="shared" si="12"/>
        <v>87.285714285717404</v>
      </c>
      <c r="Q99" s="2">
        <f t="shared" si="10"/>
        <v>45419</v>
      </c>
    </row>
    <row r="100" spans="1:17" x14ac:dyDescent="0.25">
      <c r="A100" s="3" t="s">
        <v>146</v>
      </c>
      <c r="B100" s="3" t="s">
        <v>5</v>
      </c>
      <c r="C100" s="3" t="s">
        <v>6</v>
      </c>
      <c r="D100" s="3" t="s">
        <v>142</v>
      </c>
      <c r="E100" s="3">
        <v>4444</v>
      </c>
      <c r="F100" s="2">
        <v>1</v>
      </c>
      <c r="G100" s="2">
        <f t="shared" si="11"/>
        <v>4444</v>
      </c>
      <c r="K100" s="2"/>
      <c r="L100" s="2">
        <f t="shared" ref="L100:L131" si="13">COUNTIF(D:D,M100)</f>
        <v>0</v>
      </c>
      <c r="M100" s="7" t="s">
        <v>209</v>
      </c>
      <c r="N100" s="8">
        <v>3608.5714285714284</v>
      </c>
      <c r="O100" s="2">
        <f t="shared" ref="O100:O111" si="14">SUMIF(D:D,M100,G:G)</f>
        <v>0</v>
      </c>
      <c r="P100" s="12">
        <f t="shared" si="12"/>
        <v>3608.5714285714284</v>
      </c>
      <c r="Q100" s="2">
        <f t="shared" ref="Q100:Q111" si="15">O100-L100</f>
        <v>0</v>
      </c>
    </row>
    <row r="101" spans="1:17" x14ac:dyDescent="0.25">
      <c r="A101" s="3" t="s">
        <v>152</v>
      </c>
      <c r="B101" s="3" t="s">
        <v>5</v>
      </c>
      <c r="C101" s="3" t="s">
        <v>6</v>
      </c>
      <c r="D101" s="3" t="s">
        <v>151</v>
      </c>
      <c r="E101" s="3">
        <v>4145</v>
      </c>
      <c r="F101" s="2">
        <v>1</v>
      </c>
      <c r="G101" s="2">
        <f t="shared" si="11"/>
        <v>4145</v>
      </c>
      <c r="K101" s="2"/>
      <c r="L101" s="2">
        <f t="shared" si="13"/>
        <v>0</v>
      </c>
      <c r="M101" s="7" t="s">
        <v>210</v>
      </c>
      <c r="N101" s="8">
        <v>3071.4285714285716</v>
      </c>
      <c r="O101" s="2">
        <f t="shared" si="14"/>
        <v>0</v>
      </c>
      <c r="P101" s="12">
        <f t="shared" si="12"/>
        <v>3071.4285714285716</v>
      </c>
      <c r="Q101" s="2">
        <f t="shared" si="15"/>
        <v>0</v>
      </c>
    </row>
    <row r="102" spans="1:17" x14ac:dyDescent="0.25">
      <c r="A102" s="3" t="s">
        <v>153</v>
      </c>
      <c r="B102" s="3" t="s">
        <v>5</v>
      </c>
      <c r="C102" s="3" t="s">
        <v>6</v>
      </c>
      <c r="D102" s="3" t="s">
        <v>151</v>
      </c>
      <c r="E102" s="3">
        <v>7657</v>
      </c>
      <c r="F102" s="2">
        <v>0</v>
      </c>
      <c r="G102" s="2">
        <f t="shared" si="11"/>
        <v>0</v>
      </c>
      <c r="K102" s="2"/>
      <c r="L102" s="2">
        <f t="shared" si="13"/>
        <v>0</v>
      </c>
      <c r="M102" s="7" t="s">
        <v>211</v>
      </c>
      <c r="N102" s="8">
        <v>1057.1428571428571</v>
      </c>
      <c r="O102" s="2">
        <f t="shared" si="14"/>
        <v>0</v>
      </c>
      <c r="P102" s="12">
        <f t="shared" si="12"/>
        <v>1057.1428571428571</v>
      </c>
      <c r="Q102" s="2">
        <f t="shared" si="15"/>
        <v>0</v>
      </c>
    </row>
    <row r="103" spans="1:17" x14ac:dyDescent="0.25">
      <c r="A103" s="3" t="s">
        <v>150</v>
      </c>
      <c r="B103" s="3" t="s">
        <v>5</v>
      </c>
      <c r="C103" s="3" t="s">
        <v>6</v>
      </c>
      <c r="D103" s="3" t="s">
        <v>151</v>
      </c>
      <c r="E103" s="3">
        <v>8220</v>
      </c>
      <c r="F103" s="2">
        <v>0</v>
      </c>
      <c r="G103" s="2">
        <f t="shared" si="11"/>
        <v>0</v>
      </c>
      <c r="K103" s="2"/>
      <c r="L103" s="2">
        <f t="shared" si="13"/>
        <v>0</v>
      </c>
      <c r="M103" s="7" t="s">
        <v>212</v>
      </c>
      <c r="N103" s="8">
        <v>642.85714285714289</v>
      </c>
      <c r="O103" s="2">
        <f t="shared" si="14"/>
        <v>0</v>
      </c>
      <c r="P103" s="12">
        <f t="shared" si="12"/>
        <v>642.85714285714289</v>
      </c>
      <c r="Q103" s="2">
        <f t="shared" si="15"/>
        <v>0</v>
      </c>
    </row>
    <row r="104" spans="1:17" x14ac:dyDescent="0.25">
      <c r="A104" s="3" t="s">
        <v>154</v>
      </c>
      <c r="B104" s="3" t="s">
        <v>5</v>
      </c>
      <c r="C104" s="3" t="s">
        <v>12</v>
      </c>
      <c r="D104" s="3" t="s">
        <v>155</v>
      </c>
      <c r="E104" s="3">
        <v>23131</v>
      </c>
      <c r="F104" s="2">
        <v>1</v>
      </c>
      <c r="G104" s="2">
        <f t="shared" si="11"/>
        <v>23131</v>
      </c>
      <c r="K104" s="2"/>
      <c r="L104" s="2">
        <f t="shared" si="13"/>
        <v>1</v>
      </c>
      <c r="M104" s="7" t="s">
        <v>213</v>
      </c>
      <c r="N104" s="8">
        <v>24571.428571428572</v>
      </c>
      <c r="O104" s="2">
        <f t="shared" si="14"/>
        <v>4862</v>
      </c>
      <c r="P104" s="12">
        <f t="shared" si="12"/>
        <v>19709.428571428572</v>
      </c>
      <c r="Q104" s="2">
        <f t="shared" si="15"/>
        <v>4861</v>
      </c>
    </row>
    <row r="105" spans="1:17" x14ac:dyDescent="0.25">
      <c r="A105" s="3" t="s">
        <v>225</v>
      </c>
      <c r="B105" s="3" t="s">
        <v>5</v>
      </c>
      <c r="C105" s="3" t="s">
        <v>12</v>
      </c>
      <c r="D105" s="3" t="s">
        <v>160</v>
      </c>
      <c r="E105" s="3">
        <v>4829</v>
      </c>
      <c r="F105" s="2">
        <v>1</v>
      </c>
      <c r="G105" s="2">
        <f t="shared" si="11"/>
        <v>4829</v>
      </c>
      <c r="K105" s="2"/>
      <c r="L105" s="2">
        <f t="shared" si="13"/>
        <v>2</v>
      </c>
      <c r="M105" s="7" t="s">
        <v>214</v>
      </c>
      <c r="N105" s="8">
        <v>1900</v>
      </c>
      <c r="O105" s="2">
        <f t="shared" si="14"/>
        <v>9569</v>
      </c>
      <c r="P105" s="12">
        <f t="shared" si="12"/>
        <v>-7669</v>
      </c>
      <c r="Q105" s="2">
        <f t="shared" si="15"/>
        <v>9567</v>
      </c>
    </row>
    <row r="106" spans="1:17" x14ac:dyDescent="0.25">
      <c r="A106" s="3" t="s">
        <v>226</v>
      </c>
      <c r="B106" s="3" t="s">
        <v>5</v>
      </c>
      <c r="C106" s="3" t="s">
        <v>12</v>
      </c>
      <c r="D106" s="3" t="s">
        <v>160</v>
      </c>
      <c r="E106" s="3">
        <v>5264</v>
      </c>
      <c r="F106" s="2">
        <v>0</v>
      </c>
      <c r="G106" s="2">
        <f t="shared" si="11"/>
        <v>0</v>
      </c>
      <c r="K106" s="2"/>
      <c r="L106" s="2">
        <f t="shared" si="13"/>
        <v>0</v>
      </c>
      <c r="M106" s="7" t="s">
        <v>215</v>
      </c>
      <c r="N106" s="8">
        <v>45000</v>
      </c>
      <c r="O106" s="2">
        <f t="shared" si="14"/>
        <v>0</v>
      </c>
      <c r="P106" s="12">
        <f t="shared" si="12"/>
        <v>45000</v>
      </c>
      <c r="Q106" s="2">
        <f t="shared" si="15"/>
        <v>0</v>
      </c>
    </row>
    <row r="107" spans="1:17" x14ac:dyDescent="0.25">
      <c r="A107" s="3" t="s">
        <v>227</v>
      </c>
      <c r="B107" s="3" t="s">
        <v>5</v>
      </c>
      <c r="C107" s="3" t="s">
        <v>12</v>
      </c>
      <c r="D107" s="3" t="s">
        <v>160</v>
      </c>
      <c r="E107" s="3">
        <v>5316</v>
      </c>
      <c r="F107" s="2">
        <v>0</v>
      </c>
      <c r="G107" s="2">
        <f t="shared" si="11"/>
        <v>0</v>
      </c>
      <c r="K107" s="2"/>
      <c r="L107" s="2">
        <f t="shared" si="13"/>
        <v>1</v>
      </c>
      <c r="M107" s="7" t="s">
        <v>216</v>
      </c>
      <c r="N107" s="8">
        <v>10857.142857142857</v>
      </c>
      <c r="O107" s="2">
        <f t="shared" si="14"/>
        <v>4303</v>
      </c>
      <c r="P107" s="12">
        <f t="shared" si="12"/>
        <v>6554.1428571428569</v>
      </c>
      <c r="Q107" s="2">
        <f t="shared" si="15"/>
        <v>4302</v>
      </c>
    </row>
    <row r="108" spans="1:17" x14ac:dyDescent="0.25">
      <c r="A108" s="3" t="s">
        <v>228</v>
      </c>
      <c r="B108" s="3" t="s">
        <v>5</v>
      </c>
      <c r="C108" s="3" t="s">
        <v>12</v>
      </c>
      <c r="D108" s="3" t="s">
        <v>160</v>
      </c>
      <c r="E108" s="3">
        <v>5489</v>
      </c>
      <c r="F108" s="2">
        <v>0</v>
      </c>
      <c r="G108" s="2">
        <f t="shared" si="11"/>
        <v>0</v>
      </c>
      <c r="K108" s="2"/>
      <c r="L108" s="2">
        <f t="shared" si="13"/>
        <v>1</v>
      </c>
      <c r="M108" s="7" t="s">
        <v>217</v>
      </c>
      <c r="N108" s="8">
        <v>8571.4285714285706</v>
      </c>
      <c r="O108" s="2">
        <f t="shared" si="14"/>
        <v>0</v>
      </c>
      <c r="P108" s="12">
        <f t="shared" si="12"/>
        <v>8571.4285714285706</v>
      </c>
      <c r="Q108" s="2">
        <f t="shared" si="15"/>
        <v>-1</v>
      </c>
    </row>
    <row r="109" spans="1:17" x14ac:dyDescent="0.25">
      <c r="A109" s="3" t="s">
        <v>229</v>
      </c>
      <c r="B109" s="3" t="s">
        <v>5</v>
      </c>
      <c r="C109" s="3" t="s">
        <v>12</v>
      </c>
      <c r="D109" s="3" t="s">
        <v>160</v>
      </c>
      <c r="E109" s="3">
        <v>6613</v>
      </c>
      <c r="F109" s="2">
        <v>1</v>
      </c>
      <c r="G109" s="2">
        <f t="shared" si="11"/>
        <v>6613</v>
      </c>
      <c r="K109" s="2"/>
      <c r="L109" s="2">
        <f t="shared" si="13"/>
        <v>0</v>
      </c>
      <c r="M109" s="7" t="s">
        <v>218</v>
      </c>
      <c r="N109" s="8">
        <v>2662.8571428571427</v>
      </c>
      <c r="O109" s="2">
        <f t="shared" si="14"/>
        <v>0</v>
      </c>
      <c r="P109" s="12">
        <f t="shared" si="12"/>
        <v>2662.8571428571427</v>
      </c>
      <c r="Q109" s="2">
        <f t="shared" si="15"/>
        <v>0</v>
      </c>
    </row>
    <row r="110" spans="1:17" x14ac:dyDescent="0.25">
      <c r="A110" s="3" t="s">
        <v>159</v>
      </c>
      <c r="B110" s="3" t="s">
        <v>5</v>
      </c>
      <c r="C110" s="3" t="s">
        <v>12</v>
      </c>
      <c r="D110" s="3" t="s">
        <v>160</v>
      </c>
      <c r="E110" s="3">
        <v>6698</v>
      </c>
      <c r="F110" s="2">
        <v>0</v>
      </c>
      <c r="G110" s="2">
        <f t="shared" si="11"/>
        <v>0</v>
      </c>
      <c r="K110" s="2"/>
      <c r="L110" s="2">
        <f t="shared" si="13"/>
        <v>0</v>
      </c>
      <c r="M110" s="7" t="s">
        <v>219</v>
      </c>
      <c r="N110" s="8">
        <v>6857.1428571428569</v>
      </c>
      <c r="O110" s="2">
        <f t="shared" si="14"/>
        <v>0</v>
      </c>
      <c r="P110" s="12">
        <f t="shared" si="12"/>
        <v>6857.1428571428569</v>
      </c>
      <c r="Q110" s="2">
        <f t="shared" si="15"/>
        <v>0</v>
      </c>
    </row>
    <row r="111" spans="1:17" x14ac:dyDescent="0.25">
      <c r="A111" s="3" t="s">
        <v>230</v>
      </c>
      <c r="B111" s="3" t="s">
        <v>5</v>
      </c>
      <c r="C111" s="3" t="s">
        <v>12</v>
      </c>
      <c r="D111" s="3" t="s">
        <v>160</v>
      </c>
      <c r="E111" s="3">
        <v>6702</v>
      </c>
      <c r="F111" s="2">
        <v>1</v>
      </c>
      <c r="G111" s="2">
        <f t="shared" si="11"/>
        <v>6702</v>
      </c>
      <c r="K111" s="2"/>
      <c r="L111" s="2">
        <f t="shared" si="13"/>
        <v>2</v>
      </c>
      <c r="M111" s="7" t="s">
        <v>220</v>
      </c>
      <c r="N111" s="8">
        <v>40357.142857142855</v>
      </c>
      <c r="O111" s="2">
        <f t="shared" si="14"/>
        <v>12410</v>
      </c>
      <c r="P111" s="12">
        <f t="shared" si="12"/>
        <v>27947.142857142855</v>
      </c>
      <c r="Q111" s="2">
        <f t="shared" si="15"/>
        <v>12408</v>
      </c>
    </row>
    <row r="112" spans="1:17" x14ac:dyDescent="0.25">
      <c r="A112" s="3" t="s">
        <v>231</v>
      </c>
      <c r="B112" s="3" t="s">
        <v>5</v>
      </c>
      <c r="C112" s="3" t="s">
        <v>12</v>
      </c>
      <c r="D112" s="3" t="s">
        <v>160</v>
      </c>
      <c r="E112" s="3">
        <v>6826</v>
      </c>
      <c r="F112" s="2">
        <v>1</v>
      </c>
      <c r="G112" s="2">
        <f t="shared" si="11"/>
        <v>6826</v>
      </c>
      <c r="K112" s="2"/>
      <c r="O112" s="2" t="s">
        <v>330</v>
      </c>
      <c r="P112" s="12">
        <f>SUM(P3:P111)</f>
        <v>1199611.5714285716</v>
      </c>
      <c r="Q112" s="12">
        <f>COUNTIF(Q3:Q110,"&lt;0")</f>
        <v>1</v>
      </c>
    </row>
    <row r="113" spans="1:16" x14ac:dyDescent="0.25">
      <c r="A113" s="3" t="s">
        <v>232</v>
      </c>
      <c r="B113" s="3" t="s">
        <v>5</v>
      </c>
      <c r="C113" s="3" t="s">
        <v>12</v>
      </c>
      <c r="D113" s="3" t="s">
        <v>160</v>
      </c>
      <c r="E113" s="3">
        <v>6839</v>
      </c>
      <c r="F113" s="2">
        <v>0</v>
      </c>
      <c r="G113" s="2">
        <f t="shared" si="11"/>
        <v>0</v>
      </c>
      <c r="K113" s="2"/>
      <c r="O113" s="2" t="s">
        <v>331</v>
      </c>
      <c r="P113" s="12">
        <f>COUNTIF(P4:P111,"&lt;0")</f>
        <v>8</v>
      </c>
    </row>
    <row r="114" spans="1:16" x14ac:dyDescent="0.25">
      <c r="A114" s="3" t="s">
        <v>233</v>
      </c>
      <c r="B114" s="3" t="s">
        <v>5</v>
      </c>
      <c r="C114" s="3" t="s">
        <v>12</v>
      </c>
      <c r="D114" s="3" t="s">
        <v>160</v>
      </c>
      <c r="E114" s="3">
        <v>6879</v>
      </c>
      <c r="F114" s="2">
        <v>1</v>
      </c>
      <c r="G114" s="2">
        <f t="shared" si="11"/>
        <v>6879</v>
      </c>
      <c r="K114" s="2"/>
      <c r="O114" s="16" t="s">
        <v>332</v>
      </c>
      <c r="P114" s="15">
        <f>P112+P113*99999+Q112*150000</f>
        <v>2149603.5714285718</v>
      </c>
    </row>
    <row r="115" spans="1:16" x14ac:dyDescent="0.25">
      <c r="A115" s="3" t="s">
        <v>234</v>
      </c>
      <c r="B115" s="3" t="s">
        <v>5</v>
      </c>
      <c r="C115" s="3" t="s">
        <v>12</v>
      </c>
      <c r="D115" s="3" t="s">
        <v>160</v>
      </c>
      <c r="E115" s="3">
        <v>6935</v>
      </c>
      <c r="F115" s="2">
        <v>1</v>
      </c>
      <c r="G115" s="2">
        <f t="shared" si="11"/>
        <v>6935</v>
      </c>
      <c r="K115" s="2"/>
    </row>
    <row r="116" spans="1:16" x14ac:dyDescent="0.25">
      <c r="A116" s="3" t="s">
        <v>235</v>
      </c>
      <c r="B116" s="3" t="s">
        <v>5</v>
      </c>
      <c r="C116" s="3" t="s">
        <v>12</v>
      </c>
      <c r="D116" s="3" t="s">
        <v>160</v>
      </c>
      <c r="E116" s="3">
        <v>6945</v>
      </c>
      <c r="F116" s="2">
        <v>0</v>
      </c>
      <c r="G116" s="2">
        <f t="shared" si="11"/>
        <v>0</v>
      </c>
      <c r="K116" s="2"/>
    </row>
    <row r="117" spans="1:16" x14ac:dyDescent="0.25">
      <c r="A117" s="3" t="s">
        <v>236</v>
      </c>
      <c r="B117" s="3" t="s">
        <v>5</v>
      </c>
      <c r="C117" s="3" t="s">
        <v>12</v>
      </c>
      <c r="D117" s="3" t="s">
        <v>160</v>
      </c>
      <c r="E117" s="3">
        <v>6950</v>
      </c>
      <c r="F117" s="2">
        <v>0</v>
      </c>
      <c r="G117" s="2">
        <f t="shared" si="11"/>
        <v>0</v>
      </c>
      <c r="K117" s="2"/>
    </row>
    <row r="118" spans="1:16" x14ac:dyDescent="0.25">
      <c r="A118" s="3" t="s">
        <v>161</v>
      </c>
      <c r="B118" s="3" t="s">
        <v>5</v>
      </c>
      <c r="C118" s="3" t="s">
        <v>12</v>
      </c>
      <c r="D118" s="3" t="s">
        <v>160</v>
      </c>
      <c r="E118" s="3">
        <v>6990</v>
      </c>
      <c r="F118" s="2">
        <v>1</v>
      </c>
      <c r="G118" s="2">
        <f t="shared" si="11"/>
        <v>6990</v>
      </c>
      <c r="K118" s="2"/>
    </row>
    <row r="119" spans="1:16" x14ac:dyDescent="0.25">
      <c r="A119" s="3" t="s">
        <v>237</v>
      </c>
      <c r="B119" s="3" t="s">
        <v>5</v>
      </c>
      <c r="C119" s="3" t="s">
        <v>12</v>
      </c>
      <c r="D119" s="3" t="s">
        <v>160</v>
      </c>
      <c r="E119" s="3">
        <v>6992</v>
      </c>
      <c r="F119" s="2">
        <v>0</v>
      </c>
      <c r="G119" s="2">
        <f t="shared" si="11"/>
        <v>0</v>
      </c>
      <c r="K119" s="2"/>
    </row>
    <row r="120" spans="1:16" x14ac:dyDescent="0.25">
      <c r="A120" s="3" t="s">
        <v>238</v>
      </c>
      <c r="B120" s="3" t="s">
        <v>5</v>
      </c>
      <c r="C120" s="3" t="s">
        <v>12</v>
      </c>
      <c r="D120" s="3" t="s">
        <v>160</v>
      </c>
      <c r="E120" s="3">
        <v>7010</v>
      </c>
      <c r="F120" s="2">
        <v>1</v>
      </c>
      <c r="G120" s="2">
        <f t="shared" si="11"/>
        <v>7010</v>
      </c>
      <c r="K120" s="2"/>
    </row>
    <row r="121" spans="1:16" x14ac:dyDescent="0.25">
      <c r="A121" s="3" t="s">
        <v>239</v>
      </c>
      <c r="B121" s="3" t="s">
        <v>5</v>
      </c>
      <c r="C121" s="3" t="s">
        <v>12</v>
      </c>
      <c r="D121" s="3" t="s">
        <v>160</v>
      </c>
      <c r="E121" s="3">
        <v>7024</v>
      </c>
      <c r="F121" s="2">
        <v>1</v>
      </c>
      <c r="G121" s="2">
        <f t="shared" si="11"/>
        <v>7024</v>
      </c>
      <c r="K121" s="2"/>
    </row>
    <row r="122" spans="1:16" x14ac:dyDescent="0.25">
      <c r="A122" s="3" t="s">
        <v>240</v>
      </c>
      <c r="B122" s="3" t="s">
        <v>5</v>
      </c>
      <c r="C122" s="3" t="s">
        <v>12</v>
      </c>
      <c r="D122" s="3" t="s">
        <v>160</v>
      </c>
      <c r="E122" s="3">
        <v>7062</v>
      </c>
      <c r="F122" s="2">
        <v>1</v>
      </c>
      <c r="G122" s="2">
        <f t="shared" si="11"/>
        <v>7062</v>
      </c>
      <c r="K122" s="2"/>
    </row>
    <row r="123" spans="1:16" x14ac:dyDescent="0.25">
      <c r="A123" s="3" t="s">
        <v>241</v>
      </c>
      <c r="B123" s="3" t="s">
        <v>5</v>
      </c>
      <c r="C123" s="3" t="s">
        <v>12</v>
      </c>
      <c r="D123" s="3" t="s">
        <v>160</v>
      </c>
      <c r="E123" s="3">
        <v>7073</v>
      </c>
      <c r="F123" s="2">
        <v>1</v>
      </c>
      <c r="G123" s="2">
        <f t="shared" si="11"/>
        <v>7073</v>
      </c>
      <c r="K123" s="2"/>
    </row>
    <row r="124" spans="1:16" x14ac:dyDescent="0.25">
      <c r="A124" s="3" t="s">
        <v>242</v>
      </c>
      <c r="B124" s="3" t="s">
        <v>5</v>
      </c>
      <c r="C124" s="3" t="s">
        <v>12</v>
      </c>
      <c r="D124" s="3" t="s">
        <v>160</v>
      </c>
      <c r="E124" s="3">
        <v>7089</v>
      </c>
      <c r="F124" s="2">
        <v>0</v>
      </c>
      <c r="G124" s="2">
        <f t="shared" si="11"/>
        <v>0</v>
      </c>
      <c r="K124" s="2"/>
    </row>
    <row r="125" spans="1:16" x14ac:dyDescent="0.25">
      <c r="A125" s="3" t="s">
        <v>243</v>
      </c>
      <c r="B125" s="3" t="s">
        <v>5</v>
      </c>
      <c r="C125" s="3" t="s">
        <v>12</v>
      </c>
      <c r="D125" s="3" t="s">
        <v>160</v>
      </c>
      <c r="E125" s="3">
        <v>7101</v>
      </c>
      <c r="F125" s="2">
        <v>0</v>
      </c>
      <c r="G125" s="2">
        <f t="shared" si="11"/>
        <v>0</v>
      </c>
      <c r="K125" s="2"/>
    </row>
    <row r="126" spans="1:16" x14ac:dyDescent="0.25">
      <c r="A126" s="3" t="s">
        <v>244</v>
      </c>
      <c r="B126" s="3" t="s">
        <v>5</v>
      </c>
      <c r="C126" s="3" t="s">
        <v>12</v>
      </c>
      <c r="D126" s="3" t="s">
        <v>160</v>
      </c>
      <c r="E126" s="3">
        <v>7104</v>
      </c>
      <c r="F126" s="2">
        <v>0</v>
      </c>
      <c r="G126" s="2">
        <f t="shared" si="11"/>
        <v>0</v>
      </c>
      <c r="K126" s="2"/>
    </row>
    <row r="127" spans="1:16" x14ac:dyDescent="0.25">
      <c r="A127" s="3" t="s">
        <v>245</v>
      </c>
      <c r="B127" s="3" t="s">
        <v>5</v>
      </c>
      <c r="C127" s="3" t="s">
        <v>12</v>
      </c>
      <c r="D127" s="3" t="s">
        <v>160</v>
      </c>
      <c r="E127" s="3">
        <v>7130</v>
      </c>
      <c r="F127" s="2">
        <v>1</v>
      </c>
      <c r="G127" s="2">
        <f t="shared" si="11"/>
        <v>7130</v>
      </c>
      <c r="K127" s="2"/>
    </row>
    <row r="128" spans="1:16" x14ac:dyDescent="0.25">
      <c r="A128" s="3" t="s">
        <v>246</v>
      </c>
      <c r="B128" s="3" t="s">
        <v>5</v>
      </c>
      <c r="C128" s="3" t="s">
        <v>12</v>
      </c>
      <c r="D128" s="3" t="s">
        <v>160</v>
      </c>
      <c r="E128" s="3">
        <v>7137</v>
      </c>
      <c r="F128" s="2">
        <v>1</v>
      </c>
      <c r="G128" s="2">
        <f t="shared" si="11"/>
        <v>7137</v>
      </c>
      <c r="K128" s="2"/>
    </row>
    <row r="129" spans="1:11" x14ac:dyDescent="0.25">
      <c r="A129" s="3" t="s">
        <v>247</v>
      </c>
      <c r="B129" s="3" t="s">
        <v>5</v>
      </c>
      <c r="C129" s="3" t="s">
        <v>12</v>
      </c>
      <c r="D129" s="3" t="s">
        <v>160</v>
      </c>
      <c r="E129" s="3">
        <v>7143</v>
      </c>
      <c r="F129" s="2">
        <v>0</v>
      </c>
      <c r="G129" s="2">
        <f t="shared" si="11"/>
        <v>0</v>
      </c>
      <c r="K129" s="2"/>
    </row>
    <row r="130" spans="1:11" x14ac:dyDescent="0.25">
      <c r="A130" s="3" t="s">
        <v>248</v>
      </c>
      <c r="B130" s="3" t="s">
        <v>5</v>
      </c>
      <c r="C130" s="3" t="s">
        <v>12</v>
      </c>
      <c r="D130" s="3" t="s">
        <v>160</v>
      </c>
      <c r="E130" s="3">
        <v>7186</v>
      </c>
      <c r="F130" s="2">
        <v>0</v>
      </c>
      <c r="G130" s="2">
        <f t="shared" si="11"/>
        <v>0</v>
      </c>
      <c r="K130" s="2"/>
    </row>
    <row r="131" spans="1:11" x14ac:dyDescent="0.25">
      <c r="A131" s="3" t="s">
        <v>249</v>
      </c>
      <c r="B131" s="3" t="s">
        <v>5</v>
      </c>
      <c r="C131" s="3" t="s">
        <v>6</v>
      </c>
      <c r="D131" s="3" t="s">
        <v>163</v>
      </c>
      <c r="E131" s="3">
        <v>7139</v>
      </c>
      <c r="F131" s="2">
        <v>1</v>
      </c>
      <c r="G131" s="2">
        <f t="shared" si="11"/>
        <v>7139</v>
      </c>
      <c r="K131" s="2"/>
    </row>
    <row r="132" spans="1:11" x14ac:dyDescent="0.25">
      <c r="A132" s="3" t="s">
        <v>250</v>
      </c>
      <c r="B132" s="3" t="s">
        <v>5</v>
      </c>
      <c r="C132" s="3" t="s">
        <v>6</v>
      </c>
      <c r="D132" s="3" t="s">
        <v>165</v>
      </c>
      <c r="E132" s="3">
        <v>5574</v>
      </c>
      <c r="F132" s="2">
        <v>1</v>
      </c>
      <c r="G132" s="2">
        <f t="shared" si="11"/>
        <v>5574</v>
      </c>
      <c r="K132" s="2"/>
    </row>
    <row r="133" spans="1:11" x14ac:dyDescent="0.25">
      <c r="A133" s="3" t="s">
        <v>251</v>
      </c>
      <c r="B133" s="3" t="s">
        <v>5</v>
      </c>
      <c r="C133" s="3" t="s">
        <v>6</v>
      </c>
      <c r="D133" s="3" t="s">
        <v>165</v>
      </c>
      <c r="E133" s="3">
        <v>5650</v>
      </c>
      <c r="F133" s="2">
        <v>0</v>
      </c>
      <c r="G133" s="2">
        <f t="shared" ref="G133:G196" si="16">F133*E133</f>
        <v>0</v>
      </c>
      <c r="K133" s="2"/>
    </row>
    <row r="134" spans="1:11" x14ac:dyDescent="0.25">
      <c r="A134" s="3" t="s">
        <v>252</v>
      </c>
      <c r="B134" s="3" t="s">
        <v>5</v>
      </c>
      <c r="C134" s="3" t="s">
        <v>6</v>
      </c>
      <c r="D134" s="3" t="s">
        <v>169</v>
      </c>
      <c r="E134" s="3">
        <v>4793</v>
      </c>
      <c r="F134" s="2">
        <v>1</v>
      </c>
      <c r="G134" s="2">
        <f t="shared" si="16"/>
        <v>4793</v>
      </c>
      <c r="K134" s="2"/>
    </row>
    <row r="135" spans="1:11" x14ac:dyDescent="0.25">
      <c r="A135" s="3" t="s">
        <v>253</v>
      </c>
      <c r="B135" s="3" t="s">
        <v>5</v>
      </c>
      <c r="C135" s="3" t="s">
        <v>6</v>
      </c>
      <c r="D135" s="3" t="s">
        <v>169</v>
      </c>
      <c r="E135" s="3">
        <v>4898</v>
      </c>
      <c r="F135" s="2">
        <v>1</v>
      </c>
      <c r="G135" s="2">
        <f t="shared" si="16"/>
        <v>4898</v>
      </c>
      <c r="K135" s="2"/>
    </row>
    <row r="136" spans="1:11" x14ac:dyDescent="0.25">
      <c r="A136" s="3" t="s">
        <v>254</v>
      </c>
      <c r="B136" s="3" t="s">
        <v>5</v>
      </c>
      <c r="C136" s="3" t="s">
        <v>6</v>
      </c>
      <c r="D136" s="3" t="s">
        <v>169</v>
      </c>
      <c r="E136" s="3">
        <v>6394</v>
      </c>
      <c r="F136" s="2">
        <v>1</v>
      </c>
      <c r="G136" s="2">
        <f t="shared" si="16"/>
        <v>6394</v>
      </c>
      <c r="K136" s="2"/>
    </row>
    <row r="137" spans="1:11" x14ac:dyDescent="0.25">
      <c r="A137" s="3" t="s">
        <v>255</v>
      </c>
      <c r="B137" s="3" t="s">
        <v>5</v>
      </c>
      <c r="C137" s="3" t="s">
        <v>12</v>
      </c>
      <c r="D137" s="3" t="s">
        <v>173</v>
      </c>
      <c r="E137" s="3">
        <v>5451</v>
      </c>
      <c r="F137" s="2">
        <v>0</v>
      </c>
      <c r="G137" s="2">
        <f t="shared" si="16"/>
        <v>0</v>
      </c>
      <c r="K137" s="2"/>
    </row>
    <row r="138" spans="1:11" x14ac:dyDescent="0.25">
      <c r="A138" s="3" t="s">
        <v>256</v>
      </c>
      <c r="B138" s="3" t="s">
        <v>5</v>
      </c>
      <c r="C138" s="3" t="s">
        <v>12</v>
      </c>
      <c r="D138" s="3" t="s">
        <v>173</v>
      </c>
      <c r="E138" s="3">
        <v>5509</v>
      </c>
      <c r="F138" s="2">
        <v>0</v>
      </c>
      <c r="G138" s="2">
        <f t="shared" si="16"/>
        <v>0</v>
      </c>
      <c r="K138" s="2"/>
    </row>
    <row r="139" spans="1:11" x14ac:dyDescent="0.25">
      <c r="A139" s="3" t="s">
        <v>257</v>
      </c>
      <c r="B139" s="3" t="s">
        <v>5</v>
      </c>
      <c r="C139" s="3" t="s">
        <v>12</v>
      </c>
      <c r="D139" s="3" t="s">
        <v>173</v>
      </c>
      <c r="E139" s="3">
        <v>5535</v>
      </c>
      <c r="F139" s="2">
        <v>0</v>
      </c>
      <c r="G139" s="2">
        <f t="shared" si="16"/>
        <v>0</v>
      </c>
      <c r="K139" s="2"/>
    </row>
    <row r="140" spans="1:11" x14ac:dyDescent="0.25">
      <c r="A140" s="3" t="s">
        <v>258</v>
      </c>
      <c r="B140" s="3" t="s">
        <v>5</v>
      </c>
      <c r="C140" s="3" t="s">
        <v>12</v>
      </c>
      <c r="D140" s="3" t="s">
        <v>173</v>
      </c>
      <c r="E140" s="3">
        <v>5539</v>
      </c>
      <c r="F140" s="2">
        <v>0</v>
      </c>
      <c r="G140" s="2">
        <f t="shared" si="16"/>
        <v>0</v>
      </c>
      <c r="K140" s="2"/>
    </row>
    <row r="141" spans="1:11" x14ac:dyDescent="0.25">
      <c r="A141" s="3" t="s">
        <v>259</v>
      </c>
      <c r="B141" s="3" t="s">
        <v>5</v>
      </c>
      <c r="C141" s="3" t="s">
        <v>12</v>
      </c>
      <c r="D141" s="3" t="s">
        <v>173</v>
      </c>
      <c r="E141" s="3">
        <v>5541</v>
      </c>
      <c r="F141" s="2">
        <v>0</v>
      </c>
      <c r="G141" s="2">
        <f t="shared" si="16"/>
        <v>0</v>
      </c>
      <c r="K141" s="2"/>
    </row>
    <row r="142" spans="1:11" x14ac:dyDescent="0.25">
      <c r="A142" s="3" t="s">
        <v>260</v>
      </c>
      <c r="B142" s="3" t="s">
        <v>5</v>
      </c>
      <c r="C142" s="3" t="s">
        <v>12</v>
      </c>
      <c r="D142" s="3" t="s">
        <v>173</v>
      </c>
      <c r="E142" s="3">
        <v>5552</v>
      </c>
      <c r="F142" s="2">
        <v>1</v>
      </c>
      <c r="G142" s="2">
        <f t="shared" si="16"/>
        <v>5552</v>
      </c>
      <c r="K142" s="2"/>
    </row>
    <row r="143" spans="1:11" x14ac:dyDescent="0.25">
      <c r="A143" s="3" t="s">
        <v>261</v>
      </c>
      <c r="B143" s="3" t="s">
        <v>5</v>
      </c>
      <c r="C143" s="3" t="s">
        <v>12</v>
      </c>
      <c r="D143" s="3" t="s">
        <v>173</v>
      </c>
      <c r="E143" s="3">
        <v>5559</v>
      </c>
      <c r="F143" s="2">
        <v>1</v>
      </c>
      <c r="G143" s="2">
        <f t="shared" si="16"/>
        <v>5559</v>
      </c>
      <c r="K143" s="2"/>
    </row>
    <row r="144" spans="1:11" x14ac:dyDescent="0.25">
      <c r="A144" s="3" t="s">
        <v>262</v>
      </c>
      <c r="B144" s="3" t="s">
        <v>5</v>
      </c>
      <c r="C144" s="3" t="s">
        <v>12</v>
      </c>
      <c r="D144" s="3" t="s">
        <v>173</v>
      </c>
      <c r="E144" s="3">
        <v>5566</v>
      </c>
      <c r="F144" s="2">
        <v>0</v>
      </c>
      <c r="G144" s="2">
        <f t="shared" si="16"/>
        <v>0</v>
      </c>
      <c r="K144" s="2"/>
    </row>
    <row r="145" spans="1:11" x14ac:dyDescent="0.25">
      <c r="A145" s="3" t="s">
        <v>263</v>
      </c>
      <c r="B145" s="3" t="s">
        <v>5</v>
      </c>
      <c r="C145" s="3" t="s">
        <v>12</v>
      </c>
      <c r="D145" s="3" t="s">
        <v>174</v>
      </c>
      <c r="E145" s="3">
        <v>19991</v>
      </c>
      <c r="F145" s="2">
        <v>1</v>
      </c>
      <c r="G145" s="2">
        <f t="shared" si="16"/>
        <v>19991</v>
      </c>
      <c r="K145" s="2"/>
    </row>
    <row r="146" spans="1:11" x14ac:dyDescent="0.25">
      <c r="A146" s="3" t="s">
        <v>264</v>
      </c>
      <c r="B146" s="3" t="s">
        <v>5</v>
      </c>
      <c r="C146" s="3" t="s">
        <v>6</v>
      </c>
      <c r="D146" s="3" t="s">
        <v>179</v>
      </c>
      <c r="E146" s="3">
        <v>5283</v>
      </c>
      <c r="F146" s="2">
        <v>0</v>
      </c>
      <c r="G146" s="2">
        <f t="shared" si="16"/>
        <v>0</v>
      </c>
      <c r="K146" s="2"/>
    </row>
    <row r="147" spans="1:11" x14ac:dyDescent="0.25">
      <c r="A147" s="3" t="s">
        <v>265</v>
      </c>
      <c r="B147" s="3" t="s">
        <v>5</v>
      </c>
      <c r="C147" s="3" t="s">
        <v>6</v>
      </c>
      <c r="D147" s="3" t="s">
        <v>179</v>
      </c>
      <c r="E147" s="3">
        <v>6940</v>
      </c>
      <c r="F147" s="2">
        <v>0</v>
      </c>
      <c r="G147" s="2">
        <f t="shared" si="16"/>
        <v>0</v>
      </c>
      <c r="K147" s="2"/>
    </row>
    <row r="148" spans="1:11" x14ac:dyDescent="0.25">
      <c r="A148" s="3" t="s">
        <v>266</v>
      </c>
      <c r="B148" s="3" t="s">
        <v>5</v>
      </c>
      <c r="C148" s="3" t="s">
        <v>6</v>
      </c>
      <c r="D148" s="3" t="s">
        <v>179</v>
      </c>
      <c r="E148" s="3">
        <v>7026</v>
      </c>
      <c r="F148" s="2">
        <v>0</v>
      </c>
      <c r="G148" s="2">
        <f t="shared" si="16"/>
        <v>0</v>
      </c>
      <c r="K148" s="2"/>
    </row>
    <row r="149" spans="1:11" x14ac:dyDescent="0.25">
      <c r="A149" s="3" t="s">
        <v>267</v>
      </c>
      <c r="B149" s="3" t="s">
        <v>5</v>
      </c>
      <c r="C149" s="3" t="s">
        <v>6</v>
      </c>
      <c r="D149" s="3" t="s">
        <v>179</v>
      </c>
      <c r="E149" s="3">
        <v>7230</v>
      </c>
      <c r="F149" s="2">
        <v>0</v>
      </c>
      <c r="G149" s="2">
        <f t="shared" si="16"/>
        <v>0</v>
      </c>
      <c r="K149" s="2"/>
    </row>
    <row r="150" spans="1:11" x14ac:dyDescent="0.25">
      <c r="A150" s="3" t="s">
        <v>268</v>
      </c>
      <c r="B150" s="3" t="s">
        <v>5</v>
      </c>
      <c r="C150" s="3" t="s">
        <v>6</v>
      </c>
      <c r="D150" s="3" t="s">
        <v>179</v>
      </c>
      <c r="E150" s="3">
        <v>7282</v>
      </c>
      <c r="F150" s="2">
        <v>1</v>
      </c>
      <c r="G150" s="2">
        <f t="shared" si="16"/>
        <v>7282</v>
      </c>
      <c r="K150" s="2"/>
    </row>
    <row r="151" spans="1:11" x14ac:dyDescent="0.25">
      <c r="A151" s="3" t="s">
        <v>269</v>
      </c>
      <c r="B151" s="3" t="s">
        <v>5</v>
      </c>
      <c r="C151" s="3" t="s">
        <v>6</v>
      </c>
      <c r="D151" s="3" t="s">
        <v>179</v>
      </c>
      <c r="E151" s="3">
        <v>7630</v>
      </c>
      <c r="F151" s="2">
        <v>1</v>
      </c>
      <c r="G151" s="2">
        <f t="shared" si="16"/>
        <v>7630</v>
      </c>
      <c r="K151" s="2"/>
    </row>
    <row r="152" spans="1:11" x14ac:dyDescent="0.25">
      <c r="A152" s="3" t="s">
        <v>270</v>
      </c>
      <c r="B152" s="3" t="s">
        <v>5</v>
      </c>
      <c r="C152" s="3" t="s">
        <v>6</v>
      </c>
      <c r="D152" s="3" t="s">
        <v>179</v>
      </c>
      <c r="E152" s="3">
        <v>7653</v>
      </c>
      <c r="F152" s="2">
        <v>0</v>
      </c>
      <c r="G152" s="2">
        <f t="shared" si="16"/>
        <v>0</v>
      </c>
      <c r="K152" s="2"/>
    </row>
    <row r="153" spans="1:11" x14ac:dyDescent="0.25">
      <c r="A153" s="3" t="s">
        <v>271</v>
      </c>
      <c r="B153" s="3" t="s">
        <v>5</v>
      </c>
      <c r="C153" s="3" t="s">
        <v>12</v>
      </c>
      <c r="D153" s="3" t="s">
        <v>185</v>
      </c>
      <c r="E153" s="3">
        <v>22429</v>
      </c>
      <c r="F153" s="2">
        <v>1</v>
      </c>
      <c r="G153" s="2">
        <f t="shared" si="16"/>
        <v>22429</v>
      </c>
      <c r="K153" s="2"/>
    </row>
    <row r="154" spans="1:11" x14ac:dyDescent="0.25">
      <c r="A154" s="3" t="s">
        <v>272</v>
      </c>
      <c r="B154" s="3" t="s">
        <v>5</v>
      </c>
      <c r="C154" s="3" t="s">
        <v>12</v>
      </c>
      <c r="D154" s="3" t="s">
        <v>185</v>
      </c>
      <c r="E154" s="3">
        <v>42659</v>
      </c>
      <c r="F154" s="2">
        <v>1</v>
      </c>
      <c r="G154" s="2">
        <f t="shared" si="16"/>
        <v>42659</v>
      </c>
      <c r="K154" s="2"/>
    </row>
    <row r="155" spans="1:11" x14ac:dyDescent="0.25">
      <c r="A155" s="3" t="s">
        <v>273</v>
      </c>
      <c r="B155" s="3" t="s">
        <v>5</v>
      </c>
      <c r="C155" s="3" t="s">
        <v>12</v>
      </c>
      <c r="D155" s="3" t="s">
        <v>185</v>
      </c>
      <c r="E155" s="3">
        <v>69309</v>
      </c>
      <c r="F155" s="2">
        <v>1</v>
      </c>
      <c r="G155" s="2">
        <f t="shared" si="16"/>
        <v>69309</v>
      </c>
      <c r="K155" s="2"/>
    </row>
    <row r="156" spans="1:11" x14ac:dyDescent="0.25">
      <c r="A156" s="3" t="s">
        <v>274</v>
      </c>
      <c r="B156" s="3" t="s">
        <v>5</v>
      </c>
      <c r="C156" s="3" t="s">
        <v>6</v>
      </c>
      <c r="D156" s="3" t="s">
        <v>187</v>
      </c>
      <c r="E156" s="3">
        <v>9337</v>
      </c>
      <c r="F156" s="2">
        <v>0</v>
      </c>
      <c r="G156" s="2">
        <f t="shared" si="16"/>
        <v>0</v>
      </c>
      <c r="K156" s="2"/>
    </row>
    <row r="157" spans="1:11" x14ac:dyDescent="0.25">
      <c r="A157" s="3" t="s">
        <v>275</v>
      </c>
      <c r="B157" s="3" t="s">
        <v>5</v>
      </c>
      <c r="C157" s="3" t="s">
        <v>6</v>
      </c>
      <c r="D157" s="3" t="s">
        <v>187</v>
      </c>
      <c r="E157" s="3">
        <v>11220</v>
      </c>
      <c r="F157" s="2">
        <v>1</v>
      </c>
      <c r="G157" s="2">
        <f t="shared" si="16"/>
        <v>11220</v>
      </c>
      <c r="K157" s="2"/>
    </row>
    <row r="158" spans="1:11" x14ac:dyDescent="0.25">
      <c r="A158" s="3" t="s">
        <v>276</v>
      </c>
      <c r="B158" s="3" t="s">
        <v>5</v>
      </c>
      <c r="C158" s="3" t="s">
        <v>6</v>
      </c>
      <c r="D158" s="3" t="s">
        <v>189</v>
      </c>
      <c r="E158" s="3">
        <v>5409</v>
      </c>
      <c r="F158" s="2">
        <v>1</v>
      </c>
      <c r="G158" s="2">
        <f t="shared" si="16"/>
        <v>5409</v>
      </c>
      <c r="K158" s="2"/>
    </row>
    <row r="159" spans="1:11" x14ac:dyDescent="0.25">
      <c r="A159" s="3" t="s">
        <v>277</v>
      </c>
      <c r="B159" s="3" t="s">
        <v>5</v>
      </c>
      <c r="C159" s="3" t="s">
        <v>12</v>
      </c>
      <c r="D159" s="3" t="s">
        <v>191</v>
      </c>
      <c r="E159" s="3">
        <v>27075</v>
      </c>
      <c r="F159" s="2">
        <v>1</v>
      </c>
      <c r="G159" s="2">
        <f t="shared" si="16"/>
        <v>27075</v>
      </c>
      <c r="K159" s="2"/>
    </row>
    <row r="160" spans="1:11" x14ac:dyDescent="0.25">
      <c r="A160" s="3" t="s">
        <v>278</v>
      </c>
      <c r="B160" s="3" t="s">
        <v>5</v>
      </c>
      <c r="C160" s="3" t="s">
        <v>12</v>
      </c>
      <c r="D160" s="3" t="s">
        <v>191</v>
      </c>
      <c r="E160" s="3">
        <v>27252</v>
      </c>
      <c r="F160" s="2">
        <v>0</v>
      </c>
      <c r="G160" s="2">
        <f t="shared" si="16"/>
        <v>0</v>
      </c>
      <c r="K160" s="2"/>
    </row>
    <row r="161" spans="1:11" x14ac:dyDescent="0.25">
      <c r="A161" s="3" t="s">
        <v>279</v>
      </c>
      <c r="B161" s="3" t="s">
        <v>5</v>
      </c>
      <c r="C161" s="3" t="s">
        <v>12</v>
      </c>
      <c r="D161" s="3" t="s">
        <v>191</v>
      </c>
      <c r="E161" s="3">
        <v>27944</v>
      </c>
      <c r="F161" s="2">
        <v>0</v>
      </c>
      <c r="G161" s="2">
        <f t="shared" si="16"/>
        <v>0</v>
      </c>
      <c r="K161" s="2"/>
    </row>
    <row r="162" spans="1:11" x14ac:dyDescent="0.25">
      <c r="A162" s="3" t="s">
        <v>280</v>
      </c>
      <c r="B162" s="3" t="s">
        <v>5</v>
      </c>
      <c r="C162" s="3" t="s">
        <v>6</v>
      </c>
      <c r="D162" s="3" t="s">
        <v>281</v>
      </c>
      <c r="E162" s="3">
        <v>4562</v>
      </c>
      <c r="F162" s="2">
        <v>0</v>
      </c>
      <c r="G162" s="2">
        <f t="shared" si="16"/>
        <v>0</v>
      </c>
      <c r="K162" s="2"/>
    </row>
    <row r="163" spans="1:11" x14ac:dyDescent="0.25">
      <c r="A163" s="3" t="s">
        <v>282</v>
      </c>
      <c r="B163" s="3" t="s">
        <v>5</v>
      </c>
      <c r="C163" s="3" t="s">
        <v>6</v>
      </c>
      <c r="D163" s="3" t="s">
        <v>281</v>
      </c>
      <c r="E163" s="3">
        <v>4940</v>
      </c>
      <c r="F163" s="2">
        <v>1</v>
      </c>
      <c r="G163" s="2">
        <f t="shared" si="16"/>
        <v>4940</v>
      </c>
      <c r="K163" s="2"/>
    </row>
    <row r="164" spans="1:11" x14ac:dyDescent="0.25">
      <c r="A164" s="3" t="s">
        <v>283</v>
      </c>
      <c r="B164" s="3" t="s">
        <v>5</v>
      </c>
      <c r="C164" s="3" t="s">
        <v>12</v>
      </c>
      <c r="D164" s="3" t="s">
        <v>198</v>
      </c>
      <c r="E164" s="3">
        <v>27012</v>
      </c>
      <c r="F164" s="2">
        <v>1</v>
      </c>
      <c r="G164" s="2">
        <f t="shared" si="16"/>
        <v>27012</v>
      </c>
      <c r="K164" s="2"/>
    </row>
    <row r="165" spans="1:11" x14ac:dyDescent="0.25">
      <c r="A165" s="3" t="s">
        <v>284</v>
      </c>
      <c r="B165" s="3" t="s">
        <v>5</v>
      </c>
      <c r="C165" s="3" t="s">
        <v>6</v>
      </c>
      <c r="D165" s="3" t="s">
        <v>201</v>
      </c>
      <c r="E165" s="3">
        <v>4699</v>
      </c>
      <c r="F165" s="2">
        <v>1</v>
      </c>
      <c r="G165" s="2">
        <f t="shared" si="16"/>
        <v>4699</v>
      </c>
      <c r="K165" s="2"/>
    </row>
    <row r="166" spans="1:11" x14ac:dyDescent="0.25">
      <c r="A166" s="3" t="s">
        <v>285</v>
      </c>
      <c r="B166" s="3" t="s">
        <v>5</v>
      </c>
      <c r="C166" s="3" t="s">
        <v>6</v>
      </c>
      <c r="D166" s="3" t="s">
        <v>201</v>
      </c>
      <c r="E166" s="3">
        <v>4960</v>
      </c>
      <c r="F166" s="2">
        <v>1</v>
      </c>
      <c r="G166" s="2">
        <f t="shared" si="16"/>
        <v>4960</v>
      </c>
      <c r="K166" s="2"/>
    </row>
    <row r="167" spans="1:11" x14ac:dyDescent="0.25">
      <c r="A167" s="3" t="s">
        <v>286</v>
      </c>
      <c r="B167" s="3" t="s">
        <v>5</v>
      </c>
      <c r="C167" s="3" t="s">
        <v>6</v>
      </c>
      <c r="D167" s="3" t="s">
        <v>201</v>
      </c>
      <c r="E167" s="3">
        <v>5248</v>
      </c>
      <c r="F167" s="2">
        <v>1</v>
      </c>
      <c r="G167" s="2">
        <f t="shared" si="16"/>
        <v>5248</v>
      </c>
      <c r="K167" s="2"/>
    </row>
    <row r="168" spans="1:11" x14ac:dyDescent="0.25">
      <c r="A168" s="3" t="s">
        <v>287</v>
      </c>
      <c r="B168" s="3" t="s">
        <v>5</v>
      </c>
      <c r="C168" s="3" t="s">
        <v>6</v>
      </c>
      <c r="D168" s="3" t="s">
        <v>201</v>
      </c>
      <c r="E168" s="3">
        <v>7877</v>
      </c>
      <c r="F168" s="2">
        <v>1</v>
      </c>
      <c r="G168" s="2">
        <f t="shared" si="16"/>
        <v>7877</v>
      </c>
      <c r="K168" s="2"/>
    </row>
    <row r="169" spans="1:11" x14ac:dyDescent="0.25">
      <c r="A169" s="3" t="s">
        <v>288</v>
      </c>
      <c r="B169" s="3" t="s">
        <v>5</v>
      </c>
      <c r="C169" s="3" t="s">
        <v>6</v>
      </c>
      <c r="D169" s="3" t="s">
        <v>201</v>
      </c>
      <c r="E169" s="3">
        <v>9599</v>
      </c>
      <c r="F169" s="2">
        <v>1</v>
      </c>
      <c r="G169" s="2">
        <f t="shared" si="16"/>
        <v>9599</v>
      </c>
      <c r="K169" s="2"/>
    </row>
    <row r="170" spans="1:11" x14ac:dyDescent="0.25">
      <c r="A170" s="3" t="s">
        <v>289</v>
      </c>
      <c r="B170" s="3" t="s">
        <v>5</v>
      </c>
      <c r="C170" s="3" t="s">
        <v>6</v>
      </c>
      <c r="D170" s="3" t="s">
        <v>201</v>
      </c>
      <c r="E170" s="3">
        <v>9816</v>
      </c>
      <c r="F170" s="2">
        <v>1</v>
      </c>
      <c r="G170" s="2">
        <f t="shared" si="16"/>
        <v>9816</v>
      </c>
      <c r="K170" s="2"/>
    </row>
    <row r="171" spans="1:11" x14ac:dyDescent="0.25">
      <c r="A171" s="3" t="s">
        <v>290</v>
      </c>
      <c r="B171" s="3" t="s">
        <v>5</v>
      </c>
      <c r="C171" s="3" t="s">
        <v>6</v>
      </c>
      <c r="D171" s="3" t="s">
        <v>201</v>
      </c>
      <c r="E171" s="3">
        <v>10269</v>
      </c>
      <c r="F171" s="2">
        <v>1</v>
      </c>
      <c r="G171" s="2">
        <f t="shared" si="16"/>
        <v>10269</v>
      </c>
      <c r="K171" s="2"/>
    </row>
    <row r="172" spans="1:11" x14ac:dyDescent="0.25">
      <c r="A172" s="3" t="s">
        <v>291</v>
      </c>
      <c r="B172" s="3" t="s">
        <v>5</v>
      </c>
      <c r="C172" s="3" t="s">
        <v>6</v>
      </c>
      <c r="D172" s="3" t="s">
        <v>201</v>
      </c>
      <c r="E172" s="3">
        <v>10491</v>
      </c>
      <c r="F172" s="2">
        <v>1</v>
      </c>
      <c r="G172" s="2">
        <f t="shared" si="16"/>
        <v>10491</v>
      </c>
      <c r="K172" s="2"/>
    </row>
    <row r="173" spans="1:11" x14ac:dyDescent="0.25">
      <c r="A173" s="3" t="s">
        <v>292</v>
      </c>
      <c r="B173" s="3" t="s">
        <v>5</v>
      </c>
      <c r="C173" s="3" t="s">
        <v>6</v>
      </c>
      <c r="D173" s="3" t="s">
        <v>201</v>
      </c>
      <c r="E173" s="3">
        <v>10695</v>
      </c>
      <c r="F173" s="2">
        <v>1</v>
      </c>
      <c r="G173" s="2">
        <f t="shared" si="16"/>
        <v>10695</v>
      </c>
      <c r="K173" s="2"/>
    </row>
    <row r="174" spans="1:11" x14ac:dyDescent="0.25">
      <c r="A174" s="3" t="s">
        <v>293</v>
      </c>
      <c r="B174" s="3" t="s">
        <v>5</v>
      </c>
      <c r="C174" s="3" t="s">
        <v>6</v>
      </c>
      <c r="D174" s="3" t="s">
        <v>201</v>
      </c>
      <c r="E174" s="3">
        <v>10884</v>
      </c>
      <c r="F174" s="2">
        <v>1</v>
      </c>
      <c r="G174" s="2">
        <f t="shared" si="16"/>
        <v>10884</v>
      </c>
      <c r="K174" s="2"/>
    </row>
    <row r="175" spans="1:11" x14ac:dyDescent="0.25">
      <c r="A175" s="3" t="s">
        <v>294</v>
      </c>
      <c r="B175" s="3" t="s">
        <v>5</v>
      </c>
      <c r="C175" s="3" t="s">
        <v>6</v>
      </c>
      <c r="D175" s="3" t="s">
        <v>201</v>
      </c>
      <c r="E175" s="3">
        <v>10953</v>
      </c>
      <c r="F175" s="2">
        <v>1</v>
      </c>
      <c r="G175" s="2">
        <f t="shared" si="16"/>
        <v>10953</v>
      </c>
      <c r="K175" s="2"/>
    </row>
    <row r="176" spans="1:11" x14ac:dyDescent="0.25">
      <c r="A176" s="3" t="s">
        <v>295</v>
      </c>
      <c r="B176" s="3" t="s">
        <v>5</v>
      </c>
      <c r="C176" s="3" t="s">
        <v>6</v>
      </c>
      <c r="D176" s="3" t="s">
        <v>201</v>
      </c>
      <c r="E176" s="3">
        <v>11071</v>
      </c>
      <c r="F176" s="2">
        <v>1</v>
      </c>
      <c r="G176" s="2">
        <f t="shared" si="16"/>
        <v>11071</v>
      </c>
      <c r="K176" s="2"/>
    </row>
    <row r="177" spans="1:11" x14ac:dyDescent="0.25">
      <c r="A177" s="3" t="s">
        <v>296</v>
      </c>
      <c r="B177" s="3" t="s">
        <v>5</v>
      </c>
      <c r="C177" s="3" t="s">
        <v>6</v>
      </c>
      <c r="D177" s="3" t="s">
        <v>201</v>
      </c>
      <c r="E177" s="3">
        <v>11184</v>
      </c>
      <c r="F177" s="2">
        <v>1</v>
      </c>
      <c r="G177" s="2">
        <f t="shared" si="16"/>
        <v>11184</v>
      </c>
      <c r="K177" s="2"/>
    </row>
    <row r="178" spans="1:11" x14ac:dyDescent="0.25">
      <c r="A178" s="3" t="s">
        <v>297</v>
      </c>
      <c r="B178" s="3" t="s">
        <v>5</v>
      </c>
      <c r="C178" s="3" t="s">
        <v>6</v>
      </c>
      <c r="D178" s="3" t="s">
        <v>201</v>
      </c>
      <c r="E178" s="3">
        <v>13734</v>
      </c>
      <c r="F178" s="2">
        <v>0</v>
      </c>
      <c r="G178" s="2">
        <f t="shared" si="16"/>
        <v>0</v>
      </c>
      <c r="K178" s="2"/>
    </row>
    <row r="179" spans="1:11" x14ac:dyDescent="0.25">
      <c r="A179" s="3" t="s">
        <v>298</v>
      </c>
      <c r="B179" s="3" t="s">
        <v>5</v>
      </c>
      <c r="C179" s="3" t="s">
        <v>6</v>
      </c>
      <c r="D179" s="3" t="s">
        <v>201</v>
      </c>
      <c r="E179" s="3">
        <v>15583</v>
      </c>
      <c r="F179" s="2">
        <v>1</v>
      </c>
      <c r="G179" s="2">
        <f t="shared" si="16"/>
        <v>15583</v>
      </c>
      <c r="K179" s="2"/>
    </row>
    <row r="180" spans="1:11" x14ac:dyDescent="0.25">
      <c r="A180" s="3" t="s">
        <v>299</v>
      </c>
      <c r="B180" s="3" t="s">
        <v>5</v>
      </c>
      <c r="C180" s="3" t="s">
        <v>12</v>
      </c>
      <c r="D180" s="3" t="s">
        <v>202</v>
      </c>
      <c r="E180" s="3">
        <v>3943</v>
      </c>
      <c r="F180" s="2">
        <v>1</v>
      </c>
      <c r="G180" s="2">
        <f t="shared" si="16"/>
        <v>3943</v>
      </c>
      <c r="K180" s="2"/>
    </row>
    <row r="181" spans="1:11" x14ac:dyDescent="0.25">
      <c r="A181" s="3" t="s">
        <v>300</v>
      </c>
      <c r="B181" s="3" t="s">
        <v>5</v>
      </c>
      <c r="C181" s="3" t="s">
        <v>12</v>
      </c>
      <c r="D181" s="3" t="s">
        <v>202</v>
      </c>
      <c r="E181" s="3">
        <v>3959</v>
      </c>
      <c r="F181" s="2">
        <v>1</v>
      </c>
      <c r="G181" s="2">
        <f t="shared" si="16"/>
        <v>3959</v>
      </c>
      <c r="K181" s="2"/>
    </row>
    <row r="182" spans="1:11" x14ac:dyDescent="0.25">
      <c r="A182" s="3" t="s">
        <v>301</v>
      </c>
      <c r="B182" s="3" t="s">
        <v>5</v>
      </c>
      <c r="C182" s="3" t="s">
        <v>12</v>
      </c>
      <c r="D182" s="3" t="s">
        <v>202</v>
      </c>
      <c r="E182" s="3">
        <v>3964</v>
      </c>
      <c r="F182" s="2">
        <v>1</v>
      </c>
      <c r="G182" s="2">
        <f t="shared" si="16"/>
        <v>3964</v>
      </c>
      <c r="K182" s="2"/>
    </row>
    <row r="183" spans="1:11" x14ac:dyDescent="0.25">
      <c r="A183" s="3" t="s">
        <v>302</v>
      </c>
      <c r="B183" s="3" t="s">
        <v>5</v>
      </c>
      <c r="C183" s="3" t="s">
        <v>12</v>
      </c>
      <c r="D183" s="3" t="s">
        <v>303</v>
      </c>
      <c r="E183" s="3">
        <v>6558</v>
      </c>
      <c r="F183" s="2">
        <v>1</v>
      </c>
      <c r="G183" s="2">
        <f t="shared" si="16"/>
        <v>6558</v>
      </c>
      <c r="K183" s="2"/>
    </row>
    <row r="184" spans="1:11" x14ac:dyDescent="0.25">
      <c r="A184" s="3" t="s">
        <v>304</v>
      </c>
      <c r="B184" s="3" t="s">
        <v>5</v>
      </c>
      <c r="C184" s="3" t="s">
        <v>12</v>
      </c>
      <c r="D184" s="3" t="s">
        <v>303</v>
      </c>
      <c r="E184" s="3">
        <v>8908</v>
      </c>
      <c r="F184" s="2">
        <v>0</v>
      </c>
      <c r="G184" s="2">
        <f t="shared" si="16"/>
        <v>0</v>
      </c>
      <c r="K184" s="2"/>
    </row>
    <row r="185" spans="1:11" x14ac:dyDescent="0.25">
      <c r="A185" s="3" t="s">
        <v>305</v>
      </c>
      <c r="B185" s="3" t="s">
        <v>5</v>
      </c>
      <c r="C185" s="3" t="s">
        <v>12</v>
      </c>
      <c r="D185" s="3" t="s">
        <v>303</v>
      </c>
      <c r="E185" s="3">
        <v>8940</v>
      </c>
      <c r="F185" s="2">
        <v>1</v>
      </c>
      <c r="G185" s="2">
        <f t="shared" si="16"/>
        <v>8940</v>
      </c>
      <c r="K185" s="2"/>
    </row>
    <row r="186" spans="1:11" x14ac:dyDescent="0.25">
      <c r="A186" s="3" t="s">
        <v>306</v>
      </c>
      <c r="B186" s="3" t="s">
        <v>5</v>
      </c>
      <c r="C186" s="3" t="s">
        <v>12</v>
      </c>
      <c r="D186" s="3" t="s">
        <v>303</v>
      </c>
      <c r="E186" s="3">
        <v>8946</v>
      </c>
      <c r="F186" s="2">
        <v>1</v>
      </c>
      <c r="G186" s="2">
        <f t="shared" si="16"/>
        <v>8946</v>
      </c>
      <c r="K186" s="2"/>
    </row>
    <row r="187" spans="1:11" x14ac:dyDescent="0.25">
      <c r="A187" s="3" t="s">
        <v>307</v>
      </c>
      <c r="B187" s="3" t="s">
        <v>5</v>
      </c>
      <c r="C187" s="3" t="s">
        <v>6</v>
      </c>
      <c r="D187" s="3" t="s">
        <v>208</v>
      </c>
      <c r="E187" s="3">
        <v>4160</v>
      </c>
      <c r="F187" s="2">
        <v>1</v>
      </c>
      <c r="G187" s="2">
        <f t="shared" si="16"/>
        <v>4160</v>
      </c>
      <c r="K187" s="2"/>
    </row>
    <row r="188" spans="1:11" x14ac:dyDescent="0.25">
      <c r="A188" s="3" t="s">
        <v>308</v>
      </c>
      <c r="B188" s="3" t="s">
        <v>5</v>
      </c>
      <c r="C188" s="3" t="s">
        <v>6</v>
      </c>
      <c r="D188" s="3" t="s">
        <v>208</v>
      </c>
      <c r="E188" s="3">
        <v>4507</v>
      </c>
      <c r="F188" s="2">
        <v>1</v>
      </c>
      <c r="G188" s="2">
        <f t="shared" si="16"/>
        <v>4507</v>
      </c>
      <c r="K188" s="2"/>
    </row>
    <row r="189" spans="1:11" x14ac:dyDescent="0.25">
      <c r="A189" s="3" t="s">
        <v>309</v>
      </c>
      <c r="B189" s="3" t="s">
        <v>5</v>
      </c>
      <c r="C189" s="3" t="s">
        <v>6</v>
      </c>
      <c r="D189" s="3" t="s">
        <v>208</v>
      </c>
      <c r="E189" s="3">
        <v>5520</v>
      </c>
      <c r="F189" s="2">
        <v>1</v>
      </c>
      <c r="G189" s="2">
        <f t="shared" si="16"/>
        <v>5520</v>
      </c>
      <c r="K189" s="2"/>
    </row>
    <row r="190" spans="1:11" x14ac:dyDescent="0.25">
      <c r="A190" s="3" t="s">
        <v>310</v>
      </c>
      <c r="B190" s="3" t="s">
        <v>5</v>
      </c>
      <c r="C190" s="3" t="s">
        <v>6</v>
      </c>
      <c r="D190" s="3" t="s">
        <v>208</v>
      </c>
      <c r="E190" s="3">
        <v>5565</v>
      </c>
      <c r="F190" s="2">
        <v>1</v>
      </c>
      <c r="G190" s="2">
        <f t="shared" si="16"/>
        <v>5565</v>
      </c>
      <c r="K190" s="2"/>
    </row>
    <row r="191" spans="1:11" x14ac:dyDescent="0.25">
      <c r="A191" s="3" t="s">
        <v>311</v>
      </c>
      <c r="B191" s="3" t="s">
        <v>5</v>
      </c>
      <c r="C191" s="3" t="s">
        <v>6</v>
      </c>
      <c r="D191" s="3" t="s">
        <v>208</v>
      </c>
      <c r="E191" s="3">
        <v>5600</v>
      </c>
      <c r="F191" s="2">
        <v>1</v>
      </c>
      <c r="G191" s="2">
        <f t="shared" si="16"/>
        <v>5600</v>
      </c>
      <c r="K191" s="2"/>
    </row>
    <row r="192" spans="1:11" x14ac:dyDescent="0.25">
      <c r="A192" s="3" t="s">
        <v>312</v>
      </c>
      <c r="B192" s="3" t="s">
        <v>5</v>
      </c>
      <c r="C192" s="3" t="s">
        <v>6</v>
      </c>
      <c r="D192" s="3" t="s">
        <v>208</v>
      </c>
      <c r="E192" s="3">
        <v>5608</v>
      </c>
      <c r="F192" s="2">
        <v>1</v>
      </c>
      <c r="G192" s="2">
        <f t="shared" si="16"/>
        <v>5608</v>
      </c>
      <c r="K192" s="2"/>
    </row>
    <row r="193" spans="1:11" x14ac:dyDescent="0.25">
      <c r="A193" s="3" t="s">
        <v>313</v>
      </c>
      <c r="B193" s="3" t="s">
        <v>5</v>
      </c>
      <c r="C193" s="3" t="s">
        <v>6</v>
      </c>
      <c r="D193" s="3" t="s">
        <v>208</v>
      </c>
      <c r="E193" s="3">
        <v>6978</v>
      </c>
      <c r="F193" s="2">
        <v>1</v>
      </c>
      <c r="G193" s="2">
        <f t="shared" si="16"/>
        <v>6978</v>
      </c>
      <c r="K193" s="2"/>
    </row>
    <row r="194" spans="1:11" x14ac:dyDescent="0.25">
      <c r="A194" s="3" t="s">
        <v>314</v>
      </c>
      <c r="B194" s="3" t="s">
        <v>5</v>
      </c>
      <c r="C194" s="3" t="s">
        <v>6</v>
      </c>
      <c r="D194" s="3" t="s">
        <v>208</v>
      </c>
      <c r="E194" s="3">
        <v>7489</v>
      </c>
      <c r="F194" s="2">
        <v>1</v>
      </c>
      <c r="G194" s="2">
        <f t="shared" si="16"/>
        <v>7489</v>
      </c>
      <c r="K194" s="2"/>
    </row>
    <row r="195" spans="1:11" x14ac:dyDescent="0.25">
      <c r="A195" s="3" t="s">
        <v>315</v>
      </c>
      <c r="B195" s="3" t="s">
        <v>5</v>
      </c>
      <c r="C195" s="3" t="s">
        <v>12</v>
      </c>
      <c r="D195" s="3" t="s">
        <v>213</v>
      </c>
      <c r="E195" s="3">
        <v>4862</v>
      </c>
      <c r="F195" s="2">
        <v>1</v>
      </c>
      <c r="G195" s="2">
        <f t="shared" si="16"/>
        <v>4862</v>
      </c>
      <c r="K195" s="2"/>
    </row>
    <row r="196" spans="1:11" x14ac:dyDescent="0.25">
      <c r="A196" s="3" t="s">
        <v>316</v>
      </c>
      <c r="B196" s="3" t="s">
        <v>5</v>
      </c>
      <c r="C196" s="3" t="s">
        <v>6</v>
      </c>
      <c r="D196" s="3" t="s">
        <v>214</v>
      </c>
      <c r="E196" s="3">
        <v>4388</v>
      </c>
      <c r="F196" s="2">
        <v>1</v>
      </c>
      <c r="G196" s="2">
        <f t="shared" si="16"/>
        <v>4388</v>
      </c>
      <c r="K196" s="2"/>
    </row>
    <row r="197" spans="1:11" x14ac:dyDescent="0.25">
      <c r="A197" s="3" t="s">
        <v>317</v>
      </c>
      <c r="B197" s="3" t="s">
        <v>5</v>
      </c>
      <c r="C197" s="3" t="s">
        <v>6</v>
      </c>
      <c r="D197" s="3" t="s">
        <v>214</v>
      </c>
      <c r="E197" s="3">
        <v>5181</v>
      </c>
      <c r="F197" s="2">
        <v>1</v>
      </c>
      <c r="G197" s="2">
        <f t="shared" ref="G197:G202" si="17">F197*E197</f>
        <v>5181</v>
      </c>
      <c r="K197" s="2"/>
    </row>
    <row r="198" spans="1:11" x14ac:dyDescent="0.25">
      <c r="A198" s="3" t="s">
        <v>318</v>
      </c>
      <c r="B198" s="3" t="s">
        <v>5</v>
      </c>
      <c r="C198" s="3" t="s">
        <v>6</v>
      </c>
      <c r="D198" s="3" t="s">
        <v>216</v>
      </c>
      <c r="E198" s="3">
        <v>4303</v>
      </c>
      <c r="F198" s="2">
        <v>1</v>
      </c>
      <c r="G198" s="2">
        <f t="shared" si="17"/>
        <v>4303</v>
      </c>
      <c r="K198" s="2"/>
    </row>
    <row r="199" spans="1:11" x14ac:dyDescent="0.25">
      <c r="A199" s="3" t="s">
        <v>319</v>
      </c>
      <c r="B199" s="3" t="s">
        <v>5</v>
      </c>
      <c r="C199" s="3" t="s">
        <v>12</v>
      </c>
      <c r="D199" s="3" t="s">
        <v>217</v>
      </c>
      <c r="E199" s="3">
        <v>13713</v>
      </c>
      <c r="F199" s="2">
        <v>0</v>
      </c>
      <c r="G199" s="2">
        <f t="shared" si="17"/>
        <v>0</v>
      </c>
      <c r="K199" s="2"/>
    </row>
    <row r="200" spans="1:11" x14ac:dyDescent="0.25">
      <c r="A200" s="3" t="s">
        <v>320</v>
      </c>
      <c r="B200" s="3" t="s">
        <v>5</v>
      </c>
      <c r="C200" s="3" t="s">
        <v>6</v>
      </c>
      <c r="D200" s="3" t="s">
        <v>220</v>
      </c>
      <c r="E200" s="3">
        <v>4653</v>
      </c>
      <c r="F200" s="2">
        <v>1</v>
      </c>
      <c r="G200" s="2">
        <f t="shared" si="17"/>
        <v>4653</v>
      </c>
      <c r="K200" s="2"/>
    </row>
    <row r="201" spans="1:11" x14ac:dyDescent="0.25">
      <c r="A201" s="3" t="s">
        <v>321</v>
      </c>
      <c r="B201" s="3" t="s">
        <v>5</v>
      </c>
      <c r="C201" s="3" t="s">
        <v>6</v>
      </c>
      <c r="D201" s="3" t="s">
        <v>220</v>
      </c>
      <c r="E201" s="3">
        <v>7757</v>
      </c>
      <c r="F201" s="2">
        <v>1</v>
      </c>
      <c r="G201" s="2">
        <f t="shared" si="17"/>
        <v>7757</v>
      </c>
      <c r="K201" s="2"/>
    </row>
    <row r="202" spans="1:11" x14ac:dyDescent="0.25">
      <c r="A202" s="3" t="s">
        <v>161</v>
      </c>
      <c r="B202" s="3" t="s">
        <v>5</v>
      </c>
      <c r="C202" s="3" t="s">
        <v>12</v>
      </c>
      <c r="D202" s="3" t="s">
        <v>160</v>
      </c>
      <c r="E202" s="3">
        <v>6990</v>
      </c>
      <c r="F202" s="2">
        <v>0</v>
      </c>
      <c r="G202" s="2">
        <f t="shared" si="17"/>
        <v>0</v>
      </c>
      <c r="K202" s="2"/>
    </row>
  </sheetData>
  <mergeCells count="3">
    <mergeCell ref="L1:Q2"/>
    <mergeCell ref="A1:F2"/>
    <mergeCell ref="G1:G2"/>
  </mergeCells>
  <phoneticPr fontId="5" type="noConversion"/>
  <conditionalFormatting sqref="A3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EFD7-0346-4B66-9474-41D58F2F2AB6}">
  <dimension ref="A1:B109"/>
  <sheetViews>
    <sheetView workbookViewId="0">
      <selection activeCell="E16" sqref="E16"/>
    </sheetView>
  </sheetViews>
  <sheetFormatPr defaultColWidth="8.88671875" defaultRowHeight="13.8" x14ac:dyDescent="0.25"/>
  <cols>
    <col min="1" max="1" width="19.44140625" style="9" customWidth="1"/>
    <col min="2" max="2" width="14.88671875" style="10" bestFit="1" customWidth="1"/>
    <col min="3" max="16384" width="8.88671875" style="6"/>
  </cols>
  <sheetData>
    <row r="1" spans="1:2" x14ac:dyDescent="0.25">
      <c r="A1" s="5" t="s">
        <v>3</v>
      </c>
      <c r="B1" s="5" t="s">
        <v>221</v>
      </c>
    </row>
    <row r="2" spans="1:2" x14ac:dyDescent="0.25">
      <c r="A2" s="7" t="s">
        <v>7</v>
      </c>
      <c r="B2" s="8">
        <v>48714.285714285717</v>
      </c>
    </row>
    <row r="3" spans="1:2" x14ac:dyDescent="0.25">
      <c r="A3" s="7" t="s">
        <v>10</v>
      </c>
      <c r="B3" s="8">
        <v>1071.4285714285713</v>
      </c>
    </row>
    <row r="4" spans="1:2" x14ac:dyDescent="0.25">
      <c r="A4" s="7" t="s">
        <v>13</v>
      </c>
      <c r="B4" s="8">
        <v>19935.571428571428</v>
      </c>
    </row>
    <row r="5" spans="1:2" x14ac:dyDescent="0.25">
      <c r="A5" s="7" t="s">
        <v>16</v>
      </c>
      <c r="B5" s="8">
        <v>9070.7142857142862</v>
      </c>
    </row>
    <row r="6" spans="1:2" x14ac:dyDescent="0.25">
      <c r="A6" s="7" t="s">
        <v>17</v>
      </c>
      <c r="B6" s="8">
        <v>3928.5714285714284</v>
      </c>
    </row>
    <row r="7" spans="1:2" x14ac:dyDescent="0.25">
      <c r="A7" s="7" t="s">
        <v>19</v>
      </c>
      <c r="B7" s="8">
        <v>63214.285714285717</v>
      </c>
    </row>
    <row r="8" spans="1:2" x14ac:dyDescent="0.25">
      <c r="A8" s="7" t="s">
        <v>22</v>
      </c>
      <c r="B8" s="8">
        <v>24142.857142857141</v>
      </c>
    </row>
    <row r="9" spans="1:2" x14ac:dyDescent="0.25">
      <c r="A9" s="7" t="s">
        <v>23</v>
      </c>
      <c r="B9" s="8">
        <v>17857.142857142859</v>
      </c>
    </row>
    <row r="10" spans="1:2" x14ac:dyDescent="0.25">
      <c r="A10" s="7" t="s">
        <v>24</v>
      </c>
      <c r="B10" s="8">
        <v>11128.571428571429</v>
      </c>
    </row>
    <row r="11" spans="1:2" x14ac:dyDescent="0.25">
      <c r="A11" s="7" t="s">
        <v>31</v>
      </c>
      <c r="B11" s="8">
        <v>33928.571428571428</v>
      </c>
    </row>
    <row r="12" spans="1:2" x14ac:dyDescent="0.25">
      <c r="A12" s="7" t="s">
        <v>33</v>
      </c>
      <c r="B12" s="8">
        <v>13928.571428571429</v>
      </c>
    </row>
    <row r="13" spans="1:2" x14ac:dyDescent="0.25">
      <c r="A13" s="7" t="s">
        <v>38</v>
      </c>
      <c r="B13" s="8">
        <v>12000</v>
      </c>
    </row>
    <row r="14" spans="1:2" x14ac:dyDescent="0.25">
      <c r="A14" s="7" t="s">
        <v>39</v>
      </c>
      <c r="B14" s="8">
        <v>256.85714285714283</v>
      </c>
    </row>
    <row r="15" spans="1:2" x14ac:dyDescent="0.25">
      <c r="A15" s="7" t="s">
        <v>40</v>
      </c>
      <c r="B15" s="8">
        <v>5357.1428571428569</v>
      </c>
    </row>
    <row r="16" spans="1:2" x14ac:dyDescent="0.25">
      <c r="A16" s="7" t="s">
        <v>42</v>
      </c>
      <c r="B16" s="8">
        <v>17500</v>
      </c>
    </row>
    <row r="17" spans="1:2" x14ac:dyDescent="0.25">
      <c r="A17" s="7" t="s">
        <v>45</v>
      </c>
      <c r="B17" s="8">
        <v>2857.1428571428573</v>
      </c>
    </row>
    <row r="18" spans="1:2" x14ac:dyDescent="0.25">
      <c r="A18" s="7" t="s">
        <v>50</v>
      </c>
      <c r="B18" s="8">
        <v>6857.1428571428569</v>
      </c>
    </row>
    <row r="19" spans="1:2" x14ac:dyDescent="0.25">
      <c r="A19" s="7" t="s">
        <v>51</v>
      </c>
      <c r="B19" s="8">
        <v>7500</v>
      </c>
    </row>
    <row r="20" spans="1:2" x14ac:dyDescent="0.25">
      <c r="A20" s="7" t="s">
        <v>53</v>
      </c>
      <c r="B20" s="8">
        <v>190428.57142857142</v>
      </c>
    </row>
    <row r="21" spans="1:2" x14ac:dyDescent="0.25">
      <c r="A21" s="7" t="s">
        <v>88</v>
      </c>
      <c r="B21" s="8">
        <v>500</v>
      </c>
    </row>
    <row r="22" spans="1:2" x14ac:dyDescent="0.25">
      <c r="A22" s="7" t="s">
        <v>89</v>
      </c>
      <c r="B22" s="8">
        <v>6672</v>
      </c>
    </row>
    <row r="23" spans="1:2" x14ac:dyDescent="0.25">
      <c r="A23" s="7" t="s">
        <v>90</v>
      </c>
      <c r="B23" s="8">
        <v>15714.285714285714</v>
      </c>
    </row>
    <row r="24" spans="1:2" x14ac:dyDescent="0.25">
      <c r="A24" s="7" t="s">
        <v>100</v>
      </c>
      <c r="B24" s="8">
        <v>86071.428571428565</v>
      </c>
    </row>
    <row r="25" spans="1:2" x14ac:dyDescent="0.25">
      <c r="A25" s="7" t="s">
        <v>105</v>
      </c>
      <c r="B25" s="8">
        <v>1057.1428571428571</v>
      </c>
    </row>
    <row r="26" spans="1:2" x14ac:dyDescent="0.25">
      <c r="A26" s="7" t="s">
        <v>106</v>
      </c>
      <c r="B26" s="8">
        <v>18428.571428571428</v>
      </c>
    </row>
    <row r="27" spans="1:2" x14ac:dyDescent="0.25">
      <c r="A27" s="7" t="s">
        <v>107</v>
      </c>
      <c r="B27" s="8">
        <v>14285.714285714286</v>
      </c>
    </row>
    <row r="28" spans="1:2" x14ac:dyDescent="0.25">
      <c r="A28" s="7" t="s">
        <v>108</v>
      </c>
      <c r="B28" s="8">
        <v>1785.7142857142858</v>
      </c>
    </row>
    <row r="29" spans="1:2" x14ac:dyDescent="0.25">
      <c r="A29" s="7" t="s">
        <v>109</v>
      </c>
      <c r="B29" s="8">
        <v>40076.714285714283</v>
      </c>
    </row>
    <row r="30" spans="1:2" x14ac:dyDescent="0.25">
      <c r="A30" s="7" t="s">
        <v>112</v>
      </c>
      <c r="B30" s="8">
        <v>7857.1428571428569</v>
      </c>
    </row>
    <row r="31" spans="1:2" x14ac:dyDescent="0.25">
      <c r="A31" s="7" t="s">
        <v>114</v>
      </c>
      <c r="B31" s="8">
        <v>15742.857142857143</v>
      </c>
    </row>
    <row r="32" spans="1:2" x14ac:dyDescent="0.25">
      <c r="A32" s="7" t="s">
        <v>117</v>
      </c>
      <c r="B32" s="8">
        <v>3357.1428571428573</v>
      </c>
    </row>
    <row r="33" spans="1:2" x14ac:dyDescent="0.25">
      <c r="A33" s="7" t="s">
        <v>118</v>
      </c>
      <c r="B33" s="8">
        <v>35000</v>
      </c>
    </row>
    <row r="34" spans="1:2" x14ac:dyDescent="0.25">
      <c r="A34" s="7" t="s">
        <v>119</v>
      </c>
      <c r="B34" s="8">
        <v>1214.2857142857142</v>
      </c>
    </row>
    <row r="35" spans="1:2" x14ac:dyDescent="0.25">
      <c r="A35" s="7" t="s">
        <v>120</v>
      </c>
      <c r="B35" s="8">
        <v>2428.5714285714284</v>
      </c>
    </row>
    <row r="36" spans="1:2" x14ac:dyDescent="0.25">
      <c r="A36" s="7" t="s">
        <v>122</v>
      </c>
      <c r="B36" s="8">
        <v>514.28571428571433</v>
      </c>
    </row>
    <row r="37" spans="1:2" x14ac:dyDescent="0.25">
      <c r="A37" s="7" t="s">
        <v>123</v>
      </c>
      <c r="B37" s="8">
        <v>6928</v>
      </c>
    </row>
    <row r="38" spans="1:2" x14ac:dyDescent="0.25">
      <c r="A38" s="7" t="s">
        <v>139</v>
      </c>
      <c r="B38" s="8">
        <v>2142.8571428571427</v>
      </c>
    </row>
    <row r="39" spans="1:2" x14ac:dyDescent="0.25">
      <c r="A39" s="7" t="s">
        <v>140</v>
      </c>
      <c r="B39" s="8">
        <v>31214.285714285714</v>
      </c>
    </row>
    <row r="40" spans="1:2" x14ac:dyDescent="0.25">
      <c r="A40" s="7" t="s">
        <v>141</v>
      </c>
      <c r="B40" s="8">
        <v>60714.285714285717</v>
      </c>
    </row>
    <row r="41" spans="1:2" x14ac:dyDescent="0.25">
      <c r="A41" s="7" t="s">
        <v>142</v>
      </c>
      <c r="B41" s="8">
        <v>7857.1428571428569</v>
      </c>
    </row>
    <row r="42" spans="1:2" x14ac:dyDescent="0.25">
      <c r="A42" s="7" t="s">
        <v>147</v>
      </c>
      <c r="B42" s="8">
        <v>2622.8571428571427</v>
      </c>
    </row>
    <row r="43" spans="1:2" x14ac:dyDescent="0.25">
      <c r="A43" s="7" t="s">
        <v>148</v>
      </c>
      <c r="B43" s="8">
        <v>8571.4285714285706</v>
      </c>
    </row>
    <row r="44" spans="1:2" x14ac:dyDescent="0.25">
      <c r="A44" s="7" t="s">
        <v>149</v>
      </c>
      <c r="B44" s="8">
        <v>2142.8571428571427</v>
      </c>
    </row>
    <row r="45" spans="1:2" x14ac:dyDescent="0.25">
      <c r="A45" s="7" t="s">
        <v>151</v>
      </c>
      <c r="B45" s="8">
        <v>5014.2857142857147</v>
      </c>
    </row>
    <row r="46" spans="1:2" x14ac:dyDescent="0.25">
      <c r="A46" s="7" t="s">
        <v>155</v>
      </c>
      <c r="B46" s="8">
        <v>77142.857142857145</v>
      </c>
    </row>
    <row r="47" spans="1:2" x14ac:dyDescent="0.25">
      <c r="A47" s="7" t="s">
        <v>156</v>
      </c>
      <c r="B47" s="8">
        <v>2142.8571428571427</v>
      </c>
    </row>
    <row r="48" spans="1:2" x14ac:dyDescent="0.25">
      <c r="A48" s="7" t="s">
        <v>157</v>
      </c>
      <c r="B48" s="8">
        <v>91414.428571428565</v>
      </c>
    </row>
    <row r="49" spans="1:2" x14ac:dyDescent="0.25">
      <c r="A49" s="7" t="s">
        <v>158</v>
      </c>
      <c r="B49" s="8">
        <v>118214.28571428571</v>
      </c>
    </row>
    <row r="50" spans="1:2" x14ac:dyDescent="0.25">
      <c r="A50" s="7" t="s">
        <v>160</v>
      </c>
      <c r="B50" s="8">
        <v>88285.71428571429</v>
      </c>
    </row>
    <row r="51" spans="1:2" x14ac:dyDescent="0.25">
      <c r="A51" s="7" t="s">
        <v>162</v>
      </c>
      <c r="B51" s="8">
        <v>10674.285714285714</v>
      </c>
    </row>
    <row r="52" spans="1:2" x14ac:dyDescent="0.25">
      <c r="A52" s="7" t="s">
        <v>163</v>
      </c>
      <c r="B52" s="8">
        <v>7140</v>
      </c>
    </row>
    <row r="53" spans="1:2" x14ac:dyDescent="0.25">
      <c r="A53" s="7" t="s">
        <v>164</v>
      </c>
      <c r="B53" s="8">
        <v>4142.8571428571431</v>
      </c>
    </row>
    <row r="54" spans="1:2" x14ac:dyDescent="0.25">
      <c r="A54" s="7" t="s">
        <v>165</v>
      </c>
      <c r="B54" s="8">
        <v>6925.7142857142853</v>
      </c>
    </row>
    <row r="55" spans="1:2" x14ac:dyDescent="0.25">
      <c r="A55" s="7" t="s">
        <v>166</v>
      </c>
      <c r="B55" s="8">
        <v>5714.2857142857147</v>
      </c>
    </row>
    <row r="56" spans="1:2" x14ac:dyDescent="0.25">
      <c r="A56" s="7" t="s">
        <v>167</v>
      </c>
      <c r="B56" s="8">
        <v>1800</v>
      </c>
    </row>
    <row r="57" spans="1:2" x14ac:dyDescent="0.25">
      <c r="A57" s="7" t="s">
        <v>168</v>
      </c>
      <c r="B57" s="8">
        <v>10714.285714285714</v>
      </c>
    </row>
    <row r="58" spans="1:2" x14ac:dyDescent="0.25">
      <c r="A58" s="7" t="s">
        <v>169</v>
      </c>
      <c r="B58" s="8">
        <v>45485.714285714283</v>
      </c>
    </row>
    <row r="59" spans="1:2" x14ac:dyDescent="0.25">
      <c r="A59" s="7" t="s">
        <v>170</v>
      </c>
      <c r="B59" s="8">
        <v>900</v>
      </c>
    </row>
    <row r="60" spans="1:2" x14ac:dyDescent="0.25">
      <c r="A60" s="7" t="s">
        <v>171</v>
      </c>
      <c r="B60" s="8">
        <v>65000</v>
      </c>
    </row>
    <row r="61" spans="1:2" x14ac:dyDescent="0.25">
      <c r="A61" s="7" t="s">
        <v>172</v>
      </c>
      <c r="B61" s="8">
        <v>3214.2857142857142</v>
      </c>
    </row>
    <row r="62" spans="1:2" x14ac:dyDescent="0.25">
      <c r="A62" s="7" t="s">
        <v>173</v>
      </c>
      <c r="B62" s="8">
        <v>12000</v>
      </c>
    </row>
    <row r="63" spans="1:2" x14ac:dyDescent="0.25">
      <c r="A63" s="7" t="s">
        <v>174</v>
      </c>
      <c r="B63" s="8">
        <v>13571.428571428571</v>
      </c>
    </row>
    <row r="64" spans="1:2" x14ac:dyDescent="0.25">
      <c r="A64" s="7" t="s">
        <v>175</v>
      </c>
      <c r="B64" s="8">
        <v>3571.4285714285716</v>
      </c>
    </row>
    <row r="65" spans="1:2" x14ac:dyDescent="0.25">
      <c r="A65" s="7" t="s">
        <v>176</v>
      </c>
      <c r="B65" s="8">
        <v>20193.571428571428</v>
      </c>
    </row>
    <row r="66" spans="1:2" x14ac:dyDescent="0.25">
      <c r="A66" s="7" t="s">
        <v>177</v>
      </c>
      <c r="B66" s="8">
        <v>357.14285714285717</v>
      </c>
    </row>
    <row r="67" spans="1:2" x14ac:dyDescent="0.25">
      <c r="A67" s="7" t="s">
        <v>178</v>
      </c>
      <c r="B67" s="8">
        <v>1714.2857142857142</v>
      </c>
    </row>
    <row r="68" spans="1:2" x14ac:dyDescent="0.25">
      <c r="A68" s="7" t="s">
        <v>179</v>
      </c>
      <c r="B68" s="8">
        <v>15000</v>
      </c>
    </row>
    <row r="69" spans="1:2" x14ac:dyDescent="0.25">
      <c r="A69" s="7" t="s">
        <v>180</v>
      </c>
      <c r="B69" s="8">
        <v>12857.142857142857</v>
      </c>
    </row>
    <row r="70" spans="1:2" x14ac:dyDescent="0.25">
      <c r="A70" s="7" t="s">
        <v>181</v>
      </c>
      <c r="B70" s="8">
        <v>2285.7142857142858</v>
      </c>
    </row>
    <row r="71" spans="1:2" x14ac:dyDescent="0.25">
      <c r="A71" s="7" t="s">
        <v>182</v>
      </c>
      <c r="B71" s="8">
        <v>20714.285714285714</v>
      </c>
    </row>
    <row r="72" spans="1:2" x14ac:dyDescent="0.25">
      <c r="A72" s="7" t="s">
        <v>183</v>
      </c>
      <c r="B72" s="8">
        <v>1266.5714285714287</v>
      </c>
    </row>
    <row r="73" spans="1:2" x14ac:dyDescent="0.25">
      <c r="A73" s="7" t="s">
        <v>184</v>
      </c>
      <c r="B73" s="8">
        <v>3714.2857142857142</v>
      </c>
    </row>
    <row r="74" spans="1:2" x14ac:dyDescent="0.25">
      <c r="A74" s="7" t="s">
        <v>185</v>
      </c>
      <c r="B74" s="8">
        <v>357.14285714285717</v>
      </c>
    </row>
    <row r="75" spans="1:2" x14ac:dyDescent="0.25">
      <c r="A75" s="7" t="s">
        <v>186</v>
      </c>
      <c r="B75" s="8">
        <v>8142.8571428571431</v>
      </c>
    </row>
    <row r="76" spans="1:2" x14ac:dyDescent="0.25">
      <c r="A76" s="7" t="s">
        <v>187</v>
      </c>
      <c r="B76" s="8">
        <v>14285.714285714286</v>
      </c>
    </row>
    <row r="77" spans="1:2" x14ac:dyDescent="0.25">
      <c r="A77" s="7" t="s">
        <v>188</v>
      </c>
      <c r="B77" s="8">
        <v>2142.8571428571427</v>
      </c>
    </row>
    <row r="78" spans="1:2" x14ac:dyDescent="0.25">
      <c r="A78" s="7" t="s">
        <v>189</v>
      </c>
      <c r="B78" s="8">
        <v>4114.2857142857147</v>
      </c>
    </row>
    <row r="79" spans="1:2" x14ac:dyDescent="0.25">
      <c r="A79" s="7" t="s">
        <v>190</v>
      </c>
      <c r="B79" s="8">
        <v>3571.4285714285716</v>
      </c>
    </row>
    <row r="80" spans="1:2" x14ac:dyDescent="0.25">
      <c r="A80" s="7" t="s">
        <v>191</v>
      </c>
      <c r="B80" s="8">
        <v>30714.285714285714</v>
      </c>
    </row>
    <row r="81" spans="1:2" x14ac:dyDescent="0.25">
      <c r="A81" s="7" t="s">
        <v>192</v>
      </c>
      <c r="B81" s="8">
        <v>1052.5714285714287</v>
      </c>
    </row>
    <row r="82" spans="1:2" x14ac:dyDescent="0.25">
      <c r="A82" s="7" t="s">
        <v>193</v>
      </c>
      <c r="B82" s="8">
        <v>485.71428571428572</v>
      </c>
    </row>
    <row r="83" spans="1:2" x14ac:dyDescent="0.25">
      <c r="A83" s="7" t="s">
        <v>194</v>
      </c>
      <c r="B83" s="8">
        <v>13028.571428571429</v>
      </c>
    </row>
    <row r="84" spans="1:2" x14ac:dyDescent="0.25">
      <c r="A84" s="7" t="s">
        <v>195</v>
      </c>
      <c r="B84" s="8">
        <v>2142.8571428571427</v>
      </c>
    </row>
    <row r="85" spans="1:2" x14ac:dyDescent="0.25">
      <c r="A85" s="7" t="s">
        <v>196</v>
      </c>
      <c r="B85" s="8">
        <v>26714.285714285714</v>
      </c>
    </row>
    <row r="86" spans="1:2" x14ac:dyDescent="0.25">
      <c r="A86" s="7" t="s">
        <v>197</v>
      </c>
      <c r="B86" s="8">
        <v>9028.5714285714294</v>
      </c>
    </row>
    <row r="87" spans="1:2" x14ac:dyDescent="0.25">
      <c r="A87" s="7" t="s">
        <v>198</v>
      </c>
      <c r="B87" s="8">
        <v>25714.285714285714</v>
      </c>
    </row>
    <row r="88" spans="1:2" x14ac:dyDescent="0.25">
      <c r="A88" s="7" t="s">
        <v>199</v>
      </c>
      <c r="B88" s="8">
        <v>3242.8571428571427</v>
      </c>
    </row>
    <row r="89" spans="1:2" x14ac:dyDescent="0.25">
      <c r="A89" s="7" t="s">
        <v>200</v>
      </c>
      <c r="B89" s="8">
        <v>2752.2857142857142</v>
      </c>
    </row>
    <row r="90" spans="1:2" x14ac:dyDescent="0.25">
      <c r="A90" s="7" t="s">
        <v>201</v>
      </c>
      <c r="B90" s="8">
        <v>338571.42857142858</v>
      </c>
    </row>
    <row r="91" spans="1:2" x14ac:dyDescent="0.25">
      <c r="A91" s="7" t="s">
        <v>202</v>
      </c>
      <c r="B91" s="8">
        <v>14000</v>
      </c>
    </row>
    <row r="92" spans="1:2" x14ac:dyDescent="0.25">
      <c r="A92" s="7" t="s">
        <v>203</v>
      </c>
      <c r="B92" s="8">
        <v>9642.8571428571431</v>
      </c>
    </row>
    <row r="93" spans="1:2" x14ac:dyDescent="0.25">
      <c r="A93" s="7" t="s">
        <v>204</v>
      </c>
      <c r="B93" s="8">
        <v>4662.8571428571431</v>
      </c>
    </row>
    <row r="94" spans="1:2" x14ac:dyDescent="0.25">
      <c r="A94" s="7" t="s">
        <v>205</v>
      </c>
      <c r="B94" s="8">
        <v>714.28571428571433</v>
      </c>
    </row>
    <row r="95" spans="1:2" x14ac:dyDescent="0.25">
      <c r="A95" s="7" t="s">
        <v>206</v>
      </c>
      <c r="B95" s="8">
        <v>7187.1428571428569</v>
      </c>
    </row>
    <row r="96" spans="1:2" x14ac:dyDescent="0.25">
      <c r="A96" s="7" t="s">
        <v>207</v>
      </c>
      <c r="B96" s="8">
        <v>10714.285714285714</v>
      </c>
    </row>
    <row r="97" spans="1:2" x14ac:dyDescent="0.25">
      <c r="A97" s="7" t="s">
        <v>208</v>
      </c>
      <c r="B97" s="8">
        <v>45514.285714285717</v>
      </c>
    </row>
    <row r="98" spans="1:2" x14ac:dyDescent="0.25">
      <c r="A98" s="7" t="s">
        <v>209</v>
      </c>
      <c r="B98" s="8">
        <v>3608.5714285714284</v>
      </c>
    </row>
    <row r="99" spans="1:2" x14ac:dyDescent="0.25">
      <c r="A99" s="7" t="s">
        <v>210</v>
      </c>
      <c r="B99" s="8">
        <v>3071.4285714285716</v>
      </c>
    </row>
    <row r="100" spans="1:2" x14ac:dyDescent="0.25">
      <c r="A100" s="7" t="s">
        <v>211</v>
      </c>
      <c r="B100" s="8">
        <v>1057.1428571428571</v>
      </c>
    </row>
    <row r="101" spans="1:2" x14ac:dyDescent="0.25">
      <c r="A101" s="7" t="s">
        <v>212</v>
      </c>
      <c r="B101" s="8">
        <v>642.85714285714289</v>
      </c>
    </row>
    <row r="102" spans="1:2" x14ac:dyDescent="0.25">
      <c r="A102" s="7" t="s">
        <v>213</v>
      </c>
      <c r="B102" s="8">
        <v>24571.428571428572</v>
      </c>
    </row>
    <row r="103" spans="1:2" x14ac:dyDescent="0.25">
      <c r="A103" s="7" t="s">
        <v>214</v>
      </c>
      <c r="B103" s="8">
        <v>1900</v>
      </c>
    </row>
    <row r="104" spans="1:2" x14ac:dyDescent="0.25">
      <c r="A104" s="7" t="s">
        <v>215</v>
      </c>
      <c r="B104" s="8">
        <v>45000</v>
      </c>
    </row>
    <row r="105" spans="1:2" x14ac:dyDescent="0.25">
      <c r="A105" s="7" t="s">
        <v>216</v>
      </c>
      <c r="B105" s="8">
        <v>10857.142857142857</v>
      </c>
    </row>
    <row r="106" spans="1:2" x14ac:dyDescent="0.25">
      <c r="A106" s="7" t="s">
        <v>217</v>
      </c>
      <c r="B106" s="8">
        <v>8571.4285714285706</v>
      </c>
    </row>
    <row r="107" spans="1:2" x14ac:dyDescent="0.25">
      <c r="A107" s="7" t="s">
        <v>218</v>
      </c>
      <c r="B107" s="8">
        <v>2662.8571428571427</v>
      </c>
    </row>
    <row r="108" spans="1:2" x14ac:dyDescent="0.25">
      <c r="A108" s="7" t="s">
        <v>219</v>
      </c>
      <c r="B108" s="8">
        <v>6857.1428571428569</v>
      </c>
    </row>
    <row r="109" spans="1:2" x14ac:dyDescent="0.25">
      <c r="A109" s="7" t="s">
        <v>220</v>
      </c>
      <c r="B109" s="8">
        <v>40357.142857142855</v>
      </c>
    </row>
  </sheetData>
  <autoFilter ref="B1:B110" xr:uid="{FBB93582-B973-4421-988C-06A582AF174D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3535-EED7-4DA5-8C2B-7C7D96D738B0}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wip</vt:lpstr>
      <vt:lpstr>Delivery Plan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haihan</dc:creator>
  <cp:lastModifiedBy>Zhang haihan</cp:lastModifiedBy>
  <dcterms:created xsi:type="dcterms:W3CDTF">2019-04-19T10:02:51Z</dcterms:created>
  <dcterms:modified xsi:type="dcterms:W3CDTF">2019-04-21T12:25:47Z</dcterms:modified>
</cp:coreProperties>
</file>