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136d5f42868bbd/Documents/temp19/"/>
    </mc:Choice>
  </mc:AlternateContent>
  <xr:revisionPtr revIDLastSave="0" documentId="8_{7133290B-49F9-4241-8372-BA32DB7502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emocy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" i="1" l="1"/>
  <c r="Y3" i="1"/>
  <c r="Y5" i="1"/>
  <c r="Y6" i="1"/>
  <c r="Y7" i="1"/>
  <c r="Y8" i="1"/>
  <c r="Y9" i="1"/>
  <c r="Y10" i="1"/>
  <c r="Y11" i="1"/>
  <c r="Y12" i="1"/>
  <c r="Y13" i="1"/>
  <c r="Y14" i="1"/>
  <c r="Y15" i="1"/>
  <c r="Y18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X2" i="1"/>
  <c r="X3" i="1"/>
  <c r="X5" i="1"/>
  <c r="X6" i="1"/>
  <c r="X7" i="1"/>
  <c r="X8" i="1"/>
  <c r="X9" i="1"/>
  <c r="X10" i="1"/>
  <c r="X11" i="1"/>
  <c r="X12" i="1"/>
  <c r="X13" i="1"/>
  <c r="X14" i="1"/>
  <c r="X15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N22" i="1"/>
  <c r="N238" i="1"/>
  <c r="N231" i="1"/>
  <c r="N188" i="1"/>
  <c r="O2" i="1"/>
  <c r="P2" i="1" s="1"/>
  <c r="Q2" i="1" s="1"/>
  <c r="O13" i="1"/>
  <c r="P13" i="1" s="1"/>
  <c r="Q13" i="1" s="1"/>
  <c r="O12" i="1"/>
  <c r="P12" i="1" s="1"/>
  <c r="Q12" i="1" s="1"/>
  <c r="O9" i="1"/>
  <c r="P9" i="1" s="1"/>
  <c r="Q9" i="1" s="1"/>
  <c r="O6" i="1"/>
  <c r="P6" i="1" s="1"/>
  <c r="Q6" i="1" s="1"/>
  <c r="O11" i="1"/>
  <c r="P11" i="1" s="1"/>
  <c r="Q11" i="1" s="1"/>
  <c r="O25" i="1"/>
  <c r="P25" i="1" s="1"/>
  <c r="Q25" i="1" s="1"/>
  <c r="O26" i="1"/>
  <c r="P26" i="1" s="1"/>
  <c r="Q26" i="1" s="1"/>
  <c r="O8" i="1"/>
  <c r="P8" i="1" s="1"/>
  <c r="Q8" i="1" s="1"/>
  <c r="O21" i="1"/>
  <c r="P21" i="1" s="1"/>
  <c r="Q21" i="1" s="1"/>
  <c r="O28" i="1"/>
  <c r="P28" i="1" s="1"/>
  <c r="Q28" i="1" s="1"/>
  <c r="O10" i="1"/>
  <c r="P10" i="1" s="1"/>
  <c r="Q10" i="1" s="1"/>
  <c r="O22" i="1"/>
  <c r="P22" i="1" s="1"/>
  <c r="Q22" i="1" s="1"/>
  <c r="O20" i="1"/>
  <c r="P20" i="1" s="1"/>
  <c r="Q20" i="1" s="1"/>
  <c r="O3" i="1"/>
  <c r="P3" i="1" s="1"/>
  <c r="Q3" i="1" s="1"/>
  <c r="O24" i="1"/>
  <c r="P24" i="1"/>
  <c r="Q24" i="1" s="1"/>
  <c r="O27" i="1"/>
  <c r="P27" i="1" s="1"/>
  <c r="Q27" i="1" s="1"/>
  <c r="O14" i="1"/>
  <c r="P14" i="1" s="1"/>
  <c r="Q14" i="1" s="1"/>
  <c r="O15" i="1"/>
  <c r="P15" i="1" s="1"/>
  <c r="Q15" i="1" s="1"/>
  <c r="O33" i="1"/>
  <c r="P33" i="1" s="1"/>
  <c r="Q33" i="1" s="1"/>
  <c r="O38" i="1"/>
  <c r="P38" i="1" s="1"/>
  <c r="Q38" i="1" s="1"/>
  <c r="O47" i="1"/>
  <c r="P47" i="1" s="1"/>
  <c r="Q47" i="1" s="1"/>
  <c r="O41" i="1"/>
  <c r="P41" i="1" s="1"/>
  <c r="Q41" i="1" s="1"/>
  <c r="O44" i="1"/>
  <c r="P44" i="1" s="1"/>
  <c r="Q44" i="1" s="1"/>
  <c r="O49" i="1"/>
  <c r="P49" i="1" s="1"/>
  <c r="Q49" i="1" s="1"/>
  <c r="O40" i="1"/>
  <c r="P40" i="1" s="1"/>
  <c r="Q40" i="1" s="1"/>
  <c r="O46" i="1"/>
  <c r="P46" i="1" s="1"/>
  <c r="Q46" i="1" s="1"/>
  <c r="O29" i="1"/>
  <c r="P29" i="1" s="1"/>
  <c r="Q29" i="1" s="1"/>
  <c r="O31" i="1"/>
  <c r="P31" i="1" s="1"/>
  <c r="Q31" i="1" s="1"/>
  <c r="O7" i="1"/>
  <c r="P7" i="1" s="1"/>
  <c r="Q7" i="1" s="1"/>
  <c r="O18" i="1"/>
  <c r="P18" i="1" s="1"/>
  <c r="Q18" i="1" s="1"/>
  <c r="O42" i="1"/>
  <c r="P42" i="1"/>
  <c r="Q42" i="1" s="1"/>
  <c r="O34" i="1"/>
  <c r="P34" i="1" s="1"/>
  <c r="Q34" i="1" s="1"/>
  <c r="O36" i="1"/>
  <c r="P36" i="1" s="1"/>
  <c r="Q36" i="1" s="1"/>
  <c r="O82" i="1"/>
  <c r="P82" i="1" s="1"/>
  <c r="Q82" i="1" s="1"/>
  <c r="O35" i="1"/>
  <c r="P35" i="1" s="1"/>
  <c r="Q35" i="1" s="1"/>
  <c r="O43" i="1"/>
  <c r="P43" i="1" s="1"/>
  <c r="Q43" i="1" s="1"/>
  <c r="O55" i="1"/>
  <c r="P55" i="1" s="1"/>
  <c r="Q55" i="1" s="1"/>
  <c r="O54" i="1"/>
  <c r="P54" i="1" s="1"/>
  <c r="Q54" i="1" s="1"/>
  <c r="O75" i="1"/>
  <c r="P75" i="1" s="1"/>
  <c r="Q75" i="1" s="1"/>
  <c r="O72" i="1"/>
  <c r="P72" i="1" s="1"/>
  <c r="Q72" i="1" s="1"/>
  <c r="O77" i="1"/>
  <c r="P77" i="1" s="1"/>
  <c r="Q77" i="1" s="1"/>
  <c r="O5" i="1"/>
  <c r="P5" i="1" s="1"/>
  <c r="Q5" i="1" s="1"/>
  <c r="O64" i="1"/>
  <c r="P64" i="1" s="1"/>
  <c r="Q64" i="1" s="1"/>
  <c r="O84" i="1"/>
  <c r="P84" i="1" s="1"/>
  <c r="Q84" i="1" s="1"/>
  <c r="O76" i="1"/>
  <c r="P76" i="1" s="1"/>
  <c r="Q76" i="1" s="1"/>
  <c r="O23" i="1"/>
  <c r="P23" i="1" s="1"/>
  <c r="Q23" i="1" s="1"/>
  <c r="O30" i="1"/>
  <c r="P30" i="1" s="1"/>
  <c r="Q30" i="1" s="1"/>
  <c r="O70" i="1"/>
  <c r="P70" i="1" s="1"/>
  <c r="Q70" i="1" s="1"/>
  <c r="O61" i="1"/>
  <c r="P61" i="1" s="1"/>
  <c r="Q61" i="1" s="1"/>
  <c r="O69" i="1"/>
  <c r="P69" i="1" s="1"/>
  <c r="Q69" i="1" s="1"/>
  <c r="O63" i="1"/>
  <c r="P63" i="1"/>
  <c r="Q63" i="1" s="1"/>
  <c r="O79" i="1"/>
  <c r="P79" i="1" s="1"/>
  <c r="Q79" i="1" s="1"/>
  <c r="O50" i="1"/>
  <c r="P50" i="1" s="1"/>
  <c r="Q50" i="1" s="1"/>
  <c r="O78" i="1"/>
  <c r="P78" i="1" s="1"/>
  <c r="Q78" i="1" s="1"/>
  <c r="O80" i="1"/>
  <c r="P80" i="1" s="1"/>
  <c r="Q80" i="1" s="1"/>
  <c r="O45" i="1"/>
  <c r="P45" i="1" s="1"/>
  <c r="Q45" i="1" s="1"/>
  <c r="O39" i="1"/>
  <c r="P39" i="1" s="1"/>
  <c r="Q39" i="1" s="1"/>
  <c r="O32" i="1"/>
  <c r="P32" i="1" s="1"/>
  <c r="Q32" i="1" s="1"/>
  <c r="O52" i="1"/>
  <c r="P52" i="1" s="1"/>
  <c r="Q52" i="1" s="1"/>
  <c r="O85" i="1"/>
  <c r="P85" i="1" s="1"/>
  <c r="Q85" i="1" s="1"/>
  <c r="O57" i="1"/>
  <c r="P57" i="1" s="1"/>
  <c r="Q57" i="1" s="1"/>
  <c r="O56" i="1"/>
  <c r="P56" i="1" s="1"/>
  <c r="Q56" i="1" s="1"/>
  <c r="O53" i="1"/>
  <c r="P53" i="1" s="1"/>
  <c r="Q53" i="1" s="1"/>
  <c r="O48" i="1"/>
  <c r="P48" i="1" s="1"/>
  <c r="Q48" i="1" s="1"/>
  <c r="O51" i="1"/>
  <c r="P51" i="1" s="1"/>
  <c r="Q51" i="1" s="1"/>
  <c r="O59" i="1"/>
  <c r="P59" i="1" s="1"/>
  <c r="Q59" i="1" s="1"/>
  <c r="O62" i="1"/>
  <c r="P62" i="1" s="1"/>
  <c r="Q62" i="1" s="1"/>
  <c r="O68" i="1"/>
  <c r="P68" i="1" s="1"/>
  <c r="Q68" i="1" s="1"/>
  <c r="O67" i="1"/>
  <c r="P67" i="1" s="1"/>
  <c r="Q67" i="1" s="1"/>
  <c r="O73" i="1"/>
  <c r="P73" i="1" s="1"/>
  <c r="Q73" i="1" s="1"/>
  <c r="O58" i="1"/>
  <c r="P58" i="1" s="1"/>
  <c r="Q58" i="1" s="1"/>
  <c r="O81" i="1"/>
  <c r="P81" i="1" s="1"/>
  <c r="Q81" i="1" s="1"/>
  <c r="O65" i="1"/>
  <c r="P65" i="1"/>
  <c r="Q65" i="1" s="1"/>
  <c r="O71" i="1"/>
  <c r="P71" i="1" s="1"/>
  <c r="Q71" i="1" s="1"/>
  <c r="O83" i="1"/>
  <c r="P83" i="1" s="1"/>
  <c r="Q83" i="1" s="1"/>
  <c r="O86" i="1"/>
  <c r="P86" i="1" s="1"/>
  <c r="Q86" i="1" s="1"/>
  <c r="O66" i="1"/>
  <c r="P66" i="1" s="1"/>
  <c r="Q66" i="1" s="1"/>
  <c r="O60" i="1"/>
  <c r="P60" i="1" s="1"/>
  <c r="Q60" i="1" s="1"/>
  <c r="O74" i="1"/>
  <c r="P74" i="1"/>
  <c r="Q74" i="1" s="1"/>
  <c r="O145" i="1"/>
  <c r="P145" i="1" s="1"/>
  <c r="Q145" i="1" s="1"/>
  <c r="O150" i="1"/>
  <c r="P150" i="1"/>
  <c r="Q150" i="1" s="1"/>
  <c r="O155" i="1"/>
  <c r="P155" i="1" s="1"/>
  <c r="Q155" i="1" s="1"/>
  <c r="O156" i="1"/>
  <c r="P156" i="1" s="1"/>
  <c r="Q156" i="1" s="1"/>
  <c r="O152" i="1"/>
  <c r="P152" i="1" s="1"/>
  <c r="Q152" i="1" s="1"/>
  <c r="O104" i="1"/>
  <c r="P104" i="1" s="1"/>
  <c r="Q104" i="1" s="1"/>
  <c r="O101" i="1"/>
  <c r="P101" i="1" s="1"/>
  <c r="Q101" i="1" s="1"/>
  <c r="O146" i="1"/>
  <c r="P146" i="1"/>
  <c r="Q146" i="1" s="1"/>
  <c r="O144" i="1"/>
  <c r="P144" i="1" s="1"/>
  <c r="Q144" i="1" s="1"/>
  <c r="O143" i="1"/>
  <c r="P143" i="1" s="1"/>
  <c r="Q143" i="1" s="1"/>
  <c r="O142" i="1"/>
  <c r="P142" i="1" s="1"/>
  <c r="Q142" i="1" s="1"/>
  <c r="O94" i="1"/>
  <c r="P94" i="1" s="1"/>
  <c r="Q94" i="1" s="1"/>
  <c r="O111" i="1"/>
  <c r="P111" i="1" s="1"/>
  <c r="Q111" i="1" s="1"/>
  <c r="O97" i="1"/>
  <c r="P97" i="1" s="1"/>
  <c r="Q97" i="1" s="1"/>
  <c r="O88" i="1"/>
  <c r="P88" i="1" s="1"/>
  <c r="Q88" i="1" s="1"/>
  <c r="O95" i="1"/>
  <c r="P95" i="1"/>
  <c r="Q95" i="1" s="1"/>
  <c r="O99" i="1"/>
  <c r="P99" i="1" s="1"/>
  <c r="Q99" i="1" s="1"/>
  <c r="O96" i="1"/>
  <c r="P96" i="1" s="1"/>
  <c r="Q96" i="1" s="1"/>
  <c r="O107" i="1"/>
  <c r="P107" i="1" s="1"/>
  <c r="Q107" i="1" s="1"/>
  <c r="O87" i="1"/>
  <c r="P87" i="1" s="1"/>
  <c r="Q87" i="1" s="1"/>
  <c r="O103" i="1"/>
  <c r="P103" i="1" s="1"/>
  <c r="Q103" i="1" s="1"/>
  <c r="O89" i="1"/>
  <c r="P89" i="1" s="1"/>
  <c r="Q89" i="1" s="1"/>
  <c r="O98" i="1"/>
  <c r="P98" i="1" s="1"/>
  <c r="Q98" i="1" s="1"/>
  <c r="O102" i="1"/>
  <c r="P102" i="1" s="1"/>
  <c r="Q102" i="1" s="1"/>
  <c r="O91" i="1"/>
  <c r="P91" i="1" s="1"/>
  <c r="Q91" i="1" s="1"/>
  <c r="O93" i="1"/>
  <c r="P93" i="1"/>
  <c r="Q93" i="1" s="1"/>
  <c r="O147" i="1"/>
  <c r="P147" i="1" s="1"/>
  <c r="Q147" i="1" s="1"/>
  <c r="O153" i="1"/>
  <c r="P153" i="1" s="1"/>
  <c r="Q153" i="1" s="1"/>
  <c r="O172" i="1"/>
  <c r="P172" i="1" s="1"/>
  <c r="Q172" i="1" s="1"/>
  <c r="O154" i="1"/>
  <c r="P154" i="1" s="1"/>
  <c r="Q154" i="1" s="1"/>
  <c r="O157" i="1"/>
  <c r="P157" i="1" s="1"/>
  <c r="Q157" i="1" s="1"/>
  <c r="O113" i="1"/>
  <c r="P113" i="1"/>
  <c r="Q113" i="1" s="1"/>
  <c r="O100" i="1"/>
  <c r="P100" i="1" s="1"/>
  <c r="Q100" i="1" s="1"/>
  <c r="O105" i="1"/>
  <c r="P105" i="1" s="1"/>
  <c r="Q105" i="1" s="1"/>
  <c r="O109" i="1"/>
  <c r="P109" i="1" s="1"/>
  <c r="Q109" i="1" s="1"/>
  <c r="O112" i="1"/>
  <c r="P112" i="1" s="1"/>
  <c r="Q112" i="1" s="1"/>
  <c r="O90" i="1"/>
  <c r="P90" i="1" s="1"/>
  <c r="Q90" i="1" s="1"/>
  <c r="O165" i="1"/>
  <c r="P165" i="1" s="1"/>
  <c r="Q165" i="1" s="1"/>
  <c r="O161" i="1"/>
  <c r="P161" i="1" s="1"/>
  <c r="Q161" i="1" s="1"/>
  <c r="O171" i="1"/>
  <c r="P171" i="1" s="1"/>
  <c r="Q171" i="1" s="1"/>
  <c r="O162" i="1"/>
  <c r="P162" i="1" s="1"/>
  <c r="Q162" i="1" s="1"/>
  <c r="O180" i="1"/>
  <c r="P180" i="1" s="1"/>
  <c r="Q180" i="1" s="1"/>
  <c r="O169" i="1"/>
  <c r="P169" i="1" s="1"/>
  <c r="Q169" i="1" s="1"/>
  <c r="O163" i="1"/>
  <c r="P163" i="1" s="1"/>
  <c r="Q163" i="1" s="1"/>
  <c r="O167" i="1"/>
  <c r="P167" i="1" s="1"/>
  <c r="Q167" i="1" s="1"/>
  <c r="O178" i="1"/>
  <c r="P178" i="1" s="1"/>
  <c r="Q178" i="1" s="1"/>
  <c r="O159" i="1"/>
  <c r="P159" i="1" s="1"/>
  <c r="Q159" i="1" s="1"/>
  <c r="O158" i="1"/>
  <c r="P158" i="1" s="1"/>
  <c r="Q158" i="1" s="1"/>
  <c r="O166" i="1"/>
  <c r="P166" i="1" s="1"/>
  <c r="Q166" i="1" s="1"/>
  <c r="O176" i="1"/>
  <c r="P176" i="1" s="1"/>
  <c r="Q176" i="1" s="1"/>
  <c r="O170" i="1"/>
  <c r="P170" i="1" s="1"/>
  <c r="Q170" i="1" s="1"/>
  <c r="O179" i="1"/>
  <c r="P179" i="1" s="1"/>
  <c r="Q179" i="1" s="1"/>
  <c r="O182" i="1"/>
  <c r="P182" i="1" s="1"/>
  <c r="Q182" i="1" s="1"/>
  <c r="O194" i="1"/>
  <c r="P194" i="1" s="1"/>
  <c r="Q194" i="1" s="1"/>
  <c r="O189" i="1"/>
  <c r="P189" i="1" s="1"/>
  <c r="Q189" i="1" s="1"/>
  <c r="O200" i="1"/>
  <c r="P200" i="1" s="1"/>
  <c r="Q200" i="1" s="1"/>
  <c r="O183" i="1"/>
  <c r="P183" i="1" s="1"/>
  <c r="Q183" i="1" s="1"/>
  <c r="O187" i="1"/>
  <c r="P187" i="1" s="1"/>
  <c r="Q187" i="1" s="1"/>
  <c r="O181" i="1"/>
  <c r="P181" i="1" s="1"/>
  <c r="Q181" i="1" s="1"/>
  <c r="O195" i="1"/>
  <c r="P195" i="1" s="1"/>
  <c r="Q195" i="1" s="1"/>
  <c r="O185" i="1"/>
  <c r="P185" i="1" s="1"/>
  <c r="Q185" i="1" s="1"/>
  <c r="O186" i="1"/>
  <c r="P186" i="1" s="1"/>
  <c r="Q186" i="1" s="1"/>
  <c r="O190" i="1"/>
  <c r="P190" i="1" s="1"/>
  <c r="Q190" i="1" s="1"/>
  <c r="O201" i="1"/>
  <c r="P201" i="1" s="1"/>
  <c r="Q201" i="1" s="1"/>
  <c r="O184" i="1"/>
  <c r="P184" i="1" s="1"/>
  <c r="Q184" i="1" s="1"/>
  <c r="O188" i="1"/>
  <c r="P188" i="1" s="1"/>
  <c r="Q188" i="1" s="1"/>
  <c r="O191" i="1"/>
  <c r="P191" i="1" s="1"/>
  <c r="Q191" i="1" s="1"/>
  <c r="O108" i="1"/>
  <c r="P108" i="1"/>
  <c r="Q108" i="1" s="1"/>
  <c r="O92" i="1"/>
  <c r="P92" i="1" s="1"/>
  <c r="Q92" i="1" s="1"/>
  <c r="O110" i="1"/>
  <c r="P110" i="1" s="1"/>
  <c r="Q110" i="1" s="1"/>
  <c r="O177" i="1"/>
  <c r="P177" i="1" s="1"/>
  <c r="Q177" i="1" s="1"/>
  <c r="O175" i="1"/>
  <c r="P175" i="1" s="1"/>
  <c r="Q175" i="1" s="1"/>
  <c r="O160" i="1"/>
  <c r="P160" i="1" s="1"/>
  <c r="Q160" i="1" s="1"/>
  <c r="O174" i="1"/>
  <c r="P174" i="1" s="1"/>
  <c r="Q174" i="1" s="1"/>
  <c r="O206" i="1"/>
  <c r="P206" i="1" s="1"/>
  <c r="Q206" i="1" s="1"/>
  <c r="O207" i="1"/>
  <c r="P207" i="1" s="1"/>
  <c r="Q207" i="1" s="1"/>
  <c r="O204" i="1"/>
  <c r="P204" i="1" s="1"/>
  <c r="Q204" i="1" s="1"/>
  <c r="O202" i="1"/>
  <c r="P202" i="1" s="1"/>
  <c r="Q202" i="1" s="1"/>
  <c r="O205" i="1"/>
  <c r="P205" i="1" s="1"/>
  <c r="Q205" i="1" s="1"/>
  <c r="O193" i="1"/>
  <c r="P193" i="1" s="1"/>
  <c r="Q193" i="1" s="1"/>
  <c r="O199" i="1"/>
  <c r="P199" i="1" s="1"/>
  <c r="Q199" i="1" s="1"/>
  <c r="O198" i="1"/>
  <c r="P198" i="1" s="1"/>
  <c r="Q198" i="1" s="1"/>
  <c r="O192" i="1"/>
  <c r="P192" i="1" s="1"/>
  <c r="Q192" i="1" s="1"/>
  <c r="O196" i="1"/>
  <c r="P196" i="1" s="1"/>
  <c r="Q196" i="1" s="1"/>
  <c r="O197" i="1"/>
  <c r="P197" i="1" s="1"/>
  <c r="Q197" i="1" s="1"/>
  <c r="O203" i="1"/>
  <c r="P203" i="1" s="1"/>
  <c r="Q203" i="1" s="1"/>
  <c r="O127" i="1"/>
  <c r="P127" i="1" s="1"/>
  <c r="Q127" i="1" s="1"/>
  <c r="O129" i="1"/>
  <c r="P129" i="1" s="1"/>
  <c r="Q129" i="1" s="1"/>
  <c r="O139" i="1"/>
  <c r="P139" i="1" s="1"/>
  <c r="Q139" i="1" s="1"/>
  <c r="O126" i="1"/>
  <c r="P126" i="1"/>
  <c r="Q126" i="1" s="1"/>
  <c r="O106" i="1"/>
  <c r="P106" i="1" s="1"/>
  <c r="Q106" i="1" s="1"/>
  <c r="O132" i="1"/>
  <c r="P132" i="1" s="1"/>
  <c r="Q132" i="1" s="1"/>
  <c r="O130" i="1"/>
  <c r="P130" i="1" s="1"/>
  <c r="Q130" i="1" s="1"/>
  <c r="O137" i="1"/>
  <c r="P137" i="1" s="1"/>
  <c r="Q137" i="1" s="1"/>
  <c r="O131" i="1"/>
  <c r="P131" i="1" s="1"/>
  <c r="Q131" i="1" s="1"/>
  <c r="O133" i="1"/>
  <c r="P133" i="1" s="1"/>
  <c r="Q133" i="1" s="1"/>
  <c r="O134" i="1"/>
  <c r="P134" i="1" s="1"/>
  <c r="Q134" i="1" s="1"/>
  <c r="O135" i="1"/>
  <c r="P135" i="1" s="1"/>
  <c r="Q135" i="1" s="1"/>
  <c r="O138" i="1"/>
  <c r="P138" i="1" s="1"/>
  <c r="Q138" i="1" s="1"/>
  <c r="O125" i="1"/>
  <c r="P125" i="1" s="1"/>
  <c r="Q125" i="1" s="1"/>
  <c r="O136" i="1"/>
  <c r="P136" i="1" s="1"/>
  <c r="Q136" i="1" s="1"/>
  <c r="O118" i="1"/>
  <c r="P118" i="1" s="1"/>
  <c r="Q118" i="1" s="1"/>
  <c r="O120" i="1"/>
  <c r="P120" i="1" s="1"/>
  <c r="Q120" i="1" s="1"/>
  <c r="O124" i="1"/>
  <c r="P124" i="1" s="1"/>
  <c r="Q124" i="1" s="1"/>
  <c r="O140" i="1"/>
  <c r="P140" i="1" s="1"/>
  <c r="Q140" i="1" s="1"/>
  <c r="O141" i="1"/>
  <c r="P141" i="1" s="1"/>
  <c r="Q141" i="1" s="1"/>
  <c r="O122" i="1"/>
  <c r="P122" i="1" s="1"/>
  <c r="Q122" i="1" s="1"/>
  <c r="O119" i="1"/>
  <c r="P119" i="1" s="1"/>
  <c r="Q119" i="1" s="1"/>
  <c r="O128" i="1"/>
  <c r="P128" i="1" s="1"/>
  <c r="Q128" i="1" s="1"/>
  <c r="O115" i="1"/>
  <c r="P115" i="1" s="1"/>
  <c r="Q115" i="1" s="1"/>
  <c r="O123" i="1"/>
  <c r="P123" i="1" s="1"/>
  <c r="Q123" i="1" s="1"/>
  <c r="O233" i="1"/>
  <c r="P233" i="1" s="1"/>
  <c r="Q233" i="1" s="1"/>
  <c r="O221" i="1"/>
  <c r="P221" i="1" s="1"/>
  <c r="Q221" i="1" s="1"/>
  <c r="O227" i="1"/>
  <c r="P227" i="1" s="1"/>
  <c r="Q227" i="1" s="1"/>
  <c r="O220" i="1"/>
  <c r="P220" i="1" s="1"/>
  <c r="Q220" i="1" s="1"/>
  <c r="O222" i="1"/>
  <c r="P222" i="1" s="1"/>
  <c r="Q222" i="1" s="1"/>
  <c r="O232" i="1"/>
  <c r="P232" i="1" s="1"/>
  <c r="Q232" i="1" s="1"/>
  <c r="O228" i="1"/>
  <c r="P228" i="1" s="1"/>
  <c r="Q228" i="1" s="1"/>
  <c r="O121" i="1"/>
  <c r="P121" i="1" s="1"/>
  <c r="Q121" i="1" s="1"/>
  <c r="O116" i="1"/>
  <c r="P116" i="1" s="1"/>
  <c r="Q116" i="1" s="1"/>
  <c r="O114" i="1"/>
  <c r="P114" i="1" s="1"/>
  <c r="Q114" i="1" s="1"/>
  <c r="O117" i="1"/>
  <c r="P117" i="1"/>
  <c r="Q117" i="1" s="1"/>
  <c r="O210" i="1"/>
  <c r="P210" i="1" s="1"/>
  <c r="Q210" i="1" s="1"/>
  <c r="O214" i="1"/>
  <c r="P214" i="1"/>
  <c r="Q214" i="1" s="1"/>
  <c r="O225" i="1"/>
  <c r="P225" i="1" s="1"/>
  <c r="Q225" i="1" s="1"/>
  <c r="O223" i="1"/>
  <c r="P223" i="1" s="1"/>
  <c r="Q223" i="1" s="1"/>
  <c r="O213" i="1"/>
  <c r="P213" i="1" s="1"/>
  <c r="Q213" i="1" s="1"/>
  <c r="O229" i="1"/>
  <c r="P229" i="1"/>
  <c r="Q229" i="1" s="1"/>
  <c r="O212" i="1"/>
  <c r="P212" i="1" s="1"/>
  <c r="Q212" i="1" s="1"/>
  <c r="O224" i="1"/>
  <c r="P224" i="1"/>
  <c r="Q224" i="1" s="1"/>
  <c r="O231" i="1"/>
  <c r="P231" i="1" s="1"/>
  <c r="Q231" i="1" s="1"/>
  <c r="O209" i="1"/>
  <c r="P209" i="1" s="1"/>
  <c r="Q209" i="1" s="1"/>
  <c r="O208" i="1"/>
  <c r="P208" i="1" s="1"/>
  <c r="Q208" i="1" s="1"/>
  <c r="O230" i="1"/>
  <c r="P230" i="1" s="1"/>
  <c r="Q230" i="1" s="1"/>
  <c r="O226" i="1"/>
  <c r="P226" i="1" s="1"/>
  <c r="Q226" i="1" s="1"/>
  <c r="O211" i="1"/>
  <c r="P211" i="1" s="1"/>
  <c r="Q211" i="1" s="1"/>
  <c r="O216" i="1"/>
  <c r="P216" i="1" s="1"/>
  <c r="Q216" i="1" s="1"/>
  <c r="O218" i="1"/>
  <c r="P218" i="1" s="1"/>
  <c r="Q218" i="1" s="1"/>
  <c r="O235" i="1"/>
  <c r="P235" i="1" s="1"/>
  <c r="Q235" i="1" s="1"/>
  <c r="O215" i="1"/>
  <c r="P215" i="1" s="1"/>
  <c r="Q215" i="1" s="1"/>
  <c r="O234" i="1"/>
  <c r="P234" i="1" s="1"/>
  <c r="Q234" i="1" s="1"/>
  <c r="O236" i="1"/>
  <c r="P236" i="1" s="1"/>
  <c r="Q236" i="1" s="1"/>
  <c r="O247" i="1"/>
  <c r="P247" i="1" s="1"/>
  <c r="Q247" i="1" s="1"/>
  <c r="O248" i="1"/>
  <c r="P248" i="1" s="1"/>
  <c r="Q248" i="1" s="1"/>
  <c r="O249" i="1"/>
  <c r="P249" i="1" s="1"/>
  <c r="Q249" i="1" s="1"/>
  <c r="O250" i="1"/>
  <c r="P250" i="1" s="1"/>
  <c r="Q250" i="1" s="1"/>
  <c r="O242" i="1"/>
  <c r="P242" i="1" s="1"/>
  <c r="Q242" i="1" s="1"/>
  <c r="O260" i="1"/>
  <c r="P260" i="1" s="1"/>
  <c r="Q260" i="1" s="1"/>
  <c r="O243" i="1"/>
  <c r="P243" i="1" s="1"/>
  <c r="Q243" i="1" s="1"/>
  <c r="O251" i="1"/>
  <c r="P251" i="1" s="1"/>
  <c r="Q251" i="1" s="1"/>
  <c r="O244" i="1"/>
  <c r="P244" i="1" s="1"/>
  <c r="Q244" i="1" s="1"/>
  <c r="O246" i="1"/>
  <c r="P246" i="1" s="1"/>
  <c r="Q246" i="1" s="1"/>
  <c r="O258" i="1"/>
  <c r="P258" i="1" s="1"/>
  <c r="Q258" i="1" s="1"/>
  <c r="O245" i="1"/>
  <c r="P245" i="1" s="1"/>
  <c r="Q245" i="1" s="1"/>
  <c r="O253" i="1"/>
  <c r="P253" i="1" s="1"/>
  <c r="Q253" i="1" s="1"/>
  <c r="O256" i="1"/>
  <c r="P256" i="1" s="1"/>
  <c r="Q256" i="1" s="1"/>
  <c r="O259" i="1"/>
  <c r="P259" i="1" s="1"/>
  <c r="Q259" i="1" s="1"/>
  <c r="O237" i="1"/>
  <c r="P237" i="1" s="1"/>
  <c r="Q237" i="1" s="1"/>
  <c r="O239" i="1"/>
  <c r="P239" i="1" s="1"/>
  <c r="Q239" i="1" s="1"/>
  <c r="O240" i="1"/>
  <c r="P240" i="1"/>
  <c r="Q240" i="1" s="1"/>
  <c r="O252" i="1"/>
  <c r="P252" i="1" s="1"/>
  <c r="Q252" i="1" s="1"/>
  <c r="O254" i="1"/>
  <c r="P254" i="1" s="1"/>
  <c r="Q254" i="1" s="1"/>
  <c r="O257" i="1"/>
  <c r="P257" i="1" s="1"/>
  <c r="Q257" i="1" s="1"/>
  <c r="O263" i="1"/>
  <c r="P263" i="1" s="1"/>
  <c r="Q263" i="1" s="1"/>
  <c r="O241" i="1"/>
  <c r="P241" i="1" s="1"/>
  <c r="Q241" i="1" s="1"/>
  <c r="O255" i="1"/>
  <c r="P255" i="1" s="1"/>
  <c r="Q255" i="1" s="1"/>
  <c r="O261" i="1"/>
  <c r="P261" i="1" s="1"/>
  <c r="Q261" i="1" s="1"/>
  <c r="O238" i="1"/>
  <c r="P238" i="1" s="1"/>
  <c r="Q238" i="1" s="1"/>
  <c r="W2" i="1"/>
  <c r="W13" i="1"/>
  <c r="W12" i="1"/>
  <c r="W9" i="1"/>
  <c r="W6" i="1"/>
  <c r="W11" i="1"/>
  <c r="W25" i="1"/>
  <c r="W26" i="1"/>
  <c r="W8" i="1"/>
  <c r="W21" i="1"/>
  <c r="W28" i="1"/>
  <c r="W10" i="1"/>
  <c r="W22" i="1"/>
  <c r="W20" i="1"/>
  <c r="W3" i="1"/>
  <c r="W24" i="1"/>
  <c r="W27" i="1"/>
  <c r="W14" i="1"/>
  <c r="W15" i="1"/>
  <c r="W33" i="1"/>
  <c r="W38" i="1"/>
  <c r="W47" i="1"/>
  <c r="W41" i="1"/>
  <c r="W44" i="1"/>
  <c r="W49" i="1"/>
  <c r="W40" i="1"/>
  <c r="W46" i="1"/>
  <c r="W29" i="1"/>
  <c r="W31" i="1"/>
  <c r="W7" i="1"/>
  <c r="W18" i="1"/>
  <c r="W42" i="1"/>
  <c r="W34" i="1"/>
  <c r="W36" i="1"/>
  <c r="W82" i="1"/>
  <c r="W35" i="1"/>
  <c r="W43" i="1"/>
  <c r="W55" i="1"/>
  <c r="W54" i="1"/>
  <c r="W75" i="1"/>
  <c r="W72" i="1"/>
  <c r="W77" i="1"/>
  <c r="W5" i="1"/>
  <c r="W64" i="1"/>
  <c r="W84" i="1"/>
  <c r="W76" i="1"/>
  <c r="W23" i="1"/>
  <c r="W30" i="1"/>
  <c r="W70" i="1"/>
  <c r="W61" i="1"/>
  <c r="W69" i="1"/>
  <c r="W63" i="1"/>
  <c r="W79" i="1"/>
  <c r="W50" i="1"/>
  <c r="W78" i="1"/>
  <c r="W80" i="1"/>
  <c r="W45" i="1"/>
  <c r="W39" i="1"/>
  <c r="W32" i="1"/>
  <c r="W52" i="1"/>
  <c r="W85" i="1"/>
  <c r="W57" i="1"/>
  <c r="W56" i="1"/>
  <c r="W53" i="1"/>
  <c r="W48" i="1"/>
  <c r="W51" i="1"/>
  <c r="W59" i="1"/>
  <c r="W62" i="1"/>
  <c r="W68" i="1"/>
  <c r="W67" i="1"/>
  <c r="W73" i="1"/>
  <c r="W58" i="1"/>
  <c r="W81" i="1"/>
  <c r="W65" i="1"/>
  <c r="W71" i="1"/>
  <c r="W83" i="1"/>
  <c r="W86" i="1"/>
  <c r="W66" i="1"/>
  <c r="W60" i="1"/>
  <c r="W74" i="1"/>
  <c r="W104" i="1"/>
  <c r="W101" i="1"/>
  <c r="W94" i="1"/>
  <c r="W111" i="1"/>
  <c r="W97" i="1"/>
  <c r="W88" i="1"/>
  <c r="W95" i="1"/>
  <c r="W99" i="1"/>
  <c r="W96" i="1"/>
  <c r="W107" i="1"/>
  <c r="W87" i="1"/>
  <c r="W103" i="1"/>
  <c r="W89" i="1"/>
  <c r="W98" i="1"/>
  <c r="W102" i="1"/>
  <c r="W91" i="1"/>
  <c r="W93" i="1"/>
  <c r="W100" i="1"/>
  <c r="W105" i="1"/>
  <c r="W109" i="1"/>
  <c r="W112" i="1"/>
  <c r="W90" i="1"/>
  <c r="W108" i="1"/>
  <c r="W92" i="1"/>
  <c r="W110" i="1"/>
  <c r="W127" i="1"/>
  <c r="W129" i="1"/>
  <c r="W139" i="1"/>
  <c r="W126" i="1"/>
  <c r="W106" i="1"/>
  <c r="W132" i="1"/>
  <c r="W130" i="1"/>
  <c r="W137" i="1"/>
  <c r="W131" i="1"/>
  <c r="W133" i="1"/>
  <c r="W134" i="1"/>
  <c r="W135" i="1"/>
  <c r="W138" i="1"/>
  <c r="W125" i="1"/>
  <c r="W136" i="1"/>
  <c r="W118" i="1"/>
  <c r="W120" i="1"/>
  <c r="W124" i="1"/>
  <c r="W140" i="1"/>
  <c r="W141" i="1"/>
  <c r="W122" i="1"/>
  <c r="W119" i="1"/>
  <c r="W128" i="1"/>
  <c r="W115" i="1"/>
  <c r="W123" i="1"/>
  <c r="W121" i="1"/>
  <c r="W116" i="1"/>
  <c r="W114" i="1"/>
  <c r="W117" i="1"/>
  <c r="V2" i="1"/>
  <c r="V13" i="1"/>
  <c r="V12" i="1"/>
  <c r="V9" i="1"/>
  <c r="V6" i="1"/>
  <c r="V11" i="1"/>
  <c r="V25" i="1"/>
  <c r="V26" i="1"/>
  <c r="V8" i="1"/>
  <c r="V21" i="1"/>
  <c r="V28" i="1"/>
  <c r="V10" i="1"/>
  <c r="V22" i="1"/>
  <c r="V20" i="1"/>
  <c r="V3" i="1"/>
  <c r="V24" i="1"/>
  <c r="V27" i="1"/>
  <c r="V14" i="1"/>
  <c r="V15" i="1"/>
  <c r="V33" i="1"/>
  <c r="V38" i="1"/>
  <c r="V47" i="1"/>
  <c r="V41" i="1"/>
  <c r="V44" i="1"/>
  <c r="V49" i="1"/>
  <c r="V40" i="1"/>
  <c r="V46" i="1"/>
  <c r="V29" i="1"/>
  <c r="V31" i="1"/>
  <c r="V7" i="1"/>
  <c r="V18" i="1"/>
  <c r="V42" i="1"/>
  <c r="V34" i="1"/>
  <c r="V36" i="1"/>
  <c r="V82" i="1"/>
  <c r="V35" i="1"/>
  <c r="V43" i="1"/>
  <c r="V55" i="1"/>
  <c r="V54" i="1"/>
  <c r="V75" i="1"/>
  <c r="V72" i="1"/>
  <c r="V77" i="1"/>
  <c r="V5" i="1"/>
  <c r="V64" i="1"/>
  <c r="V84" i="1"/>
  <c r="V76" i="1"/>
  <c r="V23" i="1"/>
  <c r="V30" i="1"/>
  <c r="V70" i="1"/>
  <c r="V61" i="1"/>
  <c r="V69" i="1"/>
  <c r="V63" i="1"/>
  <c r="V79" i="1"/>
  <c r="V50" i="1"/>
  <c r="V78" i="1"/>
  <c r="V80" i="1"/>
  <c r="V45" i="1"/>
  <c r="V39" i="1"/>
  <c r="V32" i="1"/>
  <c r="V52" i="1"/>
  <c r="V85" i="1"/>
  <c r="V57" i="1"/>
  <c r="V56" i="1"/>
  <c r="V53" i="1"/>
  <c r="V48" i="1"/>
  <c r="V51" i="1"/>
  <c r="V59" i="1"/>
  <c r="V62" i="1"/>
  <c r="V68" i="1"/>
  <c r="V67" i="1"/>
  <c r="V73" i="1"/>
  <c r="V58" i="1"/>
  <c r="V81" i="1"/>
  <c r="V65" i="1"/>
  <c r="V71" i="1"/>
  <c r="V83" i="1"/>
  <c r="V86" i="1"/>
  <c r="V66" i="1"/>
  <c r="V60" i="1"/>
  <c r="V74" i="1"/>
  <c r="V104" i="1"/>
  <c r="V101" i="1"/>
  <c r="V94" i="1"/>
  <c r="V111" i="1"/>
  <c r="V97" i="1"/>
  <c r="V88" i="1"/>
  <c r="V95" i="1"/>
  <c r="V99" i="1"/>
  <c r="V96" i="1"/>
  <c r="V107" i="1"/>
  <c r="V87" i="1"/>
  <c r="V103" i="1"/>
  <c r="V89" i="1"/>
  <c r="V98" i="1"/>
  <c r="V102" i="1"/>
  <c r="V91" i="1"/>
  <c r="V93" i="1"/>
  <c r="V100" i="1"/>
  <c r="V105" i="1"/>
  <c r="V109" i="1"/>
  <c r="V112" i="1"/>
  <c r="V90" i="1"/>
  <c r="V108" i="1"/>
  <c r="V92" i="1"/>
  <c r="V110" i="1"/>
  <c r="V127" i="1"/>
  <c r="V129" i="1"/>
  <c r="V139" i="1"/>
  <c r="V126" i="1"/>
  <c r="V106" i="1"/>
  <c r="V132" i="1"/>
  <c r="V130" i="1"/>
  <c r="V137" i="1"/>
  <c r="V131" i="1"/>
  <c r="V133" i="1"/>
  <c r="V134" i="1"/>
  <c r="V135" i="1"/>
  <c r="V138" i="1"/>
  <c r="V125" i="1"/>
  <c r="V136" i="1"/>
  <c r="V118" i="1"/>
  <c r="V120" i="1"/>
  <c r="V124" i="1"/>
  <c r="V140" i="1"/>
  <c r="V141" i="1"/>
  <c r="V122" i="1"/>
  <c r="V119" i="1"/>
  <c r="V128" i="1"/>
  <c r="V115" i="1"/>
  <c r="V123" i="1"/>
  <c r="V121" i="1"/>
  <c r="V116" i="1"/>
  <c r="V114" i="1"/>
  <c r="V117" i="1"/>
  <c r="N261" i="1"/>
  <c r="N255" i="1"/>
  <c r="N241" i="1"/>
  <c r="N263" i="1"/>
  <c r="N257" i="1"/>
  <c r="N254" i="1"/>
  <c r="N237" i="1"/>
  <c r="N239" i="1"/>
  <c r="N240" i="1"/>
  <c r="N252" i="1"/>
  <c r="N259" i="1"/>
  <c r="N256" i="1"/>
  <c r="N253" i="1"/>
  <c r="N245" i="1"/>
  <c r="N258" i="1"/>
  <c r="N246" i="1"/>
  <c r="N244" i="1"/>
  <c r="N251" i="1"/>
  <c r="N243" i="1"/>
  <c r="N260" i="1"/>
  <c r="N242" i="1"/>
  <c r="N250" i="1"/>
  <c r="N249" i="1"/>
  <c r="N248" i="1"/>
  <c r="N247" i="1"/>
  <c r="N236" i="1"/>
  <c r="N234" i="1"/>
  <c r="N215" i="1"/>
  <c r="N235" i="1"/>
  <c r="N218" i="1"/>
  <c r="N216" i="1"/>
  <c r="N211" i="1"/>
  <c r="N226" i="1"/>
  <c r="N230" i="1"/>
  <c r="N208" i="1"/>
  <c r="N209" i="1"/>
  <c r="N224" i="1"/>
  <c r="N212" i="1"/>
  <c r="N2" i="1"/>
  <c r="N13" i="1"/>
  <c r="N12" i="1"/>
  <c r="N9" i="1"/>
  <c r="N6" i="1"/>
  <c r="N11" i="1"/>
  <c r="N25" i="1"/>
  <c r="N26" i="1"/>
  <c r="N8" i="1"/>
  <c r="N21" i="1"/>
  <c r="N28" i="1"/>
  <c r="N10" i="1"/>
  <c r="N20" i="1"/>
  <c r="N3" i="1"/>
  <c r="N24" i="1"/>
  <c r="N27" i="1"/>
  <c r="N14" i="1"/>
  <c r="N15" i="1"/>
  <c r="N33" i="1"/>
  <c r="N38" i="1"/>
  <c r="N47" i="1"/>
  <c r="N41" i="1"/>
  <c r="N44" i="1"/>
  <c r="N49" i="1"/>
  <c r="N40" i="1"/>
  <c r="N46" i="1"/>
  <c r="N29" i="1"/>
  <c r="N31" i="1"/>
  <c r="N7" i="1"/>
  <c r="N18" i="1"/>
  <c r="N42" i="1"/>
  <c r="N34" i="1"/>
  <c r="N36" i="1"/>
  <c r="N82" i="1"/>
  <c r="N35" i="1"/>
  <c r="N43" i="1"/>
  <c r="N55" i="1"/>
  <c r="N54" i="1"/>
  <c r="N75" i="1"/>
  <c r="N72" i="1"/>
  <c r="N77" i="1"/>
  <c r="N5" i="1"/>
  <c r="N64" i="1"/>
  <c r="N84" i="1"/>
  <c r="N76" i="1"/>
  <c r="N23" i="1"/>
  <c r="N30" i="1"/>
  <c r="N70" i="1"/>
  <c r="N61" i="1"/>
  <c r="N69" i="1"/>
  <c r="N63" i="1"/>
  <c r="N79" i="1"/>
  <c r="N50" i="1"/>
  <c r="N78" i="1"/>
  <c r="N80" i="1"/>
  <c r="N45" i="1"/>
  <c r="N39" i="1"/>
  <c r="N32" i="1"/>
  <c r="N52" i="1"/>
  <c r="N85" i="1"/>
  <c r="N57" i="1"/>
  <c r="N56" i="1"/>
  <c r="N53" i="1"/>
  <c r="N48" i="1"/>
  <c r="N51" i="1"/>
  <c r="N59" i="1"/>
  <c r="N62" i="1"/>
  <c r="N68" i="1"/>
  <c r="N67" i="1"/>
  <c r="N73" i="1"/>
  <c r="N58" i="1"/>
  <c r="N81" i="1"/>
  <c r="N65" i="1"/>
  <c r="N71" i="1"/>
  <c r="N83" i="1"/>
  <c r="N86" i="1"/>
  <c r="N66" i="1"/>
  <c r="N60" i="1"/>
  <c r="N74" i="1"/>
  <c r="N145" i="1"/>
  <c r="N150" i="1"/>
  <c r="N155" i="1"/>
  <c r="N156" i="1"/>
  <c r="N152" i="1"/>
  <c r="N104" i="1"/>
  <c r="N101" i="1"/>
  <c r="N146" i="1"/>
  <c r="N144" i="1"/>
  <c r="N143" i="1"/>
  <c r="N142" i="1"/>
  <c r="N94" i="1"/>
  <c r="N111" i="1"/>
  <c r="N97" i="1"/>
  <c r="N88" i="1"/>
  <c r="N95" i="1"/>
  <c r="N99" i="1"/>
  <c r="N96" i="1"/>
  <c r="N107" i="1"/>
  <c r="N87" i="1"/>
  <c r="N103" i="1"/>
  <c r="N89" i="1"/>
  <c r="N98" i="1"/>
  <c r="N102" i="1"/>
  <c r="N91" i="1"/>
  <c r="N93" i="1"/>
  <c r="N147" i="1"/>
  <c r="N153" i="1"/>
  <c r="N172" i="1"/>
  <c r="N154" i="1"/>
  <c r="N157" i="1"/>
  <c r="N113" i="1"/>
  <c r="N100" i="1"/>
  <c r="N105" i="1"/>
  <c r="N109" i="1"/>
  <c r="N112" i="1"/>
  <c r="N90" i="1"/>
  <c r="N165" i="1"/>
  <c r="N161" i="1"/>
  <c r="N171" i="1"/>
  <c r="N162" i="1"/>
  <c r="N180" i="1"/>
  <c r="N169" i="1"/>
  <c r="N163" i="1"/>
  <c r="N167" i="1"/>
  <c r="N178" i="1"/>
  <c r="N159" i="1"/>
  <c r="N158" i="1"/>
  <c r="N166" i="1"/>
  <c r="N176" i="1"/>
  <c r="N170" i="1"/>
  <c r="N179" i="1"/>
  <c r="N182" i="1"/>
  <c r="N194" i="1"/>
  <c r="N189" i="1"/>
  <c r="N200" i="1"/>
  <c r="N183" i="1"/>
  <c r="N187" i="1"/>
  <c r="N181" i="1"/>
  <c r="N195" i="1"/>
  <c r="N185" i="1"/>
  <c r="N186" i="1"/>
  <c r="N190" i="1"/>
  <c r="N201" i="1"/>
  <c r="N184" i="1"/>
  <c r="N191" i="1"/>
  <c r="N108" i="1"/>
  <c r="N92" i="1"/>
  <c r="N110" i="1"/>
  <c r="N177" i="1"/>
  <c r="N175" i="1"/>
  <c r="N160" i="1"/>
  <c r="N174" i="1"/>
  <c r="N206" i="1"/>
  <c r="N207" i="1"/>
  <c r="N204" i="1"/>
  <c r="N202" i="1"/>
  <c r="N205" i="1"/>
  <c r="N193" i="1"/>
  <c r="N199" i="1"/>
  <c r="N198" i="1"/>
  <c r="N192" i="1"/>
  <c r="N196" i="1"/>
  <c r="N197" i="1"/>
  <c r="N203" i="1"/>
  <c r="N127" i="1"/>
  <c r="N129" i="1"/>
  <c r="N139" i="1"/>
  <c r="N126" i="1"/>
  <c r="N106" i="1"/>
  <c r="N132" i="1"/>
  <c r="N130" i="1"/>
  <c r="N137" i="1"/>
  <c r="N131" i="1"/>
  <c r="N133" i="1"/>
  <c r="N134" i="1"/>
  <c r="N135" i="1"/>
  <c r="N138" i="1"/>
  <c r="N125" i="1"/>
  <c r="N136" i="1"/>
  <c r="N118" i="1"/>
  <c r="N120" i="1"/>
  <c r="N124" i="1"/>
  <c r="N140" i="1"/>
  <c r="N141" i="1"/>
  <c r="N122" i="1"/>
  <c r="N119" i="1"/>
  <c r="N128" i="1"/>
  <c r="N115" i="1"/>
  <c r="N123" i="1"/>
  <c r="N233" i="1"/>
  <c r="N221" i="1"/>
  <c r="N227" i="1"/>
  <c r="N220" i="1"/>
  <c r="N222" i="1"/>
  <c r="N232" i="1"/>
  <c r="N228" i="1"/>
  <c r="N121" i="1"/>
  <c r="N116" i="1"/>
  <c r="N114" i="1"/>
  <c r="N117" i="1"/>
  <c r="N210" i="1"/>
  <c r="N214" i="1"/>
  <c r="N225" i="1"/>
  <c r="N223" i="1"/>
  <c r="N213" i="1"/>
  <c r="N2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tc={62E95372-106C-468A-9AE0-8477E680C0DC}</author>
  </authors>
  <commentList>
    <comment ref="M157" authorId="0" shapeId="0" xr:uid="{62E95372-106C-468A-9AE0-8477E680C0DC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not find any, but entered 1 so that lineage F would be represented in 34C pupal bleeds</t>
      </text>
    </comment>
  </commentList>
</comments>
</file>

<file path=xl/sharedStrings.xml><?xml version="1.0" encoding="utf-8"?>
<sst xmlns="http://schemas.openxmlformats.org/spreadsheetml/2006/main" count="614" uniqueCount="68">
  <si>
    <t>Who</t>
  </si>
  <si>
    <t>#1</t>
  </si>
  <si>
    <t>#2</t>
  </si>
  <si>
    <t>#3</t>
  </si>
  <si>
    <t>#4</t>
  </si>
  <si>
    <t>#5</t>
  </si>
  <si>
    <t>#6</t>
  </si>
  <si>
    <t>#7</t>
  </si>
  <si>
    <t>#8</t>
  </si>
  <si>
    <t>G</t>
  </si>
  <si>
    <t>P</t>
  </si>
  <si>
    <t>S</t>
  </si>
  <si>
    <t>O</t>
  </si>
  <si>
    <t>Notes</t>
  </si>
  <si>
    <t>hard to bleed -- not enough for PO assay</t>
  </si>
  <si>
    <t>SA</t>
  </si>
  <si>
    <t>IR</t>
  </si>
  <si>
    <t>Small and lightweight; sparse hemocytes</t>
  </si>
  <si>
    <t>Grids 5, 7 &amp; 8 not visible</t>
  </si>
  <si>
    <t>Second chamber dried up</t>
  </si>
  <si>
    <t>Lipid Contamination</t>
  </si>
  <si>
    <t>Scales</t>
  </si>
  <si>
    <t>MRS</t>
  </si>
  <si>
    <t>"Spheroid" ??</t>
  </si>
  <si>
    <t>Bled too early; lipid contamination</t>
  </si>
  <si>
    <t>5m</t>
  </si>
  <si>
    <t>1m / 3sp.</t>
  </si>
  <si>
    <t>Nothing…</t>
  </si>
  <si>
    <t xml:space="preserve">Melanized </t>
  </si>
  <si>
    <t>Melanizing</t>
  </si>
  <si>
    <t xml:space="preserve">Mostly plasmatocytes </t>
  </si>
  <si>
    <t>Severe lipid contamination</t>
  </si>
  <si>
    <t>No Tubercles</t>
  </si>
  <si>
    <t>TotalHemo</t>
  </si>
  <si>
    <t>AvgHemo</t>
  </si>
  <si>
    <t>LogHemo</t>
  </si>
  <si>
    <t>Bacterial infection; many cells clumps; P surrounding objects</t>
  </si>
  <si>
    <t>Lipid Contamination (too early)</t>
  </si>
  <si>
    <t>(too early)</t>
  </si>
  <si>
    <t>Lipid Contamination(too early)</t>
  </si>
  <si>
    <t>Lipid Contamination; 2 mero?(too early)</t>
  </si>
  <si>
    <t>Melanizing(too early)</t>
  </si>
  <si>
    <t>Potential 1 Meroz.(too early)</t>
  </si>
  <si>
    <t>"1 granulocyte" ??</t>
  </si>
  <si>
    <t>Why no differentials?</t>
  </si>
  <si>
    <t>Lipids</t>
  </si>
  <si>
    <t>PropPlasm</t>
  </si>
  <si>
    <t>PropOeno</t>
  </si>
  <si>
    <t>not enough for PO</t>
  </si>
  <si>
    <t>pupa not hanging; high lipid contamination</t>
  </si>
  <si>
    <t>too early</t>
  </si>
  <si>
    <t>lipid contamination</t>
  </si>
  <si>
    <t>lipids</t>
  </si>
  <si>
    <t>lipid contaminiation</t>
  </si>
  <si>
    <t>(merozoites not as bright as usual?)</t>
  </si>
  <si>
    <t>Hemo_ul</t>
  </si>
  <si>
    <t>Pupa</t>
  </si>
  <si>
    <t>Larva</t>
  </si>
  <si>
    <t>15 spores</t>
  </si>
  <si>
    <t>Mass</t>
  </si>
  <si>
    <t>ID</t>
  </si>
  <si>
    <t>Lipid Contamination; Melanizing</t>
  </si>
  <si>
    <t xml:space="preserve">Melanizing </t>
  </si>
  <si>
    <t>IR finished counts and difs</t>
  </si>
  <si>
    <t>Bleed_date</t>
  </si>
  <si>
    <t>Bleed_stage</t>
  </si>
  <si>
    <t>PropGran</t>
  </si>
  <si>
    <t>PropSpher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</si>
</sst>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Calibri"/>
      <scheme val="minor"/>
    </font>
    <font>
      <sz val="16"/>
      <name val="Calibri"/>
      <scheme val="minor"/>
    </font>
    <font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2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3" xfId="0" applyFont="1" applyBorder="1"/>
    <xf numFmtId="16" fontId="3" fillId="0" borderId="2" xfId="0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5" xfId="0" applyFont="1" applyBorder="1"/>
    <xf numFmtId="0" fontId="3" fillId="0" borderId="0" xfId="0" applyFont="1"/>
    <xf numFmtId="0" fontId="3" fillId="0" borderId="4" xfId="0" applyFont="1" applyBorder="1"/>
    <xf numFmtId="16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right"/>
    </xf>
    <xf numFmtId="0" fontId="3" fillId="0" borderId="9" xfId="0" applyFont="1" applyBorder="1"/>
    <xf numFmtId="16" fontId="3" fillId="0" borderId="8" xfId="0" applyNumberFormat="1" applyFont="1" applyBorder="1"/>
    <xf numFmtId="0" fontId="3" fillId="3" borderId="4" xfId="0" applyFont="1" applyFill="1" applyBorder="1"/>
    <xf numFmtId="16" fontId="3" fillId="3" borderId="1" xfId="0" applyNumberFormat="1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3" fillId="3" borderId="6" xfId="0" applyFont="1" applyFill="1" applyBorder="1"/>
    <xf numFmtId="0" fontId="3" fillId="3" borderId="0" xfId="0" applyFont="1" applyFill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right"/>
    </xf>
    <xf numFmtId="0" fontId="3" fillId="0" borderId="4" xfId="0" applyFont="1" applyFill="1" applyBorder="1"/>
    <xf numFmtId="16" fontId="3" fillId="0" borderId="1" xfId="0" applyNumberFormat="1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3" fillId="0" borderId="0" xfId="0" applyFont="1" applyFill="1"/>
    <xf numFmtId="0" fontId="3" fillId="3" borderId="9" xfId="0" applyFont="1" applyFill="1" applyBorder="1"/>
    <xf numFmtId="16" fontId="3" fillId="3" borderId="8" xfId="0" applyNumberFormat="1" applyFont="1" applyFill="1" applyBorder="1"/>
    <xf numFmtId="0" fontId="3" fillId="4" borderId="7" xfId="0" applyFont="1" applyFill="1" applyBorder="1"/>
    <xf numFmtId="16" fontId="3" fillId="4" borderId="1" xfId="0" applyNumberFormat="1" applyFont="1" applyFill="1" applyBorder="1"/>
    <xf numFmtId="0" fontId="3" fillId="4" borderId="8" xfId="0" applyFont="1" applyFill="1" applyBorder="1"/>
    <xf numFmtId="0" fontId="3" fillId="4" borderId="8" xfId="0" applyFont="1" applyFill="1" applyBorder="1" applyAlignment="1">
      <alignment horizontal="right"/>
    </xf>
    <xf numFmtId="0" fontId="3" fillId="4" borderId="9" xfId="0" applyFont="1" applyFill="1" applyBorder="1"/>
    <xf numFmtId="0" fontId="3" fillId="4" borderId="0" xfId="0" applyFont="1" applyFill="1"/>
    <xf numFmtId="0" fontId="3" fillId="3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3" fillId="5" borderId="0" xfId="0" applyFont="1" applyFill="1"/>
    <xf numFmtId="0" fontId="3" fillId="3" borderId="8" xfId="0" applyNumberFormat="1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164" fontId="3" fillId="3" borderId="8" xfId="0" applyNumberFormat="1" applyFont="1" applyFill="1" applyBorder="1" applyAlignment="1">
      <alignment horizontal="right"/>
    </xf>
    <xf numFmtId="0" fontId="3" fillId="3" borderId="10" xfId="0" applyFont="1" applyFill="1" applyBorder="1" applyAlignment="1">
      <alignment horizontal="right"/>
    </xf>
    <xf numFmtId="0" fontId="3" fillId="4" borderId="4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right"/>
    </xf>
    <xf numFmtId="0" fontId="3" fillId="4" borderId="9" xfId="0" applyFont="1" applyFill="1" applyBorder="1" applyAlignment="1">
      <alignment horizontal="right"/>
    </xf>
    <xf numFmtId="16" fontId="3" fillId="4" borderId="8" xfId="0" applyNumberFormat="1" applyFont="1" applyFill="1" applyBorder="1"/>
    <xf numFmtId="0" fontId="3" fillId="4" borderId="8" xfId="0" applyNumberFormat="1" applyFont="1" applyFill="1" applyBorder="1" applyAlignment="1">
      <alignment horizontal="right"/>
    </xf>
    <xf numFmtId="0" fontId="3" fillId="0" borderId="8" xfId="0" applyFont="1" applyBorder="1"/>
    <xf numFmtId="0" fontId="3" fillId="0" borderId="4" xfId="0" applyFont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4" borderId="6" xfId="0" applyFont="1" applyFill="1" applyBorder="1"/>
    <xf numFmtId="0" fontId="7" fillId="0" borderId="8" xfId="1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3" fillId="0" borderId="9" xfId="0" applyFont="1" applyFill="1" applyBorder="1" applyAlignment="1">
      <alignment horizontal="right"/>
    </xf>
    <xf numFmtId="0" fontId="3" fillId="0" borderId="9" xfId="0" applyFont="1" applyFill="1" applyBorder="1"/>
    <xf numFmtId="0" fontId="3" fillId="5" borderId="8" xfId="0" applyFont="1" applyFill="1" applyBorder="1"/>
    <xf numFmtId="0" fontId="3" fillId="7" borderId="4" xfId="0" applyFont="1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right"/>
    </xf>
    <xf numFmtId="0" fontId="3" fillId="7" borderId="6" xfId="0" applyFont="1" applyFill="1" applyBorder="1" applyAlignment="1">
      <alignment horizontal="right"/>
    </xf>
    <xf numFmtId="0" fontId="3" fillId="7" borderId="6" xfId="0" applyFont="1" applyFill="1" applyBorder="1"/>
    <xf numFmtId="0" fontId="3" fillId="7" borderId="0" xfId="0" applyFont="1" applyFill="1"/>
    <xf numFmtId="0" fontId="3" fillId="5" borderId="7" xfId="0" applyFont="1" applyFill="1" applyBorder="1"/>
    <xf numFmtId="16" fontId="3" fillId="7" borderId="2" xfId="0" applyNumberFormat="1" applyFont="1" applyFill="1" applyBorder="1"/>
    <xf numFmtId="16" fontId="3" fillId="5" borderId="8" xfId="0" applyNumberFormat="1" applyFont="1" applyFill="1" applyBorder="1"/>
    <xf numFmtId="0" fontId="3" fillId="4" borderId="2" xfId="0" applyFont="1" applyFill="1" applyBorder="1"/>
    <xf numFmtId="0" fontId="3" fillId="7" borderId="2" xfId="0" applyFont="1" applyFill="1" applyBorder="1"/>
    <xf numFmtId="0" fontId="3" fillId="5" borderId="8" xfId="0" applyFont="1" applyFill="1" applyBorder="1" applyAlignment="1">
      <alignment horizontal="right"/>
    </xf>
    <xf numFmtId="0" fontId="3" fillId="4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0" fontId="3" fillId="0" borderId="6" xfId="0" applyFont="1" applyFill="1" applyBorder="1" applyAlignment="1">
      <alignment horizontal="right"/>
    </xf>
    <xf numFmtId="0" fontId="3" fillId="5" borderId="9" xfId="0" applyFont="1" applyFill="1" applyBorder="1" applyAlignment="1">
      <alignment horizontal="right"/>
    </xf>
    <xf numFmtId="0" fontId="3" fillId="0" borderId="6" xfId="0" applyFont="1" applyFill="1" applyBorder="1"/>
    <xf numFmtId="0" fontId="3" fillId="6" borderId="6" xfId="0" applyFont="1" applyFill="1" applyBorder="1"/>
    <xf numFmtId="0" fontId="3" fillId="5" borderId="9" xfId="0" applyFont="1" applyFill="1" applyBorder="1"/>
    <xf numFmtId="0" fontId="8" fillId="0" borderId="8" xfId="1" applyFont="1" applyFill="1" applyBorder="1" applyAlignment="1">
      <alignment horizontal="left"/>
    </xf>
  </cellXfs>
  <cellStyles count="124">
    <cellStyle name="40% - Accent4" xfId="1" builtinId="4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sabella Ragonese" id="{4180A349-99D0-446B-8DE7-0C97BA3773B4}" userId="cf136d5f42868bbd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2:Z263" headerRowCount="0" totalsRowShown="0" headerRowDxfId="55" dataDxfId="53" headerRowBorderDxfId="54" tableBorderDxfId="52">
  <sortState xmlns:xlrd2="http://schemas.microsoft.com/office/spreadsheetml/2017/richdata2" ref="A2:Z263">
    <sortCondition ref="D2:D263"/>
    <sortCondition ref="A2:A263"/>
  </sortState>
  <tableColumns count="26">
    <tableColumn id="1" xr3:uid="{00000000-0010-0000-0000-000001000000}" name="Column1" headerRowDxfId="51" dataDxfId="50"/>
    <tableColumn id="2" xr3:uid="{00000000-0010-0000-0000-000002000000}" name="Column2" headerRowDxfId="49" dataDxfId="48"/>
    <tableColumn id="3" xr3:uid="{00000000-0010-0000-0000-000003000000}" name="Column3" headerRowDxfId="47" dataDxfId="46"/>
    <tableColumn id="19" xr3:uid="{00000000-0010-0000-0000-000013000000}" name="Column18" headerRowDxfId="45" dataDxfId="44"/>
    <tableColumn id="4" xr3:uid="{00000000-0010-0000-0000-000004000000}" name="Column4" headerRowDxfId="43" dataDxfId="42"/>
    <tableColumn id="5" xr3:uid="{00000000-0010-0000-0000-000005000000}" name="Column5" headerRowDxfId="41" dataDxfId="40"/>
    <tableColumn id="6" xr3:uid="{00000000-0010-0000-0000-000006000000}" name="Column6" headerRowDxfId="39" dataDxfId="38"/>
    <tableColumn id="7" xr3:uid="{00000000-0010-0000-0000-000007000000}" name="Column7" headerRowDxfId="37" dataDxfId="36"/>
    <tableColumn id="8" xr3:uid="{00000000-0010-0000-0000-000008000000}" name="Column8" headerRowDxfId="35" dataDxfId="34"/>
    <tableColumn id="9" xr3:uid="{00000000-0010-0000-0000-000009000000}" name="Column9" headerRowDxfId="33" dataDxfId="32"/>
    <tableColumn id="10" xr3:uid="{00000000-0010-0000-0000-00000A000000}" name="Column10" headerRowDxfId="31" dataDxfId="30"/>
    <tableColumn id="11" xr3:uid="{00000000-0010-0000-0000-00000B000000}" name="Column11" headerRowDxfId="29" dataDxfId="28"/>
    <tableColumn id="12" xr3:uid="{00000000-0010-0000-0000-00000C000000}" name="Column12" headerRowDxfId="27" dataDxfId="26"/>
    <tableColumn id="22" xr3:uid="{00000000-0010-0000-0000-000016000000}" name="Column21" headerRowDxfId="25" dataDxfId="24">
      <calculatedColumnFormula>SUM(F2+G2+H2+I2+J2+K2+L2+M2)</calculatedColumnFormula>
    </tableColumn>
    <tableColumn id="21" xr3:uid="{00000000-0010-0000-0000-000015000000}" name="Column20" headerRowDxfId="23" dataDxfId="22">
      <calculatedColumnFormula>AVERAGE(F2,G2,H2,I2,J2,K2,L2,M2)</calculatedColumnFormula>
    </tableColumn>
    <tableColumn id="26" xr3:uid="{00000000-0010-0000-0000-00001A000000}" name="Column24" headerRowDxfId="21" dataDxfId="20">
      <calculatedColumnFormula>O2*100</calculatedColumnFormula>
    </tableColumn>
    <tableColumn id="20" xr3:uid="{00000000-0010-0000-0000-000014000000}" name="Column19" headerRowDxfId="19" dataDxfId="18">
      <calculatedColumnFormula>LOG10(P2+1)</calculatedColumnFormula>
    </tableColumn>
    <tableColumn id="13" xr3:uid="{00000000-0010-0000-0000-00000D000000}" name="Column13" headerRowDxfId="17" dataDxfId="16"/>
    <tableColumn id="14" xr3:uid="{00000000-0010-0000-0000-00000E000000}" name="Column14" headerRowDxfId="15" dataDxfId="14"/>
    <tableColumn id="15" xr3:uid="{00000000-0010-0000-0000-00000F000000}" name="Column15" headerRowDxfId="13" dataDxfId="12"/>
    <tableColumn id="16" xr3:uid="{00000000-0010-0000-0000-000010000000}" name="Column16" headerRowDxfId="11" dataDxfId="10"/>
    <tableColumn id="24" xr3:uid="{00000000-0010-0000-0000-000018000000}" name="Column22" headerRowDxfId="9" dataDxfId="8">
      <calculatedColumnFormula>S2/(R2+S2+T2+U2)</calculatedColumnFormula>
    </tableColumn>
    <tableColumn id="25" xr3:uid="{00000000-0010-0000-0000-000019000000}" name="Column23" headerRowDxfId="7" dataDxfId="6">
      <calculatedColumnFormula>U2/(R2+S2+T2+U2)</calculatedColumnFormula>
    </tableColumn>
    <tableColumn id="23" xr3:uid="{D34FA433-C0C5-4CAE-8FCA-33F438F464F0}" name="Column26" headerRowDxfId="2" dataDxfId="1">
      <calculatedColumnFormula>R2/(R2+S2+T2+U2)</calculatedColumnFormula>
    </tableColumn>
    <tableColumn id="18" xr3:uid="{B145D91F-93BE-4E4C-B058-80FA530053D9}" name="Column25" headerRowDxfId="3" dataDxfId="0">
      <calculatedColumnFormula>T2/(R2+S2+T2+U2)</calculatedColumnFormula>
    </tableColumn>
    <tableColumn id="17" xr3:uid="{00000000-0010-0000-0000-000011000000}" name="Column17" headerRowDxfId="5" dataDxfId="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7" dT="2021-12-06T19:11:50.82" personId="{4180A349-99D0-446B-8DE7-0C97BA3773B4}" id="{62E95372-106C-468A-9AE0-8477E680C0DC}">
    <text>Did not find any, but entered 1 so that lineage F would be represented in 34C pupal bleeds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3"/>
  <sheetViews>
    <sheetView tabSelected="1" topLeftCell="N1" zoomScale="75" workbookViewId="0">
      <pane ySplit="1" topLeftCell="A2" activePane="bottomLeft" state="frozen"/>
      <selection pane="bottomLeft" activeCell="W259" sqref="W259"/>
    </sheetView>
  </sheetViews>
  <sheetFormatPr defaultColWidth="10.83203125" defaultRowHeight="21" x14ac:dyDescent="0.5"/>
  <cols>
    <col min="1" max="1" width="14.6640625" style="6" bestFit="1" customWidth="1"/>
    <col min="2" max="2" width="12.5" style="6" bestFit="1" customWidth="1"/>
    <col min="3" max="3" width="9.6640625" style="6" bestFit="1" customWidth="1"/>
    <col min="4" max="4" width="20.33203125" style="6" bestFit="1" customWidth="1"/>
    <col min="5" max="5" width="11.6640625" style="6" bestFit="1" customWidth="1"/>
    <col min="6" max="6" width="14" style="6" bestFit="1" customWidth="1"/>
    <col min="7" max="7" width="12.6640625" style="6" bestFit="1" customWidth="1"/>
    <col min="8" max="8" width="13.33203125" style="6" bestFit="1" customWidth="1"/>
    <col min="9" max="9" width="14.83203125" style="6" bestFit="1" customWidth="1"/>
    <col min="10" max="11" width="12.6640625" style="6" bestFit="1" customWidth="1"/>
    <col min="12" max="12" width="14.83203125" style="6" bestFit="1" customWidth="1"/>
    <col min="13" max="13" width="13.33203125" style="6" bestFit="1" customWidth="1"/>
    <col min="14" max="14" width="14" style="6" bestFit="1" customWidth="1"/>
    <col min="15" max="15" width="12.5" style="6" bestFit="1" customWidth="1"/>
    <col min="16" max="16" width="12.5" style="6" customWidth="1"/>
    <col min="17" max="17" width="12.1640625" style="6" bestFit="1" customWidth="1"/>
    <col min="18" max="18" width="9.33203125" style="6" bestFit="1" customWidth="1"/>
    <col min="19" max="19" width="10.5" style="6" bestFit="1" customWidth="1"/>
    <col min="20" max="20" width="7.33203125" style="6" bestFit="1" customWidth="1"/>
    <col min="21" max="21" width="6" style="6" bestFit="1" customWidth="1"/>
    <col min="22" max="25" width="14.6640625" style="6" customWidth="1"/>
    <col min="26" max="26" width="49" style="6" customWidth="1"/>
    <col min="27" max="27" width="75.5" style="6" bestFit="1" customWidth="1"/>
    <col min="28" max="16384" width="10.83203125" style="6"/>
  </cols>
  <sheetData>
    <row r="1" spans="1:26" s="61" customFormat="1" x14ac:dyDescent="0.5">
      <c r="A1" s="60" t="s">
        <v>60</v>
      </c>
      <c r="B1" s="60" t="s">
        <v>64</v>
      </c>
      <c r="C1" s="60" t="s">
        <v>0</v>
      </c>
      <c r="D1" s="60" t="s">
        <v>65</v>
      </c>
      <c r="E1" s="60" t="s">
        <v>59</v>
      </c>
      <c r="F1" s="60" t="s">
        <v>1</v>
      </c>
      <c r="G1" s="60" t="s">
        <v>2</v>
      </c>
      <c r="H1" s="60" t="s">
        <v>3</v>
      </c>
      <c r="I1" s="60" t="s">
        <v>4</v>
      </c>
      <c r="J1" s="60" t="s">
        <v>5</v>
      </c>
      <c r="K1" s="60" t="s">
        <v>6</v>
      </c>
      <c r="L1" s="60" t="s">
        <v>7</v>
      </c>
      <c r="M1" s="60" t="s">
        <v>8</v>
      </c>
      <c r="N1" s="60" t="s">
        <v>33</v>
      </c>
      <c r="O1" s="60" t="s">
        <v>34</v>
      </c>
      <c r="P1" s="60" t="s">
        <v>55</v>
      </c>
      <c r="Q1" s="60" t="s">
        <v>35</v>
      </c>
      <c r="R1" s="60" t="s">
        <v>9</v>
      </c>
      <c r="S1" s="60" t="s">
        <v>10</v>
      </c>
      <c r="T1" s="60" t="s">
        <v>11</v>
      </c>
      <c r="U1" s="60" t="s">
        <v>12</v>
      </c>
      <c r="V1" s="60" t="s">
        <v>46</v>
      </c>
      <c r="W1" s="60" t="s">
        <v>47</v>
      </c>
      <c r="X1" s="84" t="s">
        <v>66</v>
      </c>
      <c r="Y1" s="84" t="s">
        <v>67</v>
      </c>
      <c r="Z1" s="60" t="s">
        <v>13</v>
      </c>
    </row>
    <row r="2" spans="1:26" x14ac:dyDescent="0.5">
      <c r="A2" s="1">
        <v>3</v>
      </c>
      <c r="B2" s="2">
        <v>43619</v>
      </c>
      <c r="C2" s="3" t="s">
        <v>16</v>
      </c>
      <c r="D2" s="3" t="s">
        <v>57</v>
      </c>
      <c r="E2" s="4"/>
      <c r="F2" s="4">
        <v>171</v>
      </c>
      <c r="G2" s="4">
        <v>378</v>
      </c>
      <c r="H2" s="4">
        <v>360</v>
      </c>
      <c r="I2" s="4">
        <v>229</v>
      </c>
      <c r="J2" s="4">
        <v>387</v>
      </c>
      <c r="K2" s="4">
        <v>191</v>
      </c>
      <c r="L2" s="4">
        <v>121</v>
      </c>
      <c r="M2" s="4">
        <v>198</v>
      </c>
      <c r="N2" s="4">
        <f>SUM(F2+G2+H2+I2+J2+K2+L2+M2)</f>
        <v>2035</v>
      </c>
      <c r="O2" s="4">
        <f>AVERAGE(F2,G2,H2,I2,J2,K2,L2,M2)</f>
        <v>254.375</v>
      </c>
      <c r="P2" s="4">
        <f>O2*100</f>
        <v>25437.5</v>
      </c>
      <c r="Q2" s="4">
        <f>LOG10(P2+1)</f>
        <v>4.4054914992354623</v>
      </c>
      <c r="R2" s="4">
        <v>76</v>
      </c>
      <c r="S2" s="4">
        <v>18</v>
      </c>
      <c r="T2" s="4">
        <v>5</v>
      </c>
      <c r="U2" s="4">
        <v>1</v>
      </c>
      <c r="V2" s="40">
        <f>S2/(R2+S2+T2+U2)</f>
        <v>0.18</v>
      </c>
      <c r="W2" s="40">
        <f>U2/(R2+S2+T2+U2)</f>
        <v>0.01</v>
      </c>
      <c r="X2" s="40">
        <f t="shared" ref="X2:Y65" si="0">R2/(R2+S2+T2+U2)</f>
        <v>0.76</v>
      </c>
      <c r="Y2" s="40">
        <f t="shared" ref="Y2:Y65" si="1">T2/(R2+S2+T2+U2)</f>
        <v>0.05</v>
      </c>
      <c r="Z2" s="5"/>
    </row>
    <row r="3" spans="1:26" x14ac:dyDescent="0.5">
      <c r="A3" s="7">
        <v>7</v>
      </c>
      <c r="B3" s="8">
        <v>43650</v>
      </c>
      <c r="C3" s="3" t="s">
        <v>16</v>
      </c>
      <c r="D3" s="3" t="s">
        <v>57</v>
      </c>
      <c r="E3" s="10"/>
      <c r="F3" s="10">
        <v>213</v>
      </c>
      <c r="G3" s="10">
        <v>181</v>
      </c>
      <c r="H3" s="10">
        <v>270</v>
      </c>
      <c r="I3" s="10">
        <v>248</v>
      </c>
      <c r="J3" s="10">
        <v>139</v>
      </c>
      <c r="K3" s="10">
        <v>225</v>
      </c>
      <c r="L3" s="10">
        <v>167</v>
      </c>
      <c r="M3" s="10">
        <v>152</v>
      </c>
      <c r="N3" s="10">
        <f>SUM(F3+G3+H3+I3+J3+K3+L3+M3)</f>
        <v>1595</v>
      </c>
      <c r="O3" s="10">
        <f>AVERAGE(F3,G3,H3,I3,J3,K3,L3,M3)</f>
        <v>199.375</v>
      </c>
      <c r="P3" s="10">
        <f>O3*100</f>
        <v>19937.5</v>
      </c>
      <c r="Q3" s="10">
        <f>LOG10(P3+1)</f>
        <v>4.299692482650328</v>
      </c>
      <c r="R3" s="10">
        <v>106</v>
      </c>
      <c r="S3" s="10">
        <v>23</v>
      </c>
      <c r="T3" s="10">
        <v>11</v>
      </c>
      <c r="U3" s="10">
        <v>4</v>
      </c>
      <c r="V3" s="41">
        <f>S3/(R3+S3+T3+U3)</f>
        <v>0.15972222222222221</v>
      </c>
      <c r="W3" s="41">
        <f>U3/(R3+S3+T3+U3)</f>
        <v>2.7777777777777776E-2</v>
      </c>
      <c r="X3" s="41">
        <f t="shared" si="0"/>
        <v>0.73611111111111116</v>
      </c>
      <c r="Y3" s="41">
        <f t="shared" si="1"/>
        <v>7.6388888888888895E-2</v>
      </c>
      <c r="Z3" s="11"/>
    </row>
    <row r="4" spans="1:26" x14ac:dyDescent="0.5">
      <c r="A4" s="7">
        <v>8</v>
      </c>
      <c r="B4" s="2">
        <v>43624</v>
      </c>
      <c r="C4" s="3" t="s">
        <v>22</v>
      </c>
      <c r="D4" s="3" t="s">
        <v>57</v>
      </c>
      <c r="E4" s="10">
        <v>1.105</v>
      </c>
      <c r="F4" s="10">
        <v>2</v>
      </c>
      <c r="G4" s="10">
        <v>1</v>
      </c>
      <c r="H4" s="10">
        <v>1</v>
      </c>
      <c r="I4" s="10">
        <v>3</v>
      </c>
      <c r="J4" s="10">
        <v>1</v>
      </c>
      <c r="K4" s="10">
        <v>1</v>
      </c>
      <c r="L4" s="10">
        <v>2</v>
      </c>
      <c r="M4" s="10">
        <v>2</v>
      </c>
      <c r="N4" s="4"/>
      <c r="O4" s="10"/>
      <c r="P4" s="10"/>
      <c r="Q4" s="10"/>
      <c r="R4" s="10"/>
      <c r="S4" s="10"/>
      <c r="T4" s="10"/>
      <c r="U4" s="10"/>
      <c r="V4" s="41"/>
      <c r="W4" s="41"/>
      <c r="X4" s="41"/>
      <c r="Y4" s="41"/>
      <c r="Z4" s="11" t="s">
        <v>23</v>
      </c>
    </row>
    <row r="5" spans="1:26" x14ac:dyDescent="0.5">
      <c r="A5" s="7">
        <v>8</v>
      </c>
      <c r="B5" s="8">
        <v>43650</v>
      </c>
      <c r="C5" s="3" t="s">
        <v>15</v>
      </c>
      <c r="D5" s="3" t="s">
        <v>57</v>
      </c>
      <c r="E5" s="10">
        <v>1.2157</v>
      </c>
      <c r="F5" s="10">
        <v>138</v>
      </c>
      <c r="G5" s="10">
        <v>78</v>
      </c>
      <c r="H5" s="10">
        <v>109</v>
      </c>
      <c r="I5" s="10">
        <v>126</v>
      </c>
      <c r="J5" s="10">
        <v>150</v>
      </c>
      <c r="K5" s="10">
        <v>162</v>
      </c>
      <c r="L5" s="10">
        <v>117</v>
      </c>
      <c r="M5" s="10">
        <v>84</v>
      </c>
      <c r="N5" s="10">
        <f t="shared" ref="N5:N15" si="2">SUM(F5+G5+H5+I5+J5+K5+L5+M5)</f>
        <v>964</v>
      </c>
      <c r="O5" s="10">
        <f t="shared" ref="O5:O15" si="3">AVERAGE(F5,G5,H5,I5,J5,K5,L5,M5)</f>
        <v>120.5</v>
      </c>
      <c r="P5" s="10">
        <f t="shared" ref="P5:P15" si="4">O5*100</f>
        <v>12050</v>
      </c>
      <c r="Q5" s="10">
        <f t="shared" ref="Q5:Q15" si="5">LOG10(P5+1)</f>
        <v>4.0810230864513342</v>
      </c>
      <c r="R5" s="10">
        <v>77</v>
      </c>
      <c r="S5" s="10">
        <v>24</v>
      </c>
      <c r="T5" s="10">
        <v>6</v>
      </c>
      <c r="U5" s="10">
        <v>8</v>
      </c>
      <c r="V5" s="41">
        <f t="shared" ref="V5:V15" si="6">S5/(R5+S5+T5+U5)</f>
        <v>0.20869565217391303</v>
      </c>
      <c r="W5" s="41">
        <f t="shared" ref="W5:W15" si="7">U5/(R5+S5+T5+U5)</f>
        <v>6.9565217391304349E-2</v>
      </c>
      <c r="X5" s="41">
        <f t="shared" si="0"/>
        <v>0.66956521739130437</v>
      </c>
      <c r="Y5" s="41">
        <f t="shared" si="1"/>
        <v>5.2173913043478258E-2</v>
      </c>
      <c r="Z5" s="11"/>
    </row>
    <row r="6" spans="1:26" x14ac:dyDescent="0.5">
      <c r="A6" s="7">
        <v>11</v>
      </c>
      <c r="B6" s="2">
        <v>43619</v>
      </c>
      <c r="C6" s="3" t="s">
        <v>16</v>
      </c>
      <c r="D6" s="3" t="s">
        <v>57</v>
      </c>
      <c r="E6" s="10">
        <v>1.4670000000000001</v>
      </c>
      <c r="F6" s="10">
        <v>281</v>
      </c>
      <c r="G6" s="10">
        <v>241</v>
      </c>
      <c r="H6" s="10">
        <v>182</v>
      </c>
      <c r="I6" s="10">
        <v>138</v>
      </c>
      <c r="J6" s="10">
        <v>147</v>
      </c>
      <c r="K6" s="10">
        <v>155</v>
      </c>
      <c r="L6" s="10">
        <v>171</v>
      </c>
      <c r="M6" s="10">
        <v>182</v>
      </c>
      <c r="N6" s="10">
        <f t="shared" si="2"/>
        <v>1497</v>
      </c>
      <c r="O6" s="10">
        <f t="shared" si="3"/>
        <v>187.125</v>
      </c>
      <c r="P6" s="10">
        <f t="shared" si="4"/>
        <v>18712.5</v>
      </c>
      <c r="Q6" s="10">
        <f t="shared" si="5"/>
        <v>4.2721550215209376</v>
      </c>
      <c r="R6" s="10">
        <v>88</v>
      </c>
      <c r="S6" s="10">
        <v>11</v>
      </c>
      <c r="T6" s="10">
        <v>7</v>
      </c>
      <c r="U6" s="10">
        <v>2</v>
      </c>
      <c r="V6" s="41">
        <f t="shared" si="6"/>
        <v>0.10185185185185185</v>
      </c>
      <c r="W6" s="41">
        <f t="shared" si="7"/>
        <v>1.8518518518518517E-2</v>
      </c>
      <c r="X6" s="41">
        <f t="shared" si="0"/>
        <v>0.81481481481481477</v>
      </c>
      <c r="Y6" s="41">
        <f t="shared" si="1"/>
        <v>6.4814814814814811E-2</v>
      </c>
      <c r="Z6" s="11"/>
    </row>
    <row r="7" spans="1:26" x14ac:dyDescent="0.5">
      <c r="A7" s="7">
        <v>17</v>
      </c>
      <c r="B7" s="8">
        <v>43650</v>
      </c>
      <c r="C7" s="3" t="s">
        <v>16</v>
      </c>
      <c r="D7" s="3" t="s">
        <v>57</v>
      </c>
      <c r="E7" s="10">
        <v>1.5720000000000001</v>
      </c>
      <c r="F7" s="10">
        <v>108</v>
      </c>
      <c r="G7" s="10">
        <v>120</v>
      </c>
      <c r="H7" s="10">
        <v>171</v>
      </c>
      <c r="I7" s="10">
        <v>159</v>
      </c>
      <c r="J7" s="10">
        <v>122</v>
      </c>
      <c r="K7" s="10">
        <v>113</v>
      </c>
      <c r="L7" s="10">
        <v>112</v>
      </c>
      <c r="M7" s="10">
        <v>91</v>
      </c>
      <c r="N7" s="10">
        <f t="shared" si="2"/>
        <v>996</v>
      </c>
      <c r="O7" s="10">
        <f t="shared" si="3"/>
        <v>124.5</v>
      </c>
      <c r="P7" s="10">
        <f t="shared" si="4"/>
        <v>12450</v>
      </c>
      <c r="Q7" s="10">
        <f t="shared" si="5"/>
        <v>4.0952042331218186</v>
      </c>
      <c r="R7" s="10">
        <v>109</v>
      </c>
      <c r="S7" s="10">
        <v>23</v>
      </c>
      <c r="T7" s="10">
        <v>14</v>
      </c>
      <c r="U7" s="10">
        <v>4</v>
      </c>
      <c r="V7" s="41">
        <f t="shared" si="6"/>
        <v>0.15333333333333332</v>
      </c>
      <c r="W7" s="41">
        <f t="shared" si="7"/>
        <v>2.6666666666666668E-2</v>
      </c>
      <c r="X7" s="41">
        <f t="shared" si="0"/>
        <v>0.72666666666666668</v>
      </c>
      <c r="Y7" s="41">
        <f t="shared" si="1"/>
        <v>9.3333333333333338E-2</v>
      </c>
      <c r="Z7" s="11"/>
    </row>
    <row r="8" spans="1:26" x14ac:dyDescent="0.5">
      <c r="A8" s="7">
        <v>23</v>
      </c>
      <c r="B8" s="2">
        <v>43619</v>
      </c>
      <c r="C8" s="3" t="s">
        <v>16</v>
      </c>
      <c r="D8" s="3" t="s">
        <v>57</v>
      </c>
      <c r="E8" s="10"/>
      <c r="F8" s="10">
        <v>120</v>
      </c>
      <c r="G8" s="10">
        <v>155</v>
      </c>
      <c r="H8" s="10">
        <v>125</v>
      </c>
      <c r="I8" s="10">
        <v>101</v>
      </c>
      <c r="J8" s="10">
        <v>222</v>
      </c>
      <c r="K8" s="10">
        <v>129</v>
      </c>
      <c r="L8" s="10">
        <v>167</v>
      </c>
      <c r="M8" s="10">
        <v>165</v>
      </c>
      <c r="N8" s="10">
        <f t="shared" si="2"/>
        <v>1184</v>
      </c>
      <c r="O8" s="10">
        <f t="shared" si="3"/>
        <v>148</v>
      </c>
      <c r="P8" s="10">
        <f t="shared" si="4"/>
        <v>14800</v>
      </c>
      <c r="Q8" s="10">
        <f t="shared" si="5"/>
        <v>4.1702910586253932</v>
      </c>
      <c r="R8" s="10">
        <v>86</v>
      </c>
      <c r="S8" s="10">
        <v>10</v>
      </c>
      <c r="T8" s="10">
        <v>5</v>
      </c>
      <c r="U8" s="10">
        <v>2</v>
      </c>
      <c r="V8" s="41">
        <f t="shared" si="6"/>
        <v>9.7087378640776698E-2</v>
      </c>
      <c r="W8" s="41">
        <f t="shared" si="7"/>
        <v>1.9417475728155338E-2</v>
      </c>
      <c r="X8" s="41">
        <f t="shared" si="0"/>
        <v>0.83495145631067957</v>
      </c>
      <c r="Y8" s="41">
        <f t="shared" si="1"/>
        <v>4.8543689320388349E-2</v>
      </c>
      <c r="Z8" s="11"/>
    </row>
    <row r="9" spans="1:26" x14ac:dyDescent="0.5">
      <c r="A9" s="7">
        <v>24</v>
      </c>
      <c r="B9" s="8">
        <v>43619</v>
      </c>
      <c r="C9" s="3" t="s">
        <v>16</v>
      </c>
      <c r="D9" s="3" t="s">
        <v>57</v>
      </c>
      <c r="E9" s="10"/>
      <c r="F9" s="10">
        <v>154</v>
      </c>
      <c r="G9" s="10">
        <v>297</v>
      </c>
      <c r="H9" s="10">
        <v>167</v>
      </c>
      <c r="I9" s="10">
        <v>120</v>
      </c>
      <c r="J9" s="10">
        <v>183</v>
      </c>
      <c r="K9" s="10">
        <v>288</v>
      </c>
      <c r="L9" s="10">
        <v>194</v>
      </c>
      <c r="M9" s="10">
        <v>97</v>
      </c>
      <c r="N9" s="10">
        <f t="shared" si="2"/>
        <v>1500</v>
      </c>
      <c r="O9" s="10">
        <f t="shared" si="3"/>
        <v>187.5</v>
      </c>
      <c r="P9" s="10">
        <f t="shared" si="4"/>
        <v>18750</v>
      </c>
      <c r="Q9" s="10">
        <f t="shared" si="5"/>
        <v>4.2730244338184642</v>
      </c>
      <c r="R9" s="10">
        <v>65</v>
      </c>
      <c r="S9" s="10">
        <v>24</v>
      </c>
      <c r="T9" s="10">
        <v>7</v>
      </c>
      <c r="U9" s="10">
        <v>4</v>
      </c>
      <c r="V9" s="41">
        <f t="shared" si="6"/>
        <v>0.24</v>
      </c>
      <c r="W9" s="41">
        <f t="shared" si="7"/>
        <v>0.04</v>
      </c>
      <c r="X9" s="41">
        <f t="shared" si="0"/>
        <v>0.65</v>
      </c>
      <c r="Y9" s="41">
        <f t="shared" si="1"/>
        <v>7.0000000000000007E-2</v>
      </c>
      <c r="Z9" s="11"/>
    </row>
    <row r="10" spans="1:26" x14ac:dyDescent="0.5">
      <c r="A10" s="7">
        <v>25</v>
      </c>
      <c r="B10" s="2">
        <v>43619</v>
      </c>
      <c r="C10" s="3" t="s">
        <v>16</v>
      </c>
      <c r="D10" s="3" t="s">
        <v>57</v>
      </c>
      <c r="E10" s="10"/>
      <c r="F10" s="10">
        <v>105</v>
      </c>
      <c r="G10" s="10">
        <v>99</v>
      </c>
      <c r="H10" s="10">
        <v>108</v>
      </c>
      <c r="I10" s="10">
        <v>91</v>
      </c>
      <c r="J10" s="10">
        <v>50</v>
      </c>
      <c r="K10" s="10">
        <v>62</v>
      </c>
      <c r="L10" s="10">
        <v>86</v>
      </c>
      <c r="M10" s="10">
        <v>68</v>
      </c>
      <c r="N10" s="10">
        <f t="shared" si="2"/>
        <v>669</v>
      </c>
      <c r="O10" s="10">
        <f t="shared" si="3"/>
        <v>83.625</v>
      </c>
      <c r="P10" s="10">
        <f t="shared" si="4"/>
        <v>8362.5</v>
      </c>
      <c r="Q10" s="10">
        <f t="shared" si="5"/>
        <v>3.9223880612413131</v>
      </c>
      <c r="R10" s="10">
        <v>54</v>
      </c>
      <c r="S10" s="10">
        <v>37</v>
      </c>
      <c r="T10" s="10">
        <v>7</v>
      </c>
      <c r="U10" s="10">
        <v>2</v>
      </c>
      <c r="V10" s="41">
        <f t="shared" si="6"/>
        <v>0.37</v>
      </c>
      <c r="W10" s="41">
        <f t="shared" si="7"/>
        <v>0.02</v>
      </c>
      <c r="X10" s="41">
        <f t="shared" si="0"/>
        <v>0.54</v>
      </c>
      <c r="Y10" s="41">
        <f t="shared" si="1"/>
        <v>7.0000000000000007E-2</v>
      </c>
      <c r="Z10" s="11"/>
    </row>
    <row r="11" spans="1:26" x14ac:dyDescent="0.5">
      <c r="A11" s="7">
        <v>27</v>
      </c>
      <c r="B11" s="8">
        <v>43619</v>
      </c>
      <c r="C11" s="3" t="s">
        <v>16</v>
      </c>
      <c r="D11" s="3" t="s">
        <v>57</v>
      </c>
      <c r="E11" s="10"/>
      <c r="F11" s="10">
        <v>104</v>
      </c>
      <c r="G11" s="10">
        <v>121</v>
      </c>
      <c r="H11" s="10">
        <v>126</v>
      </c>
      <c r="I11" s="10">
        <v>120</v>
      </c>
      <c r="J11" s="10">
        <v>110</v>
      </c>
      <c r="K11" s="10">
        <v>77</v>
      </c>
      <c r="L11" s="10">
        <v>93</v>
      </c>
      <c r="M11" s="10">
        <v>114</v>
      </c>
      <c r="N11" s="10">
        <f t="shared" si="2"/>
        <v>865</v>
      </c>
      <c r="O11" s="10">
        <f t="shared" si="3"/>
        <v>108.125</v>
      </c>
      <c r="P11" s="10">
        <f t="shared" si="4"/>
        <v>10812.5</v>
      </c>
      <c r="Q11" s="10">
        <f t="shared" si="5"/>
        <v>4.0339662845792441</v>
      </c>
      <c r="R11" s="10">
        <v>96</v>
      </c>
      <c r="S11" s="10">
        <v>11</v>
      </c>
      <c r="T11" s="10">
        <v>6</v>
      </c>
      <c r="U11" s="10">
        <v>4</v>
      </c>
      <c r="V11" s="41">
        <f t="shared" si="6"/>
        <v>9.4017094017094016E-2</v>
      </c>
      <c r="W11" s="41">
        <f t="shared" si="7"/>
        <v>3.4188034188034191E-2</v>
      </c>
      <c r="X11" s="41">
        <f t="shared" si="0"/>
        <v>0.82051282051282048</v>
      </c>
      <c r="Y11" s="41">
        <f t="shared" si="1"/>
        <v>5.128205128205128E-2</v>
      </c>
      <c r="Z11" s="11"/>
    </row>
    <row r="12" spans="1:26" x14ac:dyDescent="0.5">
      <c r="A12" s="7">
        <v>28</v>
      </c>
      <c r="B12" s="2">
        <v>43619</v>
      </c>
      <c r="C12" s="3" t="s">
        <v>16</v>
      </c>
      <c r="D12" s="3" t="s">
        <v>57</v>
      </c>
      <c r="E12" s="10">
        <v>1.518</v>
      </c>
      <c r="F12" s="10">
        <v>88</v>
      </c>
      <c r="G12" s="10">
        <v>93</v>
      </c>
      <c r="H12" s="10">
        <v>113</v>
      </c>
      <c r="I12" s="10">
        <v>96</v>
      </c>
      <c r="J12" s="10">
        <v>91</v>
      </c>
      <c r="K12" s="10">
        <v>97</v>
      </c>
      <c r="L12" s="10">
        <v>113</v>
      </c>
      <c r="M12" s="10">
        <v>53</v>
      </c>
      <c r="N12" s="10">
        <f t="shared" si="2"/>
        <v>744</v>
      </c>
      <c r="O12" s="10">
        <f t="shared" si="3"/>
        <v>93</v>
      </c>
      <c r="P12" s="10">
        <f t="shared" si="4"/>
        <v>9300</v>
      </c>
      <c r="Q12" s="10">
        <f t="shared" si="5"/>
        <v>3.9685296443748395</v>
      </c>
      <c r="R12" s="10">
        <v>83</v>
      </c>
      <c r="S12" s="10">
        <v>16</v>
      </c>
      <c r="T12" s="10">
        <v>11</v>
      </c>
      <c r="U12" s="10">
        <v>2</v>
      </c>
      <c r="V12" s="41">
        <f t="shared" si="6"/>
        <v>0.14285714285714285</v>
      </c>
      <c r="W12" s="41">
        <f t="shared" si="7"/>
        <v>1.7857142857142856E-2</v>
      </c>
      <c r="X12" s="41">
        <f t="shared" si="0"/>
        <v>0.7410714285714286</v>
      </c>
      <c r="Y12" s="41">
        <f t="shared" si="1"/>
        <v>9.8214285714285712E-2</v>
      </c>
      <c r="Z12" s="11"/>
    </row>
    <row r="13" spans="1:26" x14ac:dyDescent="0.5">
      <c r="A13" s="7">
        <v>30</v>
      </c>
      <c r="B13" s="8">
        <v>43619</v>
      </c>
      <c r="C13" s="3" t="s">
        <v>16</v>
      </c>
      <c r="D13" s="3" t="s">
        <v>57</v>
      </c>
      <c r="E13" s="10"/>
      <c r="F13" s="10">
        <v>77</v>
      </c>
      <c r="G13" s="10">
        <v>116</v>
      </c>
      <c r="H13" s="10">
        <v>141</v>
      </c>
      <c r="I13" s="10">
        <v>93</v>
      </c>
      <c r="J13" s="10">
        <v>74</v>
      </c>
      <c r="K13" s="10">
        <v>71</v>
      </c>
      <c r="L13" s="10">
        <v>132</v>
      </c>
      <c r="M13" s="10">
        <v>82</v>
      </c>
      <c r="N13" s="10">
        <f t="shared" si="2"/>
        <v>786</v>
      </c>
      <c r="O13" s="10">
        <f t="shared" si="3"/>
        <v>98.25</v>
      </c>
      <c r="P13" s="10">
        <f t="shared" si="4"/>
        <v>9825</v>
      </c>
      <c r="Q13" s="10">
        <f t="shared" si="5"/>
        <v>3.9923767597988031</v>
      </c>
      <c r="R13" s="10">
        <v>79</v>
      </c>
      <c r="S13" s="10">
        <v>6</v>
      </c>
      <c r="T13" s="10">
        <v>11</v>
      </c>
      <c r="U13" s="10">
        <v>4</v>
      </c>
      <c r="V13" s="41">
        <f t="shared" si="6"/>
        <v>0.06</v>
      </c>
      <c r="W13" s="41">
        <f t="shared" si="7"/>
        <v>0.04</v>
      </c>
      <c r="X13" s="41">
        <f t="shared" si="0"/>
        <v>0.79</v>
      </c>
      <c r="Y13" s="41">
        <f t="shared" si="1"/>
        <v>0.11</v>
      </c>
      <c r="Z13" s="11"/>
    </row>
    <row r="14" spans="1:26" x14ac:dyDescent="0.5">
      <c r="A14" s="7">
        <v>35</v>
      </c>
      <c r="B14" s="2">
        <v>43650</v>
      </c>
      <c r="C14" s="3" t="s">
        <v>16</v>
      </c>
      <c r="D14" s="3" t="s">
        <v>57</v>
      </c>
      <c r="E14" s="10">
        <v>1.4079999999999999</v>
      </c>
      <c r="F14" s="10">
        <v>119</v>
      </c>
      <c r="G14" s="10">
        <v>138</v>
      </c>
      <c r="H14" s="10">
        <v>193</v>
      </c>
      <c r="I14" s="10">
        <v>119</v>
      </c>
      <c r="J14" s="10">
        <v>76</v>
      </c>
      <c r="K14" s="10">
        <v>53</v>
      </c>
      <c r="L14" s="10">
        <v>79</v>
      </c>
      <c r="M14" s="10">
        <v>48</v>
      </c>
      <c r="N14" s="10">
        <f t="shared" si="2"/>
        <v>825</v>
      </c>
      <c r="O14" s="10">
        <f t="shared" si="3"/>
        <v>103.125</v>
      </c>
      <c r="P14" s="10">
        <f t="shared" si="4"/>
        <v>10312.5</v>
      </c>
      <c r="Q14" s="10">
        <f t="shared" si="5"/>
        <v>4.0134060729205574</v>
      </c>
      <c r="R14" s="10">
        <v>59</v>
      </c>
      <c r="S14" s="10">
        <v>56</v>
      </c>
      <c r="T14" s="10">
        <v>5</v>
      </c>
      <c r="U14" s="10">
        <v>0</v>
      </c>
      <c r="V14" s="41">
        <f t="shared" si="6"/>
        <v>0.46666666666666667</v>
      </c>
      <c r="W14" s="41">
        <f t="shared" si="7"/>
        <v>0</v>
      </c>
      <c r="X14" s="41">
        <f t="shared" si="0"/>
        <v>0.49166666666666664</v>
      </c>
      <c r="Y14" s="41">
        <f t="shared" si="1"/>
        <v>4.1666666666666664E-2</v>
      </c>
      <c r="Z14" s="11"/>
    </row>
    <row r="15" spans="1:26" x14ac:dyDescent="0.5">
      <c r="A15" s="7">
        <v>37</v>
      </c>
      <c r="B15" s="8">
        <v>43650</v>
      </c>
      <c r="C15" s="3" t="s">
        <v>16</v>
      </c>
      <c r="D15" s="3" t="s">
        <v>57</v>
      </c>
      <c r="E15" s="10">
        <v>1.4440999999999999</v>
      </c>
      <c r="F15" s="10">
        <v>92</v>
      </c>
      <c r="G15" s="10">
        <v>130</v>
      </c>
      <c r="H15" s="10">
        <v>167</v>
      </c>
      <c r="I15" s="10">
        <v>179</v>
      </c>
      <c r="J15" s="10">
        <v>97</v>
      </c>
      <c r="K15" s="10">
        <v>106</v>
      </c>
      <c r="L15" s="10">
        <v>120</v>
      </c>
      <c r="M15" s="10">
        <v>143</v>
      </c>
      <c r="N15" s="10">
        <f t="shared" si="2"/>
        <v>1034</v>
      </c>
      <c r="O15" s="10">
        <f t="shared" si="3"/>
        <v>129.25</v>
      </c>
      <c r="P15" s="10">
        <f t="shared" si="4"/>
        <v>12925</v>
      </c>
      <c r="Q15" s="10">
        <f t="shared" si="5"/>
        <v>4.1114641515866541</v>
      </c>
      <c r="R15" s="10">
        <v>51</v>
      </c>
      <c r="S15" s="10">
        <v>49</v>
      </c>
      <c r="T15" s="10">
        <v>4</v>
      </c>
      <c r="U15" s="10">
        <v>2</v>
      </c>
      <c r="V15" s="41">
        <f t="shared" si="6"/>
        <v>0.46226415094339623</v>
      </c>
      <c r="W15" s="41">
        <f t="shared" si="7"/>
        <v>1.8867924528301886E-2</v>
      </c>
      <c r="X15" s="41">
        <f t="shared" si="0"/>
        <v>0.48113207547169812</v>
      </c>
      <c r="Y15" s="41">
        <f t="shared" si="1"/>
        <v>3.7735849056603772E-2</v>
      </c>
      <c r="Z15" s="11"/>
    </row>
    <row r="16" spans="1:26" x14ac:dyDescent="0.5">
      <c r="A16" s="7">
        <v>39</v>
      </c>
      <c r="B16" s="2">
        <v>43624</v>
      </c>
      <c r="C16" s="3" t="s">
        <v>22</v>
      </c>
      <c r="D16" s="3" t="s">
        <v>57</v>
      </c>
      <c r="E16" s="10">
        <v>1.1645000000000001</v>
      </c>
      <c r="F16" s="10">
        <v>0</v>
      </c>
      <c r="G16" s="10">
        <v>2</v>
      </c>
      <c r="H16" s="10">
        <v>3</v>
      </c>
      <c r="I16" s="10">
        <v>1</v>
      </c>
      <c r="J16" s="10">
        <v>0</v>
      </c>
      <c r="K16" s="10">
        <v>1</v>
      </c>
      <c r="L16" s="10">
        <v>0</v>
      </c>
      <c r="M16" s="10">
        <v>2</v>
      </c>
      <c r="N16" s="10"/>
      <c r="O16" s="10"/>
      <c r="P16" s="10"/>
      <c r="Q16" s="10"/>
      <c r="R16" s="10"/>
      <c r="S16" s="10"/>
      <c r="T16" s="10"/>
      <c r="U16" s="10"/>
      <c r="V16" s="41"/>
      <c r="W16" s="41"/>
      <c r="X16" s="41"/>
      <c r="Y16" s="41"/>
      <c r="Z16" s="11" t="s">
        <v>22</v>
      </c>
    </row>
    <row r="17" spans="1:26" x14ac:dyDescent="0.5">
      <c r="A17" s="7">
        <v>40</v>
      </c>
      <c r="B17" s="8">
        <v>43624</v>
      </c>
      <c r="C17" s="3" t="s">
        <v>22</v>
      </c>
      <c r="D17" s="3" t="s">
        <v>57</v>
      </c>
      <c r="E17" s="10">
        <v>1.0511999999999999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/>
      <c r="O17" s="10"/>
      <c r="P17" s="10"/>
      <c r="Q17" s="10"/>
      <c r="R17" s="10"/>
      <c r="S17" s="10"/>
      <c r="T17" s="10"/>
      <c r="U17" s="10"/>
      <c r="V17" s="41"/>
      <c r="W17" s="41"/>
      <c r="X17" s="41"/>
      <c r="Y17" s="41"/>
      <c r="Z17" s="11"/>
    </row>
    <row r="18" spans="1:26" x14ac:dyDescent="0.5">
      <c r="A18" s="7">
        <v>47</v>
      </c>
      <c r="B18" s="2">
        <v>43650</v>
      </c>
      <c r="C18" s="3" t="s">
        <v>16</v>
      </c>
      <c r="D18" s="3" t="s">
        <v>57</v>
      </c>
      <c r="E18" s="10">
        <v>1.337</v>
      </c>
      <c r="F18" s="10">
        <v>71</v>
      </c>
      <c r="G18" s="10">
        <v>100</v>
      </c>
      <c r="H18" s="10">
        <v>46</v>
      </c>
      <c r="I18" s="10">
        <v>62</v>
      </c>
      <c r="J18" s="10">
        <v>99</v>
      </c>
      <c r="K18" s="10">
        <v>89</v>
      </c>
      <c r="L18" s="10">
        <v>95</v>
      </c>
      <c r="M18" s="10">
        <v>109</v>
      </c>
      <c r="N18" s="10">
        <f>SUM(F18+G18+H18+I18+J18+K18+L18+M18)</f>
        <v>671</v>
      </c>
      <c r="O18" s="10">
        <f>AVERAGE(F18,G18,H18,I18,J18,K18,L18,M18)</f>
        <v>83.875</v>
      </c>
      <c r="P18" s="10">
        <f>O18*100</f>
        <v>8387.5</v>
      </c>
      <c r="Q18" s="10">
        <f>LOG10(P18+1)</f>
        <v>3.9236843088664162</v>
      </c>
      <c r="R18" s="10">
        <v>54</v>
      </c>
      <c r="S18" s="10">
        <v>58</v>
      </c>
      <c r="T18" s="10">
        <v>3</v>
      </c>
      <c r="U18" s="10">
        <v>1</v>
      </c>
      <c r="V18" s="41">
        <f>S18/(R18+S18+T18+U18)</f>
        <v>0.5</v>
      </c>
      <c r="W18" s="41">
        <f>U18/(R18+S18+T18+U18)</f>
        <v>8.6206896551724137E-3</v>
      </c>
      <c r="X18" s="41">
        <f t="shared" si="0"/>
        <v>0.46551724137931033</v>
      </c>
      <c r="Y18" s="41">
        <f t="shared" si="1"/>
        <v>2.5862068965517241E-2</v>
      </c>
      <c r="Z18" s="11"/>
    </row>
    <row r="19" spans="1:26" x14ac:dyDescent="0.5">
      <c r="A19" s="7">
        <v>49</v>
      </c>
      <c r="B19" s="8">
        <v>43624</v>
      </c>
      <c r="C19" s="3" t="s">
        <v>22</v>
      </c>
      <c r="D19" s="3" t="s">
        <v>57</v>
      </c>
      <c r="E19" s="10">
        <v>0.79259999999999997</v>
      </c>
      <c r="F19" s="10">
        <v>0</v>
      </c>
      <c r="G19" s="10">
        <v>3</v>
      </c>
      <c r="H19" s="10">
        <v>2</v>
      </c>
      <c r="I19" s="10">
        <v>0</v>
      </c>
      <c r="J19" s="10">
        <v>2</v>
      </c>
      <c r="K19" s="10">
        <v>0</v>
      </c>
      <c r="L19" s="10">
        <v>0</v>
      </c>
      <c r="M19" s="10">
        <v>2</v>
      </c>
      <c r="N19" s="10"/>
      <c r="O19" s="10"/>
      <c r="P19" s="10"/>
      <c r="Q19" s="10"/>
      <c r="R19" s="10"/>
      <c r="S19" s="10"/>
      <c r="T19" s="10"/>
      <c r="U19" s="10"/>
      <c r="V19" s="41"/>
      <c r="W19" s="41"/>
      <c r="X19" s="41"/>
      <c r="Y19" s="41"/>
      <c r="Z19" s="11" t="s">
        <v>43</v>
      </c>
    </row>
    <row r="20" spans="1:26" x14ac:dyDescent="0.5">
      <c r="A20" s="7">
        <v>53</v>
      </c>
      <c r="B20" s="2">
        <v>43650</v>
      </c>
      <c r="C20" s="3" t="s">
        <v>16</v>
      </c>
      <c r="D20" s="3" t="s">
        <v>57</v>
      </c>
      <c r="E20" s="10"/>
      <c r="F20" s="10">
        <v>108</v>
      </c>
      <c r="G20" s="10">
        <v>141</v>
      </c>
      <c r="H20" s="10">
        <v>199</v>
      </c>
      <c r="I20" s="10">
        <v>128</v>
      </c>
      <c r="J20" s="10">
        <v>75</v>
      </c>
      <c r="K20" s="10">
        <v>98</v>
      </c>
      <c r="L20" s="10">
        <v>138</v>
      </c>
      <c r="M20" s="10">
        <v>87</v>
      </c>
      <c r="N20" s="10">
        <f t="shared" ref="N20:N36" si="8">SUM(F20+G20+H20+I20+J20+K20+L20+M20)</f>
        <v>974</v>
      </c>
      <c r="O20" s="10">
        <f t="shared" ref="O20:O36" si="9">AVERAGE(F20,G20,H20,I20,J20,K20,L20,M20)</f>
        <v>121.75</v>
      </c>
      <c r="P20" s="10">
        <f t="shared" ref="P20:P36" si="10">O20*100</f>
        <v>12175</v>
      </c>
      <c r="Q20" s="10">
        <f t="shared" ref="Q20:Q36" si="11">LOG10(P20+1)</f>
        <v>4.0855046394264978</v>
      </c>
      <c r="R20" s="10">
        <v>70</v>
      </c>
      <c r="S20" s="10">
        <v>29</v>
      </c>
      <c r="T20" s="10">
        <v>9</v>
      </c>
      <c r="U20" s="10">
        <v>4</v>
      </c>
      <c r="V20" s="41">
        <f t="shared" ref="V20:V36" si="12">S20/(R20+S20+T20+U20)</f>
        <v>0.25892857142857145</v>
      </c>
      <c r="W20" s="41">
        <f t="shared" ref="W20:W36" si="13">U20/(R20+S20+T20+U20)</f>
        <v>3.5714285714285712E-2</v>
      </c>
      <c r="X20" s="41">
        <f t="shared" si="0"/>
        <v>0.625</v>
      </c>
      <c r="Y20" s="41">
        <f t="shared" si="1"/>
        <v>8.0357142857142863E-2</v>
      </c>
      <c r="Z20" s="11"/>
    </row>
    <row r="21" spans="1:26" x14ac:dyDescent="0.5">
      <c r="A21" s="7">
        <v>57</v>
      </c>
      <c r="B21" s="8">
        <v>43619</v>
      </c>
      <c r="C21" s="3" t="s">
        <v>16</v>
      </c>
      <c r="D21" s="3" t="s">
        <v>57</v>
      </c>
      <c r="E21" s="10"/>
      <c r="F21" s="10">
        <v>149</v>
      </c>
      <c r="G21" s="10">
        <v>45</v>
      </c>
      <c r="H21" s="10">
        <v>114</v>
      </c>
      <c r="I21" s="10">
        <v>93</v>
      </c>
      <c r="J21" s="10">
        <v>130</v>
      </c>
      <c r="K21" s="10">
        <v>103</v>
      </c>
      <c r="L21" s="10">
        <v>129</v>
      </c>
      <c r="M21" s="10">
        <v>133</v>
      </c>
      <c r="N21" s="10">
        <f t="shared" si="8"/>
        <v>896</v>
      </c>
      <c r="O21" s="10">
        <f t="shared" si="9"/>
        <v>112</v>
      </c>
      <c r="P21" s="10">
        <f t="shared" si="10"/>
        <v>11200</v>
      </c>
      <c r="Q21" s="10">
        <f t="shared" si="11"/>
        <v>4.0492567972322275</v>
      </c>
      <c r="R21" s="10">
        <v>64</v>
      </c>
      <c r="S21" s="10">
        <v>24</v>
      </c>
      <c r="T21" s="10">
        <v>8</v>
      </c>
      <c r="U21" s="10">
        <v>4</v>
      </c>
      <c r="V21" s="41">
        <f t="shared" si="12"/>
        <v>0.24</v>
      </c>
      <c r="W21" s="41">
        <f t="shared" si="13"/>
        <v>0.04</v>
      </c>
      <c r="X21" s="41">
        <f t="shared" si="0"/>
        <v>0.64</v>
      </c>
      <c r="Y21" s="41">
        <f t="shared" si="1"/>
        <v>0.08</v>
      </c>
      <c r="Z21" s="11"/>
    </row>
    <row r="22" spans="1:26" x14ac:dyDescent="0.5">
      <c r="A22" s="7">
        <v>59</v>
      </c>
      <c r="B22" s="2">
        <v>43650</v>
      </c>
      <c r="C22" s="3" t="s">
        <v>16</v>
      </c>
      <c r="D22" s="3" t="s">
        <v>57</v>
      </c>
      <c r="E22" s="10"/>
      <c r="F22" s="10">
        <v>51</v>
      </c>
      <c r="G22" s="10">
        <v>68</v>
      </c>
      <c r="H22" s="10">
        <v>76</v>
      </c>
      <c r="I22" s="10">
        <v>65</v>
      </c>
      <c r="J22" s="10">
        <v>55</v>
      </c>
      <c r="K22" s="10">
        <v>70</v>
      </c>
      <c r="L22" s="10">
        <v>97</v>
      </c>
      <c r="M22" s="10">
        <v>51</v>
      </c>
      <c r="N22" s="10">
        <f t="shared" si="8"/>
        <v>533</v>
      </c>
      <c r="O22" s="10">
        <f t="shared" si="9"/>
        <v>66.625</v>
      </c>
      <c r="P22" s="10">
        <f t="shared" si="10"/>
        <v>6662.5</v>
      </c>
      <c r="Q22" s="10">
        <f t="shared" si="11"/>
        <v>3.8237024020560484</v>
      </c>
      <c r="R22" s="10">
        <v>80</v>
      </c>
      <c r="S22" s="10">
        <v>20</v>
      </c>
      <c r="T22" s="10">
        <v>13</v>
      </c>
      <c r="U22" s="10">
        <v>1</v>
      </c>
      <c r="V22" s="41">
        <f t="shared" si="12"/>
        <v>0.17543859649122806</v>
      </c>
      <c r="W22" s="41">
        <f t="shared" si="13"/>
        <v>8.771929824561403E-3</v>
      </c>
      <c r="X22" s="41">
        <f t="shared" si="0"/>
        <v>0.70175438596491224</v>
      </c>
      <c r="Y22" s="41">
        <f t="shared" si="1"/>
        <v>0.11403508771929824</v>
      </c>
      <c r="Z22" s="11"/>
    </row>
    <row r="23" spans="1:26" x14ac:dyDescent="0.5">
      <c r="A23" s="7">
        <v>63</v>
      </c>
      <c r="B23" s="8">
        <v>43651</v>
      </c>
      <c r="C23" s="3" t="s">
        <v>16</v>
      </c>
      <c r="D23" s="3" t="s">
        <v>57</v>
      </c>
      <c r="E23" s="10">
        <v>0.29210000000000003</v>
      </c>
      <c r="F23" s="10">
        <v>13</v>
      </c>
      <c r="G23" s="10">
        <v>22</v>
      </c>
      <c r="H23" s="10">
        <v>14</v>
      </c>
      <c r="I23" s="10">
        <v>10</v>
      </c>
      <c r="J23" s="10">
        <v>6</v>
      </c>
      <c r="K23" s="10">
        <v>16</v>
      </c>
      <c r="L23" s="10">
        <v>10</v>
      </c>
      <c r="M23" s="10">
        <v>13</v>
      </c>
      <c r="N23" s="10">
        <f t="shared" si="8"/>
        <v>104</v>
      </c>
      <c r="O23" s="10">
        <f t="shared" si="9"/>
        <v>13</v>
      </c>
      <c r="P23" s="10">
        <f t="shared" si="10"/>
        <v>1300</v>
      </c>
      <c r="Q23" s="10">
        <f t="shared" si="11"/>
        <v>3.1142772965615864</v>
      </c>
      <c r="R23" s="10">
        <v>53</v>
      </c>
      <c r="S23" s="10">
        <v>17</v>
      </c>
      <c r="T23" s="10">
        <v>30</v>
      </c>
      <c r="U23" s="10">
        <v>3</v>
      </c>
      <c r="V23" s="41">
        <f t="shared" si="12"/>
        <v>0.1650485436893204</v>
      </c>
      <c r="W23" s="41">
        <f t="shared" si="13"/>
        <v>2.9126213592233011E-2</v>
      </c>
      <c r="X23" s="41">
        <f t="shared" si="0"/>
        <v>0.5145631067961165</v>
      </c>
      <c r="Y23" s="41">
        <f t="shared" si="1"/>
        <v>0.29126213592233008</v>
      </c>
      <c r="Z23" s="11"/>
    </row>
    <row r="24" spans="1:26" x14ac:dyDescent="0.5">
      <c r="A24" s="7">
        <v>71</v>
      </c>
      <c r="B24" s="8">
        <v>43650</v>
      </c>
      <c r="C24" s="9" t="s">
        <v>16</v>
      </c>
      <c r="D24" s="3" t="s">
        <v>57</v>
      </c>
      <c r="E24" s="10"/>
      <c r="F24" s="10">
        <v>141</v>
      </c>
      <c r="G24" s="10">
        <v>204</v>
      </c>
      <c r="H24" s="10">
        <v>121</v>
      </c>
      <c r="I24" s="10">
        <v>94</v>
      </c>
      <c r="J24" s="10">
        <v>151</v>
      </c>
      <c r="K24" s="10">
        <v>195</v>
      </c>
      <c r="L24" s="10">
        <v>152</v>
      </c>
      <c r="M24" s="10">
        <v>86</v>
      </c>
      <c r="N24" s="10">
        <f t="shared" si="8"/>
        <v>1144</v>
      </c>
      <c r="O24" s="10">
        <f t="shared" si="9"/>
        <v>143</v>
      </c>
      <c r="P24" s="10">
        <f t="shared" si="10"/>
        <v>14300</v>
      </c>
      <c r="Q24" s="10">
        <f t="shared" si="11"/>
        <v>4.1553664066467046</v>
      </c>
      <c r="R24" s="10">
        <v>65</v>
      </c>
      <c r="S24" s="10">
        <v>46</v>
      </c>
      <c r="T24" s="10">
        <v>7</v>
      </c>
      <c r="U24" s="10">
        <v>1</v>
      </c>
      <c r="V24" s="41">
        <f t="shared" si="12"/>
        <v>0.38655462184873951</v>
      </c>
      <c r="W24" s="41">
        <f t="shared" si="13"/>
        <v>8.4033613445378148E-3</v>
      </c>
      <c r="X24" s="41">
        <f t="shared" si="0"/>
        <v>0.54621848739495793</v>
      </c>
      <c r="Y24" s="41">
        <f t="shared" si="1"/>
        <v>5.8823529411764705E-2</v>
      </c>
      <c r="Z24" s="11"/>
    </row>
    <row r="25" spans="1:26" x14ac:dyDescent="0.5">
      <c r="A25" s="7">
        <v>73</v>
      </c>
      <c r="B25" s="2">
        <v>43619</v>
      </c>
      <c r="C25" s="9" t="s">
        <v>16</v>
      </c>
      <c r="D25" s="3" t="s">
        <v>57</v>
      </c>
      <c r="E25" s="10"/>
      <c r="F25" s="10">
        <v>83</v>
      </c>
      <c r="G25" s="10">
        <v>75</v>
      </c>
      <c r="H25" s="10">
        <v>93</v>
      </c>
      <c r="I25" s="10">
        <v>95</v>
      </c>
      <c r="J25" s="10">
        <v>73</v>
      </c>
      <c r="K25" s="10">
        <v>51</v>
      </c>
      <c r="L25" s="10">
        <v>66</v>
      </c>
      <c r="M25" s="10">
        <v>78</v>
      </c>
      <c r="N25" s="10">
        <f t="shared" si="8"/>
        <v>614</v>
      </c>
      <c r="O25" s="10">
        <f t="shared" si="9"/>
        <v>76.75</v>
      </c>
      <c r="P25" s="10">
        <f t="shared" si="10"/>
        <v>7675</v>
      </c>
      <c r="Q25" s="10">
        <f t="shared" si="11"/>
        <v>3.885134966063434</v>
      </c>
      <c r="R25" s="10">
        <v>89</v>
      </c>
      <c r="S25" s="10">
        <v>16</v>
      </c>
      <c r="T25" s="10">
        <v>6</v>
      </c>
      <c r="U25" s="10">
        <v>2</v>
      </c>
      <c r="V25" s="41">
        <f t="shared" si="12"/>
        <v>0.1415929203539823</v>
      </c>
      <c r="W25" s="41">
        <f t="shared" si="13"/>
        <v>1.7699115044247787E-2</v>
      </c>
      <c r="X25" s="41">
        <f t="shared" si="0"/>
        <v>0.78761061946902655</v>
      </c>
      <c r="Y25" s="41">
        <f t="shared" si="1"/>
        <v>5.3097345132743362E-2</v>
      </c>
      <c r="Z25" s="11"/>
    </row>
    <row r="26" spans="1:26" x14ac:dyDescent="0.5">
      <c r="A26" s="7">
        <v>74</v>
      </c>
      <c r="B26" s="8">
        <v>43619</v>
      </c>
      <c r="C26" s="9" t="s">
        <v>16</v>
      </c>
      <c r="D26" s="3" t="s">
        <v>57</v>
      </c>
      <c r="E26" s="10"/>
      <c r="F26" s="10">
        <v>16</v>
      </c>
      <c r="G26" s="10">
        <v>10</v>
      </c>
      <c r="H26" s="10">
        <v>12</v>
      </c>
      <c r="I26" s="10">
        <v>11</v>
      </c>
      <c r="J26" s="10">
        <v>10</v>
      </c>
      <c r="K26" s="10">
        <v>13</v>
      </c>
      <c r="L26" s="10">
        <v>9</v>
      </c>
      <c r="M26" s="10">
        <v>9</v>
      </c>
      <c r="N26" s="10">
        <f t="shared" si="8"/>
        <v>90</v>
      </c>
      <c r="O26" s="10">
        <f t="shared" si="9"/>
        <v>11.25</v>
      </c>
      <c r="P26" s="10">
        <f t="shared" si="10"/>
        <v>1125</v>
      </c>
      <c r="Q26" s="10">
        <f t="shared" si="11"/>
        <v>3.0515383905153275</v>
      </c>
      <c r="R26" s="10">
        <v>66</v>
      </c>
      <c r="S26" s="78">
        <v>30</v>
      </c>
      <c r="T26" s="10">
        <v>19</v>
      </c>
      <c r="U26" s="10">
        <v>2</v>
      </c>
      <c r="V26" s="41">
        <f t="shared" si="12"/>
        <v>0.25641025641025639</v>
      </c>
      <c r="W26" s="41">
        <f t="shared" si="13"/>
        <v>1.7094017094017096E-2</v>
      </c>
      <c r="X26" s="41">
        <f t="shared" si="0"/>
        <v>0.5641025641025641</v>
      </c>
      <c r="Y26" s="41">
        <f t="shared" si="1"/>
        <v>0.1623931623931624</v>
      </c>
      <c r="Z26" s="11" t="s">
        <v>14</v>
      </c>
    </row>
    <row r="27" spans="1:26" x14ac:dyDescent="0.5">
      <c r="A27" s="7">
        <v>77</v>
      </c>
      <c r="B27" s="8">
        <v>43650</v>
      </c>
      <c r="C27" s="9" t="s">
        <v>16</v>
      </c>
      <c r="D27" s="3" t="s">
        <v>57</v>
      </c>
      <c r="E27" s="10"/>
      <c r="F27" s="10">
        <v>138</v>
      </c>
      <c r="G27" s="10">
        <v>118</v>
      </c>
      <c r="H27" s="10">
        <v>110</v>
      </c>
      <c r="I27" s="10">
        <v>112</v>
      </c>
      <c r="J27" s="10">
        <v>113</v>
      </c>
      <c r="K27" s="10">
        <v>121</v>
      </c>
      <c r="L27" s="10">
        <v>132</v>
      </c>
      <c r="M27" s="10">
        <v>130</v>
      </c>
      <c r="N27" s="10">
        <f t="shared" si="8"/>
        <v>974</v>
      </c>
      <c r="O27" s="10">
        <f t="shared" si="9"/>
        <v>121.75</v>
      </c>
      <c r="P27" s="10">
        <f t="shared" si="10"/>
        <v>12175</v>
      </c>
      <c r="Q27" s="10">
        <f t="shared" si="11"/>
        <v>4.0855046394264978</v>
      </c>
      <c r="R27" s="10">
        <v>79</v>
      </c>
      <c r="S27" s="10">
        <v>15</v>
      </c>
      <c r="T27" s="10">
        <v>11</v>
      </c>
      <c r="U27" s="10">
        <v>6</v>
      </c>
      <c r="V27" s="41">
        <f t="shared" si="12"/>
        <v>0.13513513513513514</v>
      </c>
      <c r="W27" s="41">
        <f t="shared" si="13"/>
        <v>5.4054054054054057E-2</v>
      </c>
      <c r="X27" s="41">
        <f t="shared" si="0"/>
        <v>0.71171171171171166</v>
      </c>
      <c r="Y27" s="41">
        <f t="shared" si="1"/>
        <v>9.90990990990991E-2</v>
      </c>
      <c r="Z27" s="11"/>
    </row>
    <row r="28" spans="1:26" x14ac:dyDescent="0.5">
      <c r="A28" s="7">
        <v>78</v>
      </c>
      <c r="B28" s="2">
        <v>43619</v>
      </c>
      <c r="C28" s="9" t="s">
        <v>16</v>
      </c>
      <c r="D28" s="3" t="s">
        <v>57</v>
      </c>
      <c r="E28" s="10"/>
      <c r="F28" s="10">
        <v>117</v>
      </c>
      <c r="G28" s="10">
        <v>130</v>
      </c>
      <c r="H28" s="10">
        <v>142</v>
      </c>
      <c r="I28" s="10">
        <v>141</v>
      </c>
      <c r="J28" s="10">
        <v>118</v>
      </c>
      <c r="K28" s="10">
        <v>111</v>
      </c>
      <c r="L28" s="10">
        <v>162</v>
      </c>
      <c r="M28" s="10">
        <v>167</v>
      </c>
      <c r="N28" s="10">
        <f t="shared" si="8"/>
        <v>1088</v>
      </c>
      <c r="O28" s="10">
        <f t="shared" si="9"/>
        <v>136</v>
      </c>
      <c r="P28" s="10">
        <f t="shared" si="10"/>
        <v>13600</v>
      </c>
      <c r="Q28" s="10">
        <f t="shared" si="11"/>
        <v>4.1335708406140395</v>
      </c>
      <c r="R28" s="10">
        <v>65</v>
      </c>
      <c r="S28" s="10">
        <v>26</v>
      </c>
      <c r="T28" s="10">
        <v>5</v>
      </c>
      <c r="U28" s="10">
        <v>4</v>
      </c>
      <c r="V28" s="41">
        <f t="shared" si="12"/>
        <v>0.26</v>
      </c>
      <c r="W28" s="41">
        <f t="shared" si="13"/>
        <v>0.04</v>
      </c>
      <c r="X28" s="41">
        <f t="shared" si="0"/>
        <v>0.65</v>
      </c>
      <c r="Y28" s="41">
        <f t="shared" si="1"/>
        <v>0.05</v>
      </c>
      <c r="Z28" s="11"/>
    </row>
    <row r="29" spans="1:26" x14ac:dyDescent="0.5">
      <c r="A29" s="7">
        <v>83</v>
      </c>
      <c r="B29" s="8">
        <v>43650</v>
      </c>
      <c r="C29" s="9" t="s">
        <v>16</v>
      </c>
      <c r="D29" s="3" t="s">
        <v>57</v>
      </c>
      <c r="E29" s="10">
        <v>0.50329999999999997</v>
      </c>
      <c r="F29" s="10">
        <v>20</v>
      </c>
      <c r="G29" s="10">
        <v>25</v>
      </c>
      <c r="H29" s="10">
        <v>28</v>
      </c>
      <c r="I29" s="10">
        <v>35</v>
      </c>
      <c r="J29" s="10">
        <v>34</v>
      </c>
      <c r="K29" s="10">
        <v>28</v>
      </c>
      <c r="L29" s="10">
        <v>36</v>
      </c>
      <c r="M29" s="10">
        <v>47</v>
      </c>
      <c r="N29" s="10">
        <f t="shared" si="8"/>
        <v>253</v>
      </c>
      <c r="O29" s="10">
        <f t="shared" si="9"/>
        <v>31.625</v>
      </c>
      <c r="P29" s="10">
        <f t="shared" si="10"/>
        <v>3162.5</v>
      </c>
      <c r="Q29" s="10">
        <f t="shared" si="11"/>
        <v>3.5001678387951678</v>
      </c>
      <c r="R29" s="10">
        <v>33</v>
      </c>
      <c r="S29" s="10">
        <v>77</v>
      </c>
      <c r="T29" s="10">
        <v>3</v>
      </c>
      <c r="U29" s="10">
        <v>0</v>
      </c>
      <c r="V29" s="41">
        <f t="shared" si="12"/>
        <v>0.68141592920353977</v>
      </c>
      <c r="W29" s="41">
        <f t="shared" si="13"/>
        <v>0</v>
      </c>
      <c r="X29" s="41">
        <f t="shared" si="0"/>
        <v>0.29203539823008851</v>
      </c>
      <c r="Y29" s="41">
        <f t="shared" si="1"/>
        <v>2.6548672566371681E-2</v>
      </c>
      <c r="Z29" s="11"/>
    </row>
    <row r="30" spans="1:26" x14ac:dyDescent="0.5">
      <c r="A30" s="7">
        <v>87</v>
      </c>
      <c r="B30" s="8">
        <v>43651</v>
      </c>
      <c r="C30" s="9" t="s">
        <v>16</v>
      </c>
      <c r="D30" s="3" t="s">
        <v>57</v>
      </c>
      <c r="E30" s="10">
        <v>0.6</v>
      </c>
      <c r="F30" s="10">
        <v>10</v>
      </c>
      <c r="G30" s="10">
        <v>8</v>
      </c>
      <c r="H30" s="10">
        <v>7</v>
      </c>
      <c r="I30" s="10">
        <v>8</v>
      </c>
      <c r="J30" s="10">
        <v>15</v>
      </c>
      <c r="K30" s="10">
        <v>9</v>
      </c>
      <c r="L30" s="10">
        <v>8</v>
      </c>
      <c r="M30" s="10">
        <v>15</v>
      </c>
      <c r="N30" s="10">
        <f t="shared" si="8"/>
        <v>80</v>
      </c>
      <c r="O30" s="10">
        <f t="shared" si="9"/>
        <v>10</v>
      </c>
      <c r="P30" s="10">
        <f t="shared" si="10"/>
        <v>1000</v>
      </c>
      <c r="Q30" s="10">
        <f t="shared" si="11"/>
        <v>3.0004340774793188</v>
      </c>
      <c r="R30" s="10">
        <v>47</v>
      </c>
      <c r="S30" s="10">
        <v>22</v>
      </c>
      <c r="T30" s="10">
        <v>11</v>
      </c>
      <c r="U30" s="10">
        <v>4</v>
      </c>
      <c r="V30" s="41">
        <f t="shared" si="12"/>
        <v>0.26190476190476192</v>
      </c>
      <c r="W30" s="41">
        <f t="shared" si="13"/>
        <v>4.7619047619047616E-2</v>
      </c>
      <c r="X30" s="41">
        <f t="shared" si="0"/>
        <v>0.55952380952380953</v>
      </c>
      <c r="Y30" s="41">
        <f t="shared" si="1"/>
        <v>0.13095238095238096</v>
      </c>
      <c r="Z30" s="11" t="s">
        <v>17</v>
      </c>
    </row>
    <row r="31" spans="1:26" x14ac:dyDescent="0.5">
      <c r="A31" s="7">
        <v>88</v>
      </c>
      <c r="B31" s="2">
        <v>43650</v>
      </c>
      <c r="C31" s="9" t="s">
        <v>16</v>
      </c>
      <c r="D31" s="3" t="s">
        <v>57</v>
      </c>
      <c r="E31" s="10">
        <v>0.27800000000000002</v>
      </c>
      <c r="F31" s="10">
        <v>16</v>
      </c>
      <c r="G31" s="10">
        <v>17</v>
      </c>
      <c r="H31" s="10">
        <v>37</v>
      </c>
      <c r="I31" s="10">
        <v>19</v>
      </c>
      <c r="J31" s="10">
        <v>14</v>
      </c>
      <c r="K31" s="10">
        <v>15</v>
      </c>
      <c r="L31" s="10">
        <v>24</v>
      </c>
      <c r="M31" s="10">
        <v>20</v>
      </c>
      <c r="N31" s="10">
        <f t="shared" si="8"/>
        <v>162</v>
      </c>
      <c r="O31" s="10">
        <f t="shared" si="9"/>
        <v>20.25</v>
      </c>
      <c r="P31" s="10">
        <f t="shared" si="10"/>
        <v>2025</v>
      </c>
      <c r="Q31" s="10">
        <f t="shared" si="11"/>
        <v>3.3066394410242617</v>
      </c>
      <c r="R31" s="10">
        <v>51</v>
      </c>
      <c r="S31" s="10">
        <v>43</v>
      </c>
      <c r="T31" s="10">
        <v>11</v>
      </c>
      <c r="U31" s="10">
        <v>0</v>
      </c>
      <c r="V31" s="41">
        <f t="shared" si="12"/>
        <v>0.40952380952380951</v>
      </c>
      <c r="W31" s="41">
        <f t="shared" si="13"/>
        <v>0</v>
      </c>
      <c r="X31" s="41">
        <f t="shared" si="0"/>
        <v>0.48571428571428571</v>
      </c>
      <c r="Y31" s="41">
        <f t="shared" si="1"/>
        <v>0.10476190476190476</v>
      </c>
      <c r="Z31" s="11"/>
    </row>
    <row r="32" spans="1:26" x14ac:dyDescent="0.5">
      <c r="A32" s="12">
        <v>92</v>
      </c>
      <c r="B32" s="8">
        <v>43651</v>
      </c>
      <c r="C32" s="9" t="s">
        <v>15</v>
      </c>
      <c r="D32" s="3" t="s">
        <v>57</v>
      </c>
      <c r="E32" s="13">
        <v>1.6003000000000001</v>
      </c>
      <c r="F32" s="13">
        <v>189</v>
      </c>
      <c r="G32" s="13">
        <v>192</v>
      </c>
      <c r="H32" s="13">
        <v>186</v>
      </c>
      <c r="I32" s="13">
        <v>190</v>
      </c>
      <c r="J32" s="13">
        <v>154</v>
      </c>
      <c r="K32" s="13">
        <v>159</v>
      </c>
      <c r="L32" s="13">
        <v>211</v>
      </c>
      <c r="M32" s="13">
        <v>197</v>
      </c>
      <c r="N32" s="13">
        <f t="shared" si="8"/>
        <v>1478</v>
      </c>
      <c r="O32" s="13">
        <f t="shared" si="9"/>
        <v>184.75</v>
      </c>
      <c r="P32" s="13">
        <f t="shared" si="10"/>
        <v>18475</v>
      </c>
      <c r="Q32" s="13">
        <f t="shared" si="11"/>
        <v>4.2666079535745087</v>
      </c>
      <c r="R32" s="13">
        <v>67</v>
      </c>
      <c r="S32" s="13">
        <v>56</v>
      </c>
      <c r="T32" s="13">
        <v>20</v>
      </c>
      <c r="U32" s="13">
        <v>2</v>
      </c>
      <c r="V32" s="42">
        <f t="shared" si="12"/>
        <v>0.38620689655172413</v>
      </c>
      <c r="W32" s="42">
        <f t="shared" si="13"/>
        <v>1.3793103448275862E-2</v>
      </c>
      <c r="X32" s="42">
        <f t="shared" si="0"/>
        <v>0.46206896551724136</v>
      </c>
      <c r="Y32" s="42">
        <f t="shared" si="1"/>
        <v>0.13793103448275862</v>
      </c>
      <c r="Z32" s="14" t="s">
        <v>63</v>
      </c>
    </row>
    <row r="33" spans="1:26" x14ac:dyDescent="0.5">
      <c r="A33" s="7">
        <v>97</v>
      </c>
      <c r="B33" s="8">
        <v>43650</v>
      </c>
      <c r="C33" s="9" t="s">
        <v>16</v>
      </c>
      <c r="D33" s="3" t="s">
        <v>57</v>
      </c>
      <c r="E33" s="10">
        <v>1.3192999999999999</v>
      </c>
      <c r="F33" s="10">
        <v>170</v>
      </c>
      <c r="G33" s="10">
        <v>237</v>
      </c>
      <c r="H33" s="10">
        <v>378</v>
      </c>
      <c r="I33" s="10">
        <v>288</v>
      </c>
      <c r="J33" s="10">
        <v>128</v>
      </c>
      <c r="K33" s="10">
        <v>142</v>
      </c>
      <c r="L33" s="10">
        <v>122</v>
      </c>
      <c r="M33" s="10">
        <v>122</v>
      </c>
      <c r="N33" s="10">
        <f t="shared" si="8"/>
        <v>1587</v>
      </c>
      <c r="O33" s="10">
        <f t="shared" si="9"/>
        <v>198.375</v>
      </c>
      <c r="P33" s="10">
        <f t="shared" si="10"/>
        <v>19837.5</v>
      </c>
      <c r="Q33" s="10">
        <f t="shared" si="11"/>
        <v>4.2975088318126069</v>
      </c>
      <c r="R33" s="10">
        <v>82</v>
      </c>
      <c r="S33" s="10">
        <v>20</v>
      </c>
      <c r="T33" s="10">
        <v>12</v>
      </c>
      <c r="U33" s="10">
        <v>4</v>
      </c>
      <c r="V33" s="41">
        <f t="shared" si="12"/>
        <v>0.16949152542372881</v>
      </c>
      <c r="W33" s="41">
        <f t="shared" si="13"/>
        <v>3.3898305084745763E-2</v>
      </c>
      <c r="X33" s="41">
        <f t="shared" si="0"/>
        <v>0.69491525423728817</v>
      </c>
      <c r="Y33" s="41">
        <f t="shared" si="1"/>
        <v>0.10169491525423729</v>
      </c>
      <c r="Z33" s="11"/>
    </row>
    <row r="34" spans="1:26" x14ac:dyDescent="0.5">
      <c r="A34" s="7">
        <v>100</v>
      </c>
      <c r="B34" s="2">
        <v>43650</v>
      </c>
      <c r="C34" s="9" t="s">
        <v>16</v>
      </c>
      <c r="D34" s="3" t="s">
        <v>57</v>
      </c>
      <c r="E34" s="10">
        <v>0.98670000000000002</v>
      </c>
      <c r="F34" s="10">
        <v>141</v>
      </c>
      <c r="G34" s="10">
        <v>161</v>
      </c>
      <c r="H34" s="10">
        <v>237</v>
      </c>
      <c r="I34" s="10">
        <v>172</v>
      </c>
      <c r="J34" s="10">
        <v>90</v>
      </c>
      <c r="K34" s="10">
        <v>105</v>
      </c>
      <c r="L34" s="10">
        <v>132</v>
      </c>
      <c r="M34" s="10">
        <v>107</v>
      </c>
      <c r="N34" s="10">
        <f t="shared" si="8"/>
        <v>1145</v>
      </c>
      <c r="O34" s="10">
        <f t="shared" si="9"/>
        <v>143.125</v>
      </c>
      <c r="P34" s="10">
        <f t="shared" si="10"/>
        <v>14312.5</v>
      </c>
      <c r="Q34" s="10">
        <f t="shared" si="11"/>
        <v>4.1557458423432294</v>
      </c>
      <c r="R34" s="10">
        <v>88</v>
      </c>
      <c r="S34" s="10">
        <v>11</v>
      </c>
      <c r="T34" s="10">
        <v>21</v>
      </c>
      <c r="U34" s="10">
        <v>2</v>
      </c>
      <c r="V34" s="41">
        <f t="shared" si="12"/>
        <v>9.0163934426229511E-2</v>
      </c>
      <c r="W34" s="41">
        <f t="shared" si="13"/>
        <v>1.6393442622950821E-2</v>
      </c>
      <c r="X34" s="41">
        <f t="shared" si="0"/>
        <v>0.72131147540983609</v>
      </c>
      <c r="Y34" s="41">
        <f t="shared" si="1"/>
        <v>0.1721311475409836</v>
      </c>
      <c r="Z34" s="11"/>
    </row>
    <row r="35" spans="1:26" x14ac:dyDescent="0.5">
      <c r="A35" s="7">
        <v>108</v>
      </c>
      <c r="B35" s="8">
        <v>43650</v>
      </c>
      <c r="C35" s="9" t="s">
        <v>15</v>
      </c>
      <c r="D35" s="3" t="s">
        <v>57</v>
      </c>
      <c r="E35" s="10">
        <v>1.0940000000000001</v>
      </c>
      <c r="F35" s="10">
        <v>240</v>
      </c>
      <c r="G35" s="10">
        <v>243</v>
      </c>
      <c r="H35" s="10">
        <v>173</v>
      </c>
      <c r="I35" s="10">
        <v>192</v>
      </c>
      <c r="J35" s="10">
        <v>165</v>
      </c>
      <c r="K35" s="10">
        <v>210</v>
      </c>
      <c r="L35" s="10">
        <v>168</v>
      </c>
      <c r="M35" s="10">
        <v>256</v>
      </c>
      <c r="N35" s="10">
        <f t="shared" si="8"/>
        <v>1647</v>
      </c>
      <c r="O35" s="10">
        <f t="shared" si="9"/>
        <v>205.875</v>
      </c>
      <c r="P35" s="10">
        <f t="shared" si="10"/>
        <v>20587.5</v>
      </c>
      <c r="Q35" s="10">
        <f t="shared" si="11"/>
        <v>4.3136247067223019</v>
      </c>
      <c r="R35" s="10">
        <v>80</v>
      </c>
      <c r="S35" s="10">
        <v>33</v>
      </c>
      <c r="T35" s="10">
        <v>8</v>
      </c>
      <c r="U35" s="10">
        <v>8</v>
      </c>
      <c r="V35" s="41">
        <f t="shared" si="12"/>
        <v>0.2558139534883721</v>
      </c>
      <c r="W35" s="41">
        <f t="shared" si="13"/>
        <v>6.2015503875968991E-2</v>
      </c>
      <c r="X35" s="41">
        <f t="shared" si="0"/>
        <v>0.62015503875968991</v>
      </c>
      <c r="Y35" s="41">
        <f t="shared" si="1"/>
        <v>6.2015503875968991E-2</v>
      </c>
      <c r="Z35" s="11"/>
    </row>
    <row r="36" spans="1:26" x14ac:dyDescent="0.5">
      <c r="A36" s="7">
        <v>109</v>
      </c>
      <c r="B36" s="8">
        <v>43650</v>
      </c>
      <c r="C36" s="9" t="s">
        <v>16</v>
      </c>
      <c r="D36" s="3" t="s">
        <v>57</v>
      </c>
      <c r="E36" s="10">
        <v>1.6396999999999999</v>
      </c>
      <c r="F36" s="10">
        <v>121</v>
      </c>
      <c r="G36" s="10">
        <v>130</v>
      </c>
      <c r="H36" s="10">
        <v>134</v>
      </c>
      <c r="I36" s="10">
        <v>131</v>
      </c>
      <c r="J36" s="10">
        <v>74</v>
      </c>
      <c r="K36" s="10">
        <v>92</v>
      </c>
      <c r="L36" s="10">
        <v>101</v>
      </c>
      <c r="M36" s="10">
        <v>51</v>
      </c>
      <c r="N36" s="10">
        <f t="shared" si="8"/>
        <v>834</v>
      </c>
      <c r="O36" s="10">
        <f t="shared" si="9"/>
        <v>104.25</v>
      </c>
      <c r="P36" s="10">
        <f t="shared" si="10"/>
        <v>10425</v>
      </c>
      <c r="Q36" s="10">
        <f t="shared" si="11"/>
        <v>4.0181177205910004</v>
      </c>
      <c r="R36" s="10">
        <v>72</v>
      </c>
      <c r="S36" s="10">
        <v>20</v>
      </c>
      <c r="T36" s="10">
        <v>7</v>
      </c>
      <c r="U36" s="10">
        <v>1</v>
      </c>
      <c r="V36" s="41">
        <f t="shared" si="12"/>
        <v>0.2</v>
      </c>
      <c r="W36" s="41">
        <f t="shared" si="13"/>
        <v>0.01</v>
      </c>
      <c r="X36" s="41">
        <f t="shared" si="0"/>
        <v>0.72</v>
      </c>
      <c r="Y36" s="41">
        <f t="shared" si="1"/>
        <v>7.0000000000000007E-2</v>
      </c>
      <c r="Z36" s="11"/>
    </row>
    <row r="37" spans="1:26" x14ac:dyDescent="0.5">
      <c r="A37" s="65">
        <v>110</v>
      </c>
      <c r="B37" s="72">
        <v>43651</v>
      </c>
      <c r="C37" s="66" t="s">
        <v>16</v>
      </c>
      <c r="D37" s="75" t="s">
        <v>57</v>
      </c>
      <c r="E37" s="67">
        <v>1.006</v>
      </c>
      <c r="F37" s="67">
        <v>2</v>
      </c>
      <c r="G37" s="67">
        <v>6</v>
      </c>
      <c r="H37" s="67">
        <v>2</v>
      </c>
      <c r="I37" s="67">
        <v>8</v>
      </c>
      <c r="J37" s="67">
        <v>6</v>
      </c>
      <c r="K37" s="67">
        <v>12</v>
      </c>
      <c r="L37" s="67">
        <v>8</v>
      </c>
      <c r="M37" s="67">
        <v>7</v>
      </c>
      <c r="N37" s="67"/>
      <c r="O37" s="67"/>
      <c r="P37" s="67"/>
      <c r="Q37" s="67"/>
      <c r="R37" s="67"/>
      <c r="S37" s="67"/>
      <c r="T37" s="67"/>
      <c r="U37" s="67"/>
      <c r="V37" s="68"/>
      <c r="W37" s="68"/>
      <c r="X37" s="68"/>
      <c r="Y37" s="68"/>
      <c r="Z37" s="69" t="s">
        <v>36</v>
      </c>
    </row>
    <row r="38" spans="1:26" x14ac:dyDescent="0.5">
      <c r="A38" s="7">
        <v>111</v>
      </c>
      <c r="B38" s="8">
        <v>43650</v>
      </c>
      <c r="C38" s="9" t="s">
        <v>16</v>
      </c>
      <c r="D38" s="3" t="s">
        <v>57</v>
      </c>
      <c r="E38" s="10">
        <v>0.93330000000000002</v>
      </c>
      <c r="F38" s="10">
        <v>77</v>
      </c>
      <c r="G38" s="10">
        <v>136</v>
      </c>
      <c r="H38" s="10">
        <v>78</v>
      </c>
      <c r="I38" s="10">
        <v>69</v>
      </c>
      <c r="J38" s="10">
        <v>127</v>
      </c>
      <c r="K38" s="10">
        <v>168</v>
      </c>
      <c r="L38" s="10">
        <v>129</v>
      </c>
      <c r="M38" s="10">
        <v>99</v>
      </c>
      <c r="N38" s="10">
        <f t="shared" ref="N38:N69" si="14">SUM(F38+G38+H38+I38+J38+K38+L38+M38)</f>
        <v>883</v>
      </c>
      <c r="O38" s="10">
        <f t="shared" ref="O38:O69" si="15">AVERAGE(F38,G38,H38,I38,J38,K38,L38,M38)</f>
        <v>110.375</v>
      </c>
      <c r="P38" s="10">
        <f t="shared" ref="P38:P69" si="16">O38*100</f>
        <v>11037.5</v>
      </c>
      <c r="Q38" s="10">
        <f t="shared" ref="Q38:Q69" si="17">LOG10(P38+1)</f>
        <v>4.0429100619817291</v>
      </c>
      <c r="R38" s="10">
        <v>61</v>
      </c>
      <c r="S38" s="10">
        <v>37</v>
      </c>
      <c r="T38" s="10">
        <v>10</v>
      </c>
      <c r="U38" s="10">
        <v>1</v>
      </c>
      <c r="V38" s="10">
        <f t="shared" ref="V38:V69" si="18">S38/(R38+S38+T38+U38)</f>
        <v>0.33944954128440369</v>
      </c>
      <c r="W38" s="10">
        <f t="shared" ref="W38:W69" si="19">U38/(R38+S38+T38+U38)</f>
        <v>9.1743119266055051E-3</v>
      </c>
      <c r="X38" s="10">
        <f t="shared" si="0"/>
        <v>0.55963302752293576</v>
      </c>
      <c r="Y38" s="10">
        <f t="shared" si="1"/>
        <v>9.1743119266055051E-2</v>
      </c>
      <c r="Z38" s="9"/>
    </row>
    <row r="39" spans="1:26" x14ac:dyDescent="0.5">
      <c r="A39" s="12">
        <v>113</v>
      </c>
      <c r="B39" s="8">
        <v>43651</v>
      </c>
      <c r="C39" s="9" t="s">
        <v>15</v>
      </c>
      <c r="D39" s="3" t="s">
        <v>57</v>
      </c>
      <c r="E39" s="13">
        <v>1.1084000000000001</v>
      </c>
      <c r="F39" s="13">
        <v>279</v>
      </c>
      <c r="G39" s="13">
        <v>187</v>
      </c>
      <c r="H39" s="13">
        <v>183</v>
      </c>
      <c r="I39" s="13">
        <v>261</v>
      </c>
      <c r="J39" s="13">
        <v>180</v>
      </c>
      <c r="K39" s="13">
        <v>189</v>
      </c>
      <c r="L39" s="13">
        <v>193</v>
      </c>
      <c r="M39" s="13">
        <v>152</v>
      </c>
      <c r="N39" s="13">
        <f t="shared" si="14"/>
        <v>1624</v>
      </c>
      <c r="O39" s="13">
        <f t="shared" si="15"/>
        <v>203</v>
      </c>
      <c r="P39" s="13">
        <f t="shared" si="16"/>
        <v>20300</v>
      </c>
      <c r="Q39" s="13">
        <f t="shared" si="17"/>
        <v>4.3075174312031317</v>
      </c>
      <c r="R39" s="13">
        <v>70</v>
      </c>
      <c r="S39" s="13">
        <v>33</v>
      </c>
      <c r="T39" s="13">
        <v>26</v>
      </c>
      <c r="U39" s="13">
        <v>7</v>
      </c>
      <c r="V39" s="42">
        <f t="shared" si="18"/>
        <v>0.24264705882352941</v>
      </c>
      <c r="W39" s="42">
        <f t="shared" si="19"/>
        <v>5.1470588235294115E-2</v>
      </c>
      <c r="X39" s="42">
        <f t="shared" si="0"/>
        <v>0.51470588235294112</v>
      </c>
      <c r="Y39" s="42">
        <f t="shared" si="1"/>
        <v>0.19117647058823528</v>
      </c>
      <c r="Z39" s="14"/>
    </row>
    <row r="40" spans="1:26" x14ac:dyDescent="0.5">
      <c r="A40" s="7">
        <v>115</v>
      </c>
      <c r="B40" s="8">
        <v>43650</v>
      </c>
      <c r="C40" s="9" t="s">
        <v>15</v>
      </c>
      <c r="D40" s="3" t="s">
        <v>57</v>
      </c>
      <c r="E40" s="10">
        <v>1.5539000000000001</v>
      </c>
      <c r="F40" s="10">
        <v>205</v>
      </c>
      <c r="G40" s="10">
        <v>204</v>
      </c>
      <c r="H40" s="10">
        <v>158</v>
      </c>
      <c r="I40" s="10">
        <v>142</v>
      </c>
      <c r="J40" s="10">
        <v>147</v>
      </c>
      <c r="K40" s="10">
        <v>238</v>
      </c>
      <c r="L40" s="10">
        <v>201</v>
      </c>
      <c r="M40" s="10">
        <v>182</v>
      </c>
      <c r="N40" s="10">
        <f t="shared" si="14"/>
        <v>1477</v>
      </c>
      <c r="O40" s="10">
        <f t="shared" si="15"/>
        <v>184.625</v>
      </c>
      <c r="P40" s="10">
        <f t="shared" si="16"/>
        <v>18462.5</v>
      </c>
      <c r="Q40" s="10">
        <f t="shared" si="17"/>
        <v>4.2663140307422562</v>
      </c>
      <c r="R40" s="10">
        <v>51</v>
      </c>
      <c r="S40" s="10">
        <v>44</v>
      </c>
      <c r="T40" s="10">
        <v>8</v>
      </c>
      <c r="U40" s="10">
        <v>7</v>
      </c>
      <c r="V40" s="42">
        <f t="shared" si="18"/>
        <v>0.4</v>
      </c>
      <c r="W40" s="42">
        <f t="shared" si="19"/>
        <v>6.363636363636363E-2</v>
      </c>
      <c r="X40" s="42">
        <f t="shared" si="0"/>
        <v>0.46363636363636362</v>
      </c>
      <c r="Y40" s="42">
        <f t="shared" si="1"/>
        <v>7.2727272727272724E-2</v>
      </c>
      <c r="Z40" s="14"/>
    </row>
    <row r="41" spans="1:26" x14ac:dyDescent="0.5">
      <c r="A41" s="7">
        <v>117</v>
      </c>
      <c r="B41" s="2">
        <v>43650</v>
      </c>
      <c r="C41" s="9" t="s">
        <v>15</v>
      </c>
      <c r="D41" s="3" t="s">
        <v>57</v>
      </c>
      <c r="E41" s="10">
        <v>1.1335999999999999</v>
      </c>
      <c r="F41" s="10">
        <v>77</v>
      </c>
      <c r="G41" s="10">
        <v>144</v>
      </c>
      <c r="H41" s="10">
        <v>151</v>
      </c>
      <c r="I41" s="10">
        <v>108</v>
      </c>
      <c r="J41" s="10">
        <v>52</v>
      </c>
      <c r="K41" s="10">
        <v>60</v>
      </c>
      <c r="L41" s="10">
        <v>61</v>
      </c>
      <c r="M41" s="10">
        <v>71</v>
      </c>
      <c r="N41" s="10">
        <f t="shared" si="14"/>
        <v>724</v>
      </c>
      <c r="O41" s="10">
        <f t="shared" si="15"/>
        <v>90.5</v>
      </c>
      <c r="P41" s="10">
        <f t="shared" si="16"/>
        <v>9050</v>
      </c>
      <c r="Q41" s="10">
        <f t="shared" si="17"/>
        <v>3.956696564894651</v>
      </c>
      <c r="R41" s="10">
        <v>44</v>
      </c>
      <c r="S41" s="10">
        <v>57</v>
      </c>
      <c r="T41" s="10">
        <v>20</v>
      </c>
      <c r="U41" s="10">
        <v>5</v>
      </c>
      <c r="V41" s="42">
        <f t="shared" si="18"/>
        <v>0.45238095238095238</v>
      </c>
      <c r="W41" s="42">
        <f t="shared" si="19"/>
        <v>3.968253968253968E-2</v>
      </c>
      <c r="X41" s="42">
        <f t="shared" si="0"/>
        <v>0.34920634920634919</v>
      </c>
      <c r="Y41" s="42">
        <f t="shared" si="1"/>
        <v>0.15873015873015872</v>
      </c>
      <c r="Z41" s="14"/>
    </row>
    <row r="42" spans="1:26" x14ac:dyDescent="0.5">
      <c r="A42" s="7">
        <v>122</v>
      </c>
      <c r="B42" s="8">
        <v>43650</v>
      </c>
      <c r="C42" s="9" t="s">
        <v>16</v>
      </c>
      <c r="D42" s="3" t="s">
        <v>57</v>
      </c>
      <c r="E42" s="10">
        <v>1.2637</v>
      </c>
      <c r="F42" s="10">
        <v>139</v>
      </c>
      <c r="G42" s="10">
        <v>179</v>
      </c>
      <c r="H42" s="10">
        <v>196</v>
      </c>
      <c r="I42" s="10">
        <v>149</v>
      </c>
      <c r="J42" s="10">
        <v>155</v>
      </c>
      <c r="K42" s="10">
        <v>136</v>
      </c>
      <c r="L42" s="10">
        <v>235</v>
      </c>
      <c r="M42" s="10">
        <v>211</v>
      </c>
      <c r="N42" s="10">
        <f t="shared" si="14"/>
        <v>1400</v>
      </c>
      <c r="O42" s="10">
        <f t="shared" si="15"/>
        <v>175</v>
      </c>
      <c r="P42" s="10">
        <f t="shared" si="16"/>
        <v>17500</v>
      </c>
      <c r="Q42" s="10">
        <f t="shared" si="17"/>
        <v>4.2430628648048065</v>
      </c>
      <c r="R42" s="10">
        <v>94</v>
      </c>
      <c r="S42" s="10">
        <v>41</v>
      </c>
      <c r="T42" s="10">
        <v>13</v>
      </c>
      <c r="U42" s="10">
        <v>5</v>
      </c>
      <c r="V42" s="42">
        <f t="shared" si="18"/>
        <v>0.26797385620915032</v>
      </c>
      <c r="W42" s="42">
        <f t="shared" si="19"/>
        <v>3.2679738562091505E-2</v>
      </c>
      <c r="X42" s="42">
        <f t="shared" si="0"/>
        <v>0.6143790849673203</v>
      </c>
      <c r="Y42" s="42">
        <f t="shared" si="1"/>
        <v>8.4967320261437912E-2</v>
      </c>
      <c r="Z42" s="14"/>
    </row>
    <row r="43" spans="1:26" x14ac:dyDescent="0.5">
      <c r="A43" s="7">
        <v>125</v>
      </c>
      <c r="B43" s="8">
        <v>43650</v>
      </c>
      <c r="C43" s="9" t="s">
        <v>15</v>
      </c>
      <c r="D43" s="3" t="s">
        <v>57</v>
      </c>
      <c r="E43" s="10">
        <v>1.0657000000000001</v>
      </c>
      <c r="F43" s="10">
        <v>96</v>
      </c>
      <c r="G43" s="10">
        <v>93</v>
      </c>
      <c r="H43" s="10">
        <v>126</v>
      </c>
      <c r="I43" s="10">
        <v>91</v>
      </c>
      <c r="J43" s="10">
        <v>75</v>
      </c>
      <c r="K43" s="10">
        <v>112</v>
      </c>
      <c r="L43" s="10">
        <v>90</v>
      </c>
      <c r="M43" s="10">
        <v>72</v>
      </c>
      <c r="N43" s="10">
        <f t="shared" si="14"/>
        <v>755</v>
      </c>
      <c r="O43" s="10">
        <f t="shared" si="15"/>
        <v>94.375</v>
      </c>
      <c r="P43" s="10">
        <f t="shared" si="16"/>
        <v>9437.5</v>
      </c>
      <c r="Q43" s="10">
        <f t="shared" si="17"/>
        <v>3.9749029801577267</v>
      </c>
      <c r="R43" s="10">
        <v>37</v>
      </c>
      <c r="S43" s="10">
        <v>21</v>
      </c>
      <c r="T43" s="10">
        <v>9</v>
      </c>
      <c r="U43" s="10">
        <v>8</v>
      </c>
      <c r="V43" s="42">
        <f t="shared" si="18"/>
        <v>0.28000000000000003</v>
      </c>
      <c r="W43" s="42">
        <f t="shared" si="19"/>
        <v>0.10666666666666667</v>
      </c>
      <c r="X43" s="42">
        <f t="shared" si="0"/>
        <v>0.49333333333333335</v>
      </c>
      <c r="Y43" s="42">
        <f t="shared" si="1"/>
        <v>0.12</v>
      </c>
      <c r="Z43" s="14"/>
    </row>
    <row r="44" spans="1:26" x14ac:dyDescent="0.5">
      <c r="A44" s="7">
        <v>129</v>
      </c>
      <c r="B44" s="8">
        <v>43650</v>
      </c>
      <c r="C44" s="9" t="s">
        <v>15</v>
      </c>
      <c r="D44" s="3" t="s">
        <v>57</v>
      </c>
      <c r="E44" s="10">
        <v>1.6861999999999999</v>
      </c>
      <c r="F44" s="10">
        <v>20</v>
      </c>
      <c r="G44" s="10">
        <v>24</v>
      </c>
      <c r="H44" s="10">
        <v>55</v>
      </c>
      <c r="I44" s="10">
        <v>32</v>
      </c>
      <c r="J44" s="10">
        <v>29</v>
      </c>
      <c r="K44" s="10">
        <v>30</v>
      </c>
      <c r="L44" s="10">
        <v>46</v>
      </c>
      <c r="M44" s="10">
        <v>30</v>
      </c>
      <c r="N44" s="10">
        <f t="shared" si="14"/>
        <v>266</v>
      </c>
      <c r="O44" s="10">
        <f t="shared" si="15"/>
        <v>33.25</v>
      </c>
      <c r="P44" s="10">
        <f t="shared" si="16"/>
        <v>3325</v>
      </c>
      <c r="Q44" s="10">
        <f t="shared" si="17"/>
        <v>3.5219222448835006</v>
      </c>
      <c r="R44" s="10">
        <v>38</v>
      </c>
      <c r="S44" s="10">
        <v>22</v>
      </c>
      <c r="T44" s="10">
        <v>20</v>
      </c>
      <c r="U44" s="10">
        <v>2</v>
      </c>
      <c r="V44" s="42">
        <f t="shared" si="18"/>
        <v>0.26829268292682928</v>
      </c>
      <c r="W44" s="42">
        <f t="shared" si="19"/>
        <v>2.4390243902439025E-2</v>
      </c>
      <c r="X44" s="42">
        <f t="shared" si="0"/>
        <v>0.46341463414634149</v>
      </c>
      <c r="Y44" s="42">
        <f t="shared" si="1"/>
        <v>0.24390243902439024</v>
      </c>
      <c r="Z44" s="14"/>
    </row>
    <row r="45" spans="1:26" x14ac:dyDescent="0.5">
      <c r="A45" s="7">
        <v>134</v>
      </c>
      <c r="B45" s="8">
        <v>43651</v>
      </c>
      <c r="C45" s="9" t="s">
        <v>15</v>
      </c>
      <c r="D45" s="3" t="s">
        <v>57</v>
      </c>
      <c r="E45" s="10">
        <v>1.4939</v>
      </c>
      <c r="F45" s="10">
        <v>86</v>
      </c>
      <c r="G45" s="10">
        <v>104</v>
      </c>
      <c r="H45" s="10">
        <v>99</v>
      </c>
      <c r="I45" s="10">
        <v>111</v>
      </c>
      <c r="J45" s="10">
        <v>75</v>
      </c>
      <c r="K45" s="10">
        <v>84</v>
      </c>
      <c r="L45" s="10">
        <v>75</v>
      </c>
      <c r="M45" s="10">
        <v>90</v>
      </c>
      <c r="N45" s="10">
        <f t="shared" si="14"/>
        <v>724</v>
      </c>
      <c r="O45" s="10">
        <f t="shared" si="15"/>
        <v>90.5</v>
      </c>
      <c r="P45" s="10">
        <f t="shared" si="16"/>
        <v>9050</v>
      </c>
      <c r="Q45" s="10">
        <f t="shared" si="17"/>
        <v>3.956696564894651</v>
      </c>
      <c r="R45" s="10">
        <v>97</v>
      </c>
      <c r="S45" s="10">
        <v>56</v>
      </c>
      <c r="T45" s="10">
        <v>10</v>
      </c>
      <c r="U45" s="10">
        <v>0</v>
      </c>
      <c r="V45" s="42">
        <f t="shared" si="18"/>
        <v>0.34355828220858897</v>
      </c>
      <c r="W45" s="42">
        <f t="shared" si="19"/>
        <v>0</v>
      </c>
      <c r="X45" s="42">
        <f t="shared" si="0"/>
        <v>0.59509202453987731</v>
      </c>
      <c r="Y45" s="42">
        <f t="shared" si="1"/>
        <v>6.1349693251533742E-2</v>
      </c>
      <c r="Z45" s="14"/>
    </row>
    <row r="46" spans="1:26" x14ac:dyDescent="0.5">
      <c r="A46" s="7">
        <v>135</v>
      </c>
      <c r="B46" s="8">
        <v>43650</v>
      </c>
      <c r="C46" s="9" t="s">
        <v>15</v>
      </c>
      <c r="D46" s="3" t="s">
        <v>57</v>
      </c>
      <c r="E46" s="10">
        <v>1.4469000000000001</v>
      </c>
      <c r="F46" s="10">
        <v>210</v>
      </c>
      <c r="G46" s="10">
        <v>225</v>
      </c>
      <c r="H46" s="10">
        <v>189</v>
      </c>
      <c r="I46" s="10">
        <v>201</v>
      </c>
      <c r="J46" s="10">
        <v>221</v>
      </c>
      <c r="K46" s="10">
        <v>157</v>
      </c>
      <c r="L46" s="10">
        <v>272</v>
      </c>
      <c r="M46" s="10">
        <v>220</v>
      </c>
      <c r="N46" s="10">
        <f t="shared" si="14"/>
        <v>1695</v>
      </c>
      <c r="O46" s="10">
        <f t="shared" si="15"/>
        <v>211.875</v>
      </c>
      <c r="P46" s="10">
        <f t="shared" si="16"/>
        <v>21187.5</v>
      </c>
      <c r="Q46" s="10">
        <f t="shared" si="17"/>
        <v>4.3261002127381136</v>
      </c>
      <c r="R46" s="10">
        <v>72</v>
      </c>
      <c r="S46" s="10">
        <v>44</v>
      </c>
      <c r="T46" s="10">
        <v>13</v>
      </c>
      <c r="U46" s="10">
        <v>6</v>
      </c>
      <c r="V46" s="42">
        <f t="shared" si="18"/>
        <v>0.32592592592592595</v>
      </c>
      <c r="W46" s="42">
        <f t="shared" si="19"/>
        <v>4.4444444444444446E-2</v>
      </c>
      <c r="X46" s="42">
        <f t="shared" si="0"/>
        <v>0.53333333333333333</v>
      </c>
      <c r="Y46" s="42">
        <f t="shared" si="1"/>
        <v>9.6296296296296297E-2</v>
      </c>
      <c r="Z46" s="14"/>
    </row>
    <row r="47" spans="1:26" x14ac:dyDescent="0.5">
      <c r="A47" s="7">
        <v>142</v>
      </c>
      <c r="B47" s="8">
        <v>43650</v>
      </c>
      <c r="C47" s="9" t="s">
        <v>16</v>
      </c>
      <c r="D47" s="3" t="s">
        <v>57</v>
      </c>
      <c r="E47" s="10">
        <v>1.1209</v>
      </c>
      <c r="F47" s="10">
        <v>56</v>
      </c>
      <c r="G47" s="10">
        <v>81</v>
      </c>
      <c r="H47" s="10">
        <v>96</v>
      </c>
      <c r="I47" s="10">
        <v>80</v>
      </c>
      <c r="J47" s="10">
        <v>119</v>
      </c>
      <c r="K47" s="10">
        <v>76</v>
      </c>
      <c r="L47" s="10">
        <v>98</v>
      </c>
      <c r="M47" s="10">
        <v>127</v>
      </c>
      <c r="N47" s="10">
        <f t="shared" si="14"/>
        <v>733</v>
      </c>
      <c r="O47" s="10">
        <f t="shared" si="15"/>
        <v>91.625</v>
      </c>
      <c r="P47" s="10">
        <f t="shared" si="16"/>
        <v>9162.5</v>
      </c>
      <c r="Q47" s="10">
        <f t="shared" si="17"/>
        <v>3.9620613841876908</v>
      </c>
      <c r="R47" s="10">
        <v>34</v>
      </c>
      <c r="S47" s="10">
        <v>16</v>
      </c>
      <c r="T47" s="10">
        <v>3</v>
      </c>
      <c r="U47" s="10">
        <v>1</v>
      </c>
      <c r="V47" s="42">
        <f t="shared" si="18"/>
        <v>0.29629629629629628</v>
      </c>
      <c r="W47" s="42">
        <f t="shared" si="19"/>
        <v>1.8518518518518517E-2</v>
      </c>
      <c r="X47" s="42">
        <f t="shared" si="0"/>
        <v>0.62962962962962965</v>
      </c>
      <c r="Y47" s="42">
        <f t="shared" si="1"/>
        <v>5.5555555555555552E-2</v>
      </c>
      <c r="Z47" s="14" t="s">
        <v>29</v>
      </c>
    </row>
    <row r="48" spans="1:26" x14ac:dyDescent="0.5">
      <c r="A48" s="7">
        <v>145</v>
      </c>
      <c r="B48" s="8">
        <v>43651</v>
      </c>
      <c r="C48" s="9" t="s">
        <v>16</v>
      </c>
      <c r="D48" s="3" t="s">
        <v>57</v>
      </c>
      <c r="E48" s="10">
        <v>1.5754999999999999</v>
      </c>
      <c r="F48" s="10">
        <v>190</v>
      </c>
      <c r="G48" s="10">
        <v>175</v>
      </c>
      <c r="H48" s="10">
        <v>195</v>
      </c>
      <c r="I48" s="10">
        <v>193</v>
      </c>
      <c r="J48" s="10">
        <v>270</v>
      </c>
      <c r="K48" s="10">
        <v>225</v>
      </c>
      <c r="L48" s="10">
        <v>396</v>
      </c>
      <c r="M48" s="10">
        <v>240</v>
      </c>
      <c r="N48" s="10">
        <f t="shared" si="14"/>
        <v>1884</v>
      </c>
      <c r="O48" s="10">
        <f t="shared" si="15"/>
        <v>235.5</v>
      </c>
      <c r="P48" s="10">
        <f t="shared" si="16"/>
        <v>23550</v>
      </c>
      <c r="Q48" s="10">
        <f t="shared" si="17"/>
        <v>4.3720093524526638</v>
      </c>
      <c r="R48" s="10">
        <v>49</v>
      </c>
      <c r="S48" s="10">
        <v>59</v>
      </c>
      <c r="T48" s="10">
        <v>9</v>
      </c>
      <c r="U48" s="10">
        <v>2</v>
      </c>
      <c r="V48" s="42">
        <f t="shared" si="18"/>
        <v>0.49579831932773111</v>
      </c>
      <c r="W48" s="42">
        <f t="shared" si="19"/>
        <v>1.680672268907563E-2</v>
      </c>
      <c r="X48" s="42">
        <f t="shared" si="0"/>
        <v>0.41176470588235292</v>
      </c>
      <c r="Y48" s="42">
        <f t="shared" si="1"/>
        <v>7.5630252100840331E-2</v>
      </c>
      <c r="Z48" s="14"/>
    </row>
    <row r="49" spans="1:26" x14ac:dyDescent="0.5">
      <c r="A49" s="7">
        <v>146</v>
      </c>
      <c r="B49" s="8">
        <v>43650</v>
      </c>
      <c r="C49" s="9" t="s">
        <v>15</v>
      </c>
      <c r="D49" s="3" t="s">
        <v>57</v>
      </c>
      <c r="E49" s="10">
        <v>1.1727000000000001</v>
      </c>
      <c r="F49" s="10">
        <v>124</v>
      </c>
      <c r="G49" s="10">
        <v>97</v>
      </c>
      <c r="H49" s="10">
        <v>160</v>
      </c>
      <c r="I49" s="10">
        <v>180</v>
      </c>
      <c r="J49" s="10">
        <v>148</v>
      </c>
      <c r="K49" s="10">
        <v>160</v>
      </c>
      <c r="L49" s="10">
        <v>110</v>
      </c>
      <c r="M49" s="10">
        <v>182</v>
      </c>
      <c r="N49" s="10">
        <f t="shared" si="14"/>
        <v>1161</v>
      </c>
      <c r="O49" s="10">
        <f t="shared" si="15"/>
        <v>145.125</v>
      </c>
      <c r="P49" s="10">
        <f t="shared" si="16"/>
        <v>14512.5</v>
      </c>
      <c r="Q49" s="10">
        <f t="shared" si="17"/>
        <v>4.1617721572613462</v>
      </c>
      <c r="R49" s="10">
        <v>49</v>
      </c>
      <c r="S49" s="10">
        <v>43</v>
      </c>
      <c r="T49" s="10">
        <v>10</v>
      </c>
      <c r="U49" s="10">
        <v>2</v>
      </c>
      <c r="V49" s="42">
        <f t="shared" si="18"/>
        <v>0.41346153846153844</v>
      </c>
      <c r="W49" s="42">
        <f t="shared" si="19"/>
        <v>1.9230769230769232E-2</v>
      </c>
      <c r="X49" s="42">
        <f t="shared" si="0"/>
        <v>0.47115384615384615</v>
      </c>
      <c r="Y49" s="42">
        <f t="shared" si="1"/>
        <v>9.6153846153846159E-2</v>
      </c>
      <c r="Z49" s="14"/>
    </row>
    <row r="50" spans="1:26" s="37" customFormat="1" x14ac:dyDescent="0.5">
      <c r="A50" s="7">
        <v>148</v>
      </c>
      <c r="B50" s="8">
        <v>43651</v>
      </c>
      <c r="C50" s="9" t="s">
        <v>15</v>
      </c>
      <c r="D50" s="3" t="s">
        <v>57</v>
      </c>
      <c r="E50" s="10">
        <v>1.1368</v>
      </c>
      <c r="F50" s="10">
        <v>104</v>
      </c>
      <c r="G50" s="10">
        <v>112</v>
      </c>
      <c r="H50" s="10">
        <v>147</v>
      </c>
      <c r="I50" s="10">
        <v>129</v>
      </c>
      <c r="J50" s="10">
        <v>91</v>
      </c>
      <c r="K50" s="10">
        <v>87</v>
      </c>
      <c r="L50" s="10">
        <v>130</v>
      </c>
      <c r="M50" s="10">
        <v>116</v>
      </c>
      <c r="N50" s="10">
        <f t="shared" si="14"/>
        <v>916</v>
      </c>
      <c r="O50" s="10">
        <f t="shared" si="15"/>
        <v>114.5</v>
      </c>
      <c r="P50" s="10">
        <f t="shared" si="16"/>
        <v>11450</v>
      </c>
      <c r="Q50" s="10">
        <f t="shared" si="17"/>
        <v>4.0588434146687611</v>
      </c>
      <c r="R50" s="10">
        <v>91</v>
      </c>
      <c r="S50" s="10">
        <v>3</v>
      </c>
      <c r="T50" s="10">
        <v>10</v>
      </c>
      <c r="U50" s="10">
        <v>4</v>
      </c>
      <c r="V50" s="42">
        <f t="shared" si="18"/>
        <v>2.7777777777777776E-2</v>
      </c>
      <c r="W50" s="42">
        <f t="shared" si="19"/>
        <v>3.7037037037037035E-2</v>
      </c>
      <c r="X50" s="42">
        <f t="shared" si="0"/>
        <v>0.84259259259259256</v>
      </c>
      <c r="Y50" s="42">
        <f t="shared" si="1"/>
        <v>9.2592592592592587E-2</v>
      </c>
      <c r="Z50" s="14"/>
    </row>
    <row r="51" spans="1:26" x14ac:dyDescent="0.5">
      <c r="A51" s="7">
        <v>152</v>
      </c>
      <c r="B51" s="8">
        <v>43651</v>
      </c>
      <c r="C51" s="9" t="s">
        <v>16</v>
      </c>
      <c r="D51" s="3" t="s">
        <v>57</v>
      </c>
      <c r="E51" s="10">
        <v>1.6902999999999999</v>
      </c>
      <c r="F51" s="10">
        <v>45</v>
      </c>
      <c r="G51" s="10">
        <v>47</v>
      </c>
      <c r="H51" s="10">
        <v>81</v>
      </c>
      <c r="I51" s="10">
        <v>77</v>
      </c>
      <c r="J51" s="10">
        <v>58</v>
      </c>
      <c r="K51" s="10">
        <v>50</v>
      </c>
      <c r="L51" s="10">
        <v>99</v>
      </c>
      <c r="M51" s="10">
        <v>76</v>
      </c>
      <c r="N51" s="10">
        <f t="shared" si="14"/>
        <v>533</v>
      </c>
      <c r="O51" s="10">
        <f t="shared" si="15"/>
        <v>66.625</v>
      </c>
      <c r="P51" s="10">
        <f t="shared" si="16"/>
        <v>6662.5</v>
      </c>
      <c r="Q51" s="10">
        <f t="shared" si="17"/>
        <v>3.8237024020560484</v>
      </c>
      <c r="R51" s="10">
        <v>56</v>
      </c>
      <c r="S51" s="10">
        <v>54</v>
      </c>
      <c r="T51" s="10">
        <v>18</v>
      </c>
      <c r="U51" s="10">
        <v>0</v>
      </c>
      <c r="V51" s="42">
        <f t="shared" si="18"/>
        <v>0.421875</v>
      </c>
      <c r="W51" s="42">
        <f t="shared" si="19"/>
        <v>0</v>
      </c>
      <c r="X51" s="42">
        <f t="shared" si="0"/>
        <v>0.4375</v>
      </c>
      <c r="Y51" s="42">
        <f t="shared" si="1"/>
        <v>0.140625</v>
      </c>
      <c r="Z51" s="14"/>
    </row>
    <row r="52" spans="1:26" x14ac:dyDescent="0.5">
      <c r="A52" s="7">
        <v>160</v>
      </c>
      <c r="B52" s="8">
        <v>43651</v>
      </c>
      <c r="C52" s="9" t="s">
        <v>16</v>
      </c>
      <c r="D52" s="3" t="s">
        <v>57</v>
      </c>
      <c r="E52" s="10">
        <v>1.7251000000000001</v>
      </c>
      <c r="F52" s="10">
        <v>129</v>
      </c>
      <c r="G52" s="10">
        <v>130</v>
      </c>
      <c r="H52" s="10">
        <v>164</v>
      </c>
      <c r="I52" s="10">
        <v>142</v>
      </c>
      <c r="J52" s="10">
        <v>112</v>
      </c>
      <c r="K52" s="10">
        <v>123</v>
      </c>
      <c r="L52" s="10">
        <v>214</v>
      </c>
      <c r="M52" s="10">
        <v>111</v>
      </c>
      <c r="N52" s="10">
        <f t="shared" si="14"/>
        <v>1125</v>
      </c>
      <c r="O52" s="10">
        <f t="shared" si="15"/>
        <v>140.625</v>
      </c>
      <c r="P52" s="10">
        <f t="shared" si="16"/>
        <v>14062.5</v>
      </c>
      <c r="Q52" s="10">
        <f t="shared" si="17"/>
        <v>4.1480934175205793</v>
      </c>
      <c r="R52" s="10">
        <v>59</v>
      </c>
      <c r="S52" s="10">
        <v>34</v>
      </c>
      <c r="T52" s="10">
        <v>10</v>
      </c>
      <c r="U52" s="10">
        <v>1</v>
      </c>
      <c r="V52" s="42">
        <f t="shared" si="18"/>
        <v>0.32692307692307693</v>
      </c>
      <c r="W52" s="42">
        <f t="shared" si="19"/>
        <v>9.6153846153846159E-3</v>
      </c>
      <c r="X52" s="42">
        <f t="shared" si="0"/>
        <v>0.56730769230769229</v>
      </c>
      <c r="Y52" s="42">
        <f t="shared" si="1"/>
        <v>9.6153846153846159E-2</v>
      </c>
      <c r="Z52" s="14"/>
    </row>
    <row r="53" spans="1:26" x14ac:dyDescent="0.5">
      <c r="A53" s="7">
        <v>164</v>
      </c>
      <c r="B53" s="8">
        <v>43651</v>
      </c>
      <c r="C53" s="9" t="s">
        <v>16</v>
      </c>
      <c r="D53" s="3" t="s">
        <v>57</v>
      </c>
      <c r="E53" s="10">
        <v>1.1737</v>
      </c>
      <c r="F53" s="10">
        <v>86</v>
      </c>
      <c r="G53" s="10">
        <v>66</v>
      </c>
      <c r="H53" s="10">
        <v>80</v>
      </c>
      <c r="I53" s="10">
        <v>75</v>
      </c>
      <c r="J53" s="10">
        <v>63</v>
      </c>
      <c r="K53" s="10">
        <v>49</v>
      </c>
      <c r="L53" s="10">
        <v>75</v>
      </c>
      <c r="M53" s="10">
        <v>77</v>
      </c>
      <c r="N53" s="10">
        <f t="shared" si="14"/>
        <v>571</v>
      </c>
      <c r="O53" s="10">
        <f t="shared" si="15"/>
        <v>71.375</v>
      </c>
      <c r="P53" s="10">
        <f t="shared" si="16"/>
        <v>7137.5</v>
      </c>
      <c r="Q53" s="10">
        <f t="shared" si="17"/>
        <v>3.8536069638544386</v>
      </c>
      <c r="R53" s="10">
        <v>64</v>
      </c>
      <c r="S53" s="10">
        <v>40</v>
      </c>
      <c r="T53" s="10">
        <v>17</v>
      </c>
      <c r="U53" s="10">
        <v>2</v>
      </c>
      <c r="V53" s="41">
        <f t="shared" si="18"/>
        <v>0.32520325203252032</v>
      </c>
      <c r="W53" s="41">
        <f t="shared" si="19"/>
        <v>1.6260162601626018E-2</v>
      </c>
      <c r="X53" s="41">
        <f t="shared" si="0"/>
        <v>0.52032520325203258</v>
      </c>
      <c r="Y53" s="41">
        <f t="shared" si="1"/>
        <v>0.13821138211382114</v>
      </c>
      <c r="Z53" s="11"/>
    </row>
    <row r="54" spans="1:26" x14ac:dyDescent="0.5">
      <c r="A54" s="7">
        <v>165</v>
      </c>
      <c r="B54" s="8">
        <v>43650</v>
      </c>
      <c r="C54" s="9" t="s">
        <v>15</v>
      </c>
      <c r="D54" s="3" t="s">
        <v>57</v>
      </c>
      <c r="E54" s="10">
        <v>1.7201</v>
      </c>
      <c r="F54" s="10">
        <v>105</v>
      </c>
      <c r="G54" s="10">
        <v>129</v>
      </c>
      <c r="H54" s="10">
        <v>93</v>
      </c>
      <c r="I54" s="10">
        <v>81</v>
      </c>
      <c r="J54" s="10">
        <v>93</v>
      </c>
      <c r="K54" s="10">
        <v>42</v>
      </c>
      <c r="L54" s="10">
        <v>66</v>
      </c>
      <c r="M54" s="10">
        <v>72</v>
      </c>
      <c r="N54" s="10">
        <f t="shared" si="14"/>
        <v>681</v>
      </c>
      <c r="O54" s="10">
        <f t="shared" si="15"/>
        <v>85.125</v>
      </c>
      <c r="P54" s="10">
        <f t="shared" si="16"/>
        <v>8512.5</v>
      </c>
      <c r="Q54" s="10">
        <f t="shared" si="17"/>
        <v>3.9301081403657379</v>
      </c>
      <c r="R54" s="10">
        <v>39</v>
      </c>
      <c r="S54" s="10">
        <v>49</v>
      </c>
      <c r="T54" s="10">
        <v>3</v>
      </c>
      <c r="U54" s="10">
        <v>4</v>
      </c>
      <c r="V54" s="41">
        <f t="shared" si="18"/>
        <v>0.51578947368421058</v>
      </c>
      <c r="W54" s="41">
        <f t="shared" si="19"/>
        <v>4.2105263157894736E-2</v>
      </c>
      <c r="X54" s="41">
        <f t="shared" si="0"/>
        <v>0.41052631578947368</v>
      </c>
      <c r="Y54" s="41">
        <f t="shared" si="1"/>
        <v>3.1578947368421054E-2</v>
      </c>
      <c r="Z54" s="11"/>
    </row>
    <row r="55" spans="1:26" x14ac:dyDescent="0.5">
      <c r="A55" s="7">
        <v>167</v>
      </c>
      <c r="B55" s="8">
        <v>43650</v>
      </c>
      <c r="C55" s="9" t="s">
        <v>15</v>
      </c>
      <c r="D55" s="3" t="s">
        <v>57</v>
      </c>
      <c r="E55" s="10">
        <v>1.4971000000000001</v>
      </c>
      <c r="F55" s="10">
        <v>213</v>
      </c>
      <c r="G55" s="10">
        <v>205</v>
      </c>
      <c r="H55" s="10">
        <v>147</v>
      </c>
      <c r="I55" s="10">
        <v>120</v>
      </c>
      <c r="J55" s="10">
        <v>123</v>
      </c>
      <c r="K55" s="10">
        <v>144</v>
      </c>
      <c r="L55" s="10">
        <v>107</v>
      </c>
      <c r="M55" s="10">
        <v>119</v>
      </c>
      <c r="N55" s="10">
        <f t="shared" si="14"/>
        <v>1178</v>
      </c>
      <c r="O55" s="10">
        <f t="shared" si="15"/>
        <v>147.25</v>
      </c>
      <c r="P55" s="10">
        <f t="shared" si="16"/>
        <v>14725</v>
      </c>
      <c r="Q55" s="10">
        <f t="shared" si="17"/>
        <v>4.1680847961406826</v>
      </c>
      <c r="R55" s="10">
        <v>67</v>
      </c>
      <c r="S55" s="10">
        <v>32</v>
      </c>
      <c r="T55" s="10">
        <v>6</v>
      </c>
      <c r="U55" s="10">
        <v>1</v>
      </c>
      <c r="V55" s="41">
        <f t="shared" si="18"/>
        <v>0.30188679245283018</v>
      </c>
      <c r="W55" s="41">
        <f t="shared" si="19"/>
        <v>9.433962264150943E-3</v>
      </c>
      <c r="X55" s="41">
        <f t="shared" si="0"/>
        <v>0.63207547169811318</v>
      </c>
      <c r="Y55" s="41">
        <f t="shared" si="1"/>
        <v>5.6603773584905662E-2</v>
      </c>
      <c r="Z55" s="11"/>
    </row>
    <row r="56" spans="1:26" x14ac:dyDescent="0.5">
      <c r="A56" s="7">
        <v>174</v>
      </c>
      <c r="B56" s="8">
        <v>43651</v>
      </c>
      <c r="C56" s="9" t="s">
        <v>16</v>
      </c>
      <c r="D56" s="3" t="s">
        <v>57</v>
      </c>
      <c r="E56" s="10">
        <v>1.2122999999999999</v>
      </c>
      <c r="F56" s="10">
        <v>297</v>
      </c>
      <c r="G56" s="10">
        <v>230</v>
      </c>
      <c r="H56" s="10">
        <v>205</v>
      </c>
      <c r="I56" s="10">
        <v>174</v>
      </c>
      <c r="J56" s="10">
        <v>96</v>
      </c>
      <c r="K56" s="10">
        <v>148</v>
      </c>
      <c r="L56" s="10">
        <v>147</v>
      </c>
      <c r="M56" s="10">
        <v>87</v>
      </c>
      <c r="N56" s="10">
        <f t="shared" si="14"/>
        <v>1384</v>
      </c>
      <c r="O56" s="10">
        <f t="shared" si="15"/>
        <v>173</v>
      </c>
      <c r="P56" s="10">
        <f t="shared" si="16"/>
        <v>17300</v>
      </c>
      <c r="Q56" s="10">
        <f t="shared" si="17"/>
        <v>4.2380712061305594</v>
      </c>
      <c r="R56" s="10">
        <v>60</v>
      </c>
      <c r="S56" s="10">
        <v>37</v>
      </c>
      <c r="T56" s="10">
        <v>5</v>
      </c>
      <c r="U56" s="10">
        <v>3</v>
      </c>
      <c r="V56" s="41">
        <f t="shared" si="18"/>
        <v>0.35238095238095241</v>
      </c>
      <c r="W56" s="41">
        <f t="shared" si="19"/>
        <v>2.8571428571428571E-2</v>
      </c>
      <c r="X56" s="41">
        <f t="shared" si="0"/>
        <v>0.5714285714285714</v>
      </c>
      <c r="Y56" s="41">
        <f t="shared" si="1"/>
        <v>4.7619047619047616E-2</v>
      </c>
      <c r="Z56" s="11"/>
    </row>
    <row r="57" spans="1:26" x14ac:dyDescent="0.5">
      <c r="A57" s="7">
        <v>175</v>
      </c>
      <c r="B57" s="8">
        <v>43651</v>
      </c>
      <c r="C57" s="9" t="s">
        <v>16</v>
      </c>
      <c r="D57" s="3" t="s">
        <v>57</v>
      </c>
      <c r="E57" s="10">
        <v>1.667</v>
      </c>
      <c r="F57" s="10">
        <v>50</v>
      </c>
      <c r="G57" s="10">
        <v>74</v>
      </c>
      <c r="H57" s="10">
        <v>87</v>
      </c>
      <c r="I57" s="10">
        <v>57</v>
      </c>
      <c r="J57" s="10">
        <v>127</v>
      </c>
      <c r="K57" s="10">
        <v>120</v>
      </c>
      <c r="L57" s="10">
        <v>105</v>
      </c>
      <c r="M57" s="10">
        <v>103</v>
      </c>
      <c r="N57" s="10">
        <f t="shared" si="14"/>
        <v>723</v>
      </c>
      <c r="O57" s="10">
        <f t="shared" si="15"/>
        <v>90.375</v>
      </c>
      <c r="P57" s="10">
        <f t="shared" si="16"/>
        <v>9037.5</v>
      </c>
      <c r="Q57" s="10">
        <f t="shared" si="17"/>
        <v>3.9560963623586112</v>
      </c>
      <c r="R57" s="10">
        <v>72</v>
      </c>
      <c r="S57" s="10">
        <v>30</v>
      </c>
      <c r="T57" s="10">
        <v>50</v>
      </c>
      <c r="U57" s="10">
        <v>1</v>
      </c>
      <c r="V57" s="41">
        <f t="shared" si="18"/>
        <v>0.19607843137254902</v>
      </c>
      <c r="W57" s="41">
        <f t="shared" si="19"/>
        <v>6.5359477124183009E-3</v>
      </c>
      <c r="X57" s="41">
        <f t="shared" si="0"/>
        <v>0.47058823529411764</v>
      </c>
      <c r="Y57" s="41">
        <f t="shared" si="1"/>
        <v>0.32679738562091504</v>
      </c>
      <c r="Z57" s="11"/>
    </row>
    <row r="58" spans="1:26" x14ac:dyDescent="0.5">
      <c r="A58" s="7">
        <v>176</v>
      </c>
      <c r="B58" s="8">
        <v>43651</v>
      </c>
      <c r="C58" s="9" t="s">
        <v>16</v>
      </c>
      <c r="D58" s="3" t="s">
        <v>57</v>
      </c>
      <c r="E58" s="10">
        <v>1.3953</v>
      </c>
      <c r="F58" s="10">
        <v>29</v>
      </c>
      <c r="G58" s="10">
        <v>32</v>
      </c>
      <c r="H58" s="10">
        <v>24</v>
      </c>
      <c r="I58" s="10">
        <v>28</v>
      </c>
      <c r="J58" s="10">
        <v>21</v>
      </c>
      <c r="K58" s="10">
        <v>27</v>
      </c>
      <c r="L58" s="10">
        <v>30</v>
      </c>
      <c r="M58" s="10">
        <v>34</v>
      </c>
      <c r="N58" s="10">
        <f t="shared" si="14"/>
        <v>225</v>
      </c>
      <c r="O58" s="10">
        <f t="shared" si="15"/>
        <v>28.125</v>
      </c>
      <c r="P58" s="10">
        <f t="shared" si="16"/>
        <v>2812.5</v>
      </c>
      <c r="Q58" s="10">
        <f t="shared" si="17"/>
        <v>3.4492469194900113</v>
      </c>
      <c r="R58" s="10">
        <v>70</v>
      </c>
      <c r="S58" s="10">
        <v>19</v>
      </c>
      <c r="T58" s="10">
        <v>12</v>
      </c>
      <c r="U58" s="10">
        <v>9</v>
      </c>
      <c r="V58" s="41">
        <f t="shared" si="18"/>
        <v>0.17272727272727273</v>
      </c>
      <c r="W58" s="41">
        <f t="shared" si="19"/>
        <v>8.1818181818181818E-2</v>
      </c>
      <c r="X58" s="41">
        <f t="shared" si="0"/>
        <v>0.63636363636363635</v>
      </c>
      <c r="Y58" s="41">
        <f t="shared" si="1"/>
        <v>0.10909090909090909</v>
      </c>
      <c r="Z58" s="11"/>
    </row>
    <row r="59" spans="1:26" x14ac:dyDescent="0.5">
      <c r="A59" s="7">
        <v>181</v>
      </c>
      <c r="B59" s="8">
        <v>43651</v>
      </c>
      <c r="C59" s="9" t="s">
        <v>16</v>
      </c>
      <c r="D59" s="3" t="s">
        <v>57</v>
      </c>
      <c r="E59" s="10"/>
      <c r="F59" s="10">
        <v>141</v>
      </c>
      <c r="G59" s="10">
        <v>156</v>
      </c>
      <c r="H59" s="10">
        <v>218</v>
      </c>
      <c r="I59" s="10">
        <v>155</v>
      </c>
      <c r="J59" s="10">
        <v>114</v>
      </c>
      <c r="K59" s="10">
        <v>125</v>
      </c>
      <c r="L59" s="10">
        <v>141</v>
      </c>
      <c r="M59" s="10">
        <v>134</v>
      </c>
      <c r="N59" s="10">
        <f t="shared" si="14"/>
        <v>1184</v>
      </c>
      <c r="O59" s="10">
        <f t="shared" si="15"/>
        <v>148</v>
      </c>
      <c r="P59" s="10">
        <f t="shared" si="16"/>
        <v>14800</v>
      </c>
      <c r="Q59" s="10">
        <f t="shared" si="17"/>
        <v>4.1702910586253932</v>
      </c>
      <c r="R59" s="10">
        <v>68</v>
      </c>
      <c r="S59" s="10">
        <v>30</v>
      </c>
      <c r="T59" s="10">
        <v>5</v>
      </c>
      <c r="U59" s="10">
        <v>5</v>
      </c>
      <c r="V59" s="41">
        <f t="shared" si="18"/>
        <v>0.27777777777777779</v>
      </c>
      <c r="W59" s="41">
        <f t="shared" si="19"/>
        <v>4.6296296296296294E-2</v>
      </c>
      <c r="X59" s="41">
        <f t="shared" si="0"/>
        <v>0.62962962962962965</v>
      </c>
      <c r="Y59" s="41">
        <f t="shared" si="1"/>
        <v>4.6296296296296294E-2</v>
      </c>
      <c r="Z59" s="11"/>
    </row>
    <row r="60" spans="1:26" x14ac:dyDescent="0.5">
      <c r="A60" s="7">
        <v>182</v>
      </c>
      <c r="B60" s="8">
        <v>43652</v>
      </c>
      <c r="C60" s="9" t="s">
        <v>16</v>
      </c>
      <c r="D60" s="3" t="s">
        <v>57</v>
      </c>
      <c r="E60" s="10">
        <v>1.7437</v>
      </c>
      <c r="F60" s="10">
        <v>197</v>
      </c>
      <c r="G60" s="10">
        <v>209</v>
      </c>
      <c r="H60" s="10">
        <v>259</v>
      </c>
      <c r="I60" s="10">
        <v>260</v>
      </c>
      <c r="J60" s="10">
        <v>279</v>
      </c>
      <c r="K60" s="10">
        <v>197</v>
      </c>
      <c r="L60" s="10">
        <v>207</v>
      </c>
      <c r="M60" s="10">
        <v>223</v>
      </c>
      <c r="N60" s="10">
        <f t="shared" si="14"/>
        <v>1831</v>
      </c>
      <c r="O60" s="10">
        <f t="shared" si="15"/>
        <v>228.875</v>
      </c>
      <c r="P60" s="10">
        <f t="shared" si="16"/>
        <v>22887.5</v>
      </c>
      <c r="Q60" s="10">
        <f t="shared" si="17"/>
        <v>4.359617332077403</v>
      </c>
      <c r="R60" s="10">
        <v>82</v>
      </c>
      <c r="S60" s="10">
        <v>26</v>
      </c>
      <c r="T60" s="10">
        <v>15</v>
      </c>
      <c r="U60" s="10">
        <v>3</v>
      </c>
      <c r="V60" s="41">
        <f t="shared" si="18"/>
        <v>0.20634920634920634</v>
      </c>
      <c r="W60" s="41">
        <f t="shared" si="19"/>
        <v>2.3809523809523808E-2</v>
      </c>
      <c r="X60" s="41">
        <f t="shared" si="0"/>
        <v>0.65079365079365081</v>
      </c>
      <c r="Y60" s="41">
        <f t="shared" si="1"/>
        <v>0.11904761904761904</v>
      </c>
      <c r="Z60" s="11"/>
    </row>
    <row r="61" spans="1:26" x14ac:dyDescent="0.5">
      <c r="A61" s="7">
        <v>183</v>
      </c>
      <c r="B61" s="8">
        <v>43651</v>
      </c>
      <c r="C61" s="9" t="s">
        <v>16</v>
      </c>
      <c r="D61" s="3" t="s">
        <v>57</v>
      </c>
      <c r="E61" s="10">
        <v>1.2266999999999999</v>
      </c>
      <c r="F61" s="10">
        <v>90</v>
      </c>
      <c r="G61" s="10">
        <v>146</v>
      </c>
      <c r="H61" s="10">
        <v>94</v>
      </c>
      <c r="I61" s="10">
        <v>88</v>
      </c>
      <c r="J61" s="10">
        <v>116</v>
      </c>
      <c r="K61" s="10">
        <v>136</v>
      </c>
      <c r="L61" s="10">
        <v>105</v>
      </c>
      <c r="M61" s="10">
        <v>86</v>
      </c>
      <c r="N61" s="10">
        <f t="shared" si="14"/>
        <v>861</v>
      </c>
      <c r="O61" s="10">
        <f t="shared" si="15"/>
        <v>107.625</v>
      </c>
      <c r="P61" s="10">
        <f t="shared" si="16"/>
        <v>10762.5</v>
      </c>
      <c r="Q61" s="10">
        <f t="shared" si="17"/>
        <v>4.031953515152245</v>
      </c>
      <c r="R61" s="10">
        <v>50</v>
      </c>
      <c r="S61" s="10">
        <v>44</v>
      </c>
      <c r="T61" s="10">
        <v>8</v>
      </c>
      <c r="U61" s="10">
        <v>3</v>
      </c>
      <c r="V61" s="41">
        <f t="shared" si="18"/>
        <v>0.41904761904761906</v>
      </c>
      <c r="W61" s="41">
        <f t="shared" si="19"/>
        <v>2.8571428571428571E-2</v>
      </c>
      <c r="X61" s="41">
        <f t="shared" si="0"/>
        <v>0.47619047619047616</v>
      </c>
      <c r="Y61" s="41">
        <f t="shared" si="1"/>
        <v>7.6190476190476197E-2</v>
      </c>
      <c r="Z61" s="11"/>
    </row>
    <row r="62" spans="1:26" x14ac:dyDescent="0.5">
      <c r="A62" s="7">
        <v>186</v>
      </c>
      <c r="B62" s="8">
        <v>43651</v>
      </c>
      <c r="C62" s="9" t="s">
        <v>16</v>
      </c>
      <c r="D62" s="3" t="s">
        <v>57</v>
      </c>
      <c r="E62" s="10">
        <v>1.5809</v>
      </c>
      <c r="F62" s="10">
        <v>137</v>
      </c>
      <c r="G62" s="10">
        <v>196</v>
      </c>
      <c r="H62" s="10">
        <v>175</v>
      </c>
      <c r="I62" s="10">
        <v>177</v>
      </c>
      <c r="J62" s="10">
        <v>190</v>
      </c>
      <c r="K62" s="10">
        <v>194</v>
      </c>
      <c r="L62" s="10">
        <v>249</v>
      </c>
      <c r="M62" s="10">
        <v>250</v>
      </c>
      <c r="N62" s="10">
        <f t="shared" si="14"/>
        <v>1568</v>
      </c>
      <c r="O62" s="10">
        <f t="shared" si="15"/>
        <v>196</v>
      </c>
      <c r="P62" s="10">
        <f t="shared" si="16"/>
        <v>19600</v>
      </c>
      <c r="Q62" s="10">
        <f t="shared" si="17"/>
        <v>4.2922782286729726</v>
      </c>
      <c r="R62" s="10">
        <v>71</v>
      </c>
      <c r="S62" s="10">
        <v>19</v>
      </c>
      <c r="T62" s="10">
        <v>14</v>
      </c>
      <c r="U62" s="10">
        <v>4</v>
      </c>
      <c r="V62" s="41">
        <f t="shared" si="18"/>
        <v>0.17592592592592593</v>
      </c>
      <c r="W62" s="41">
        <f t="shared" si="19"/>
        <v>3.7037037037037035E-2</v>
      </c>
      <c r="X62" s="41">
        <f t="shared" si="0"/>
        <v>0.65740740740740744</v>
      </c>
      <c r="Y62" s="41">
        <f t="shared" si="1"/>
        <v>0.12962962962962962</v>
      </c>
      <c r="Z62" s="11"/>
    </row>
    <row r="63" spans="1:26" x14ac:dyDescent="0.5">
      <c r="A63" s="7">
        <v>188</v>
      </c>
      <c r="B63" s="8">
        <v>43651</v>
      </c>
      <c r="C63" s="9" t="s">
        <v>15</v>
      </c>
      <c r="D63" s="3" t="s">
        <v>57</v>
      </c>
      <c r="E63" s="10">
        <v>0.66620000000000001</v>
      </c>
      <c r="F63" s="10">
        <v>103</v>
      </c>
      <c r="G63" s="10">
        <v>115</v>
      </c>
      <c r="H63" s="10">
        <v>89</v>
      </c>
      <c r="I63" s="10">
        <v>73</v>
      </c>
      <c r="J63" s="10">
        <v>55</v>
      </c>
      <c r="K63" s="10">
        <v>20</v>
      </c>
      <c r="L63" s="10">
        <v>46</v>
      </c>
      <c r="M63" s="10">
        <v>89</v>
      </c>
      <c r="N63" s="10">
        <f t="shared" si="14"/>
        <v>590</v>
      </c>
      <c r="O63" s="10">
        <f t="shared" si="15"/>
        <v>73.75</v>
      </c>
      <c r="P63" s="10">
        <f t="shared" si="16"/>
        <v>7375</v>
      </c>
      <c r="Q63" s="10">
        <f t="shared" si="17"/>
        <v>3.867820908045573</v>
      </c>
      <c r="R63" s="10">
        <v>62</v>
      </c>
      <c r="S63" s="10">
        <v>20</v>
      </c>
      <c r="T63" s="10">
        <v>18</v>
      </c>
      <c r="U63" s="10">
        <v>7</v>
      </c>
      <c r="V63" s="41">
        <f t="shared" si="18"/>
        <v>0.18691588785046728</v>
      </c>
      <c r="W63" s="41">
        <f t="shared" si="19"/>
        <v>6.5420560747663545E-2</v>
      </c>
      <c r="X63" s="41">
        <f t="shared" si="0"/>
        <v>0.57943925233644855</v>
      </c>
      <c r="Y63" s="41">
        <f t="shared" si="1"/>
        <v>0.16822429906542055</v>
      </c>
      <c r="Z63" s="11"/>
    </row>
    <row r="64" spans="1:26" x14ac:dyDescent="0.5">
      <c r="A64" s="7">
        <v>191</v>
      </c>
      <c r="B64" s="8">
        <v>43651</v>
      </c>
      <c r="C64" s="9" t="s">
        <v>16</v>
      </c>
      <c r="D64" s="3" t="s">
        <v>57</v>
      </c>
      <c r="E64" s="10">
        <v>1.6298999999999999</v>
      </c>
      <c r="F64" s="10">
        <v>86</v>
      </c>
      <c r="G64" s="10">
        <v>75</v>
      </c>
      <c r="H64" s="10">
        <v>134</v>
      </c>
      <c r="I64" s="10">
        <v>103</v>
      </c>
      <c r="J64" s="10">
        <v>107</v>
      </c>
      <c r="K64" s="10">
        <v>126</v>
      </c>
      <c r="L64" s="10">
        <v>109</v>
      </c>
      <c r="M64" s="10">
        <v>103</v>
      </c>
      <c r="N64" s="10">
        <f t="shared" si="14"/>
        <v>843</v>
      </c>
      <c r="O64" s="10">
        <f t="shared" si="15"/>
        <v>105.375</v>
      </c>
      <c r="P64" s="10">
        <f t="shared" si="16"/>
        <v>10537.5</v>
      </c>
      <c r="Q64" s="10">
        <f t="shared" si="17"/>
        <v>4.0227787998630351</v>
      </c>
      <c r="R64" s="10">
        <v>99</v>
      </c>
      <c r="S64" s="10">
        <v>28</v>
      </c>
      <c r="T64" s="10">
        <v>24</v>
      </c>
      <c r="U64" s="10">
        <v>12</v>
      </c>
      <c r="V64" s="41">
        <f t="shared" si="18"/>
        <v>0.17177914110429449</v>
      </c>
      <c r="W64" s="41">
        <f t="shared" si="19"/>
        <v>7.3619631901840496E-2</v>
      </c>
      <c r="X64" s="41">
        <f t="shared" si="0"/>
        <v>0.6073619631901841</v>
      </c>
      <c r="Y64" s="41">
        <f t="shared" si="1"/>
        <v>0.14723926380368099</v>
      </c>
      <c r="Z64" s="11"/>
    </row>
    <row r="65" spans="1:26" x14ac:dyDescent="0.5">
      <c r="A65" s="12">
        <v>194</v>
      </c>
      <c r="B65" s="8">
        <v>43652</v>
      </c>
      <c r="C65" s="9" t="s">
        <v>16</v>
      </c>
      <c r="D65" s="3" t="s">
        <v>57</v>
      </c>
      <c r="E65" s="13">
        <v>1.6407</v>
      </c>
      <c r="F65" s="13">
        <v>112</v>
      </c>
      <c r="G65" s="13">
        <v>108</v>
      </c>
      <c r="H65" s="13">
        <v>96</v>
      </c>
      <c r="I65" s="13">
        <v>85</v>
      </c>
      <c r="J65" s="13">
        <v>96</v>
      </c>
      <c r="K65" s="13">
        <v>107</v>
      </c>
      <c r="L65" s="13">
        <v>104</v>
      </c>
      <c r="M65" s="13">
        <v>115</v>
      </c>
      <c r="N65" s="13">
        <f t="shared" si="14"/>
        <v>823</v>
      </c>
      <c r="O65" s="13">
        <f t="shared" si="15"/>
        <v>102.875</v>
      </c>
      <c r="P65" s="13">
        <f t="shared" si="16"/>
        <v>10287.5</v>
      </c>
      <c r="Q65" s="13">
        <f t="shared" si="17"/>
        <v>4.0123520619141679</v>
      </c>
      <c r="R65" s="13">
        <v>56</v>
      </c>
      <c r="S65" s="13">
        <v>25</v>
      </c>
      <c r="T65" s="10">
        <v>12</v>
      </c>
      <c r="U65" s="13">
        <v>10</v>
      </c>
      <c r="V65" s="42">
        <f t="shared" si="18"/>
        <v>0.24271844660194175</v>
      </c>
      <c r="W65" s="42">
        <f t="shared" si="19"/>
        <v>9.7087378640776698E-2</v>
      </c>
      <c r="X65" s="42">
        <f t="shared" si="0"/>
        <v>0.5436893203883495</v>
      </c>
      <c r="Y65" s="42">
        <f t="shared" si="1"/>
        <v>0.11650485436893204</v>
      </c>
      <c r="Z65" s="14"/>
    </row>
    <row r="66" spans="1:26" x14ac:dyDescent="0.5">
      <c r="A66" s="12">
        <v>195</v>
      </c>
      <c r="B66" s="8">
        <v>43652</v>
      </c>
      <c r="C66" s="9" t="s">
        <v>22</v>
      </c>
      <c r="D66" s="3" t="s">
        <v>57</v>
      </c>
      <c r="E66" s="13">
        <v>1.5924</v>
      </c>
      <c r="F66" s="13">
        <v>125</v>
      </c>
      <c r="G66" s="13">
        <v>121</v>
      </c>
      <c r="H66" s="13">
        <v>144</v>
      </c>
      <c r="I66" s="13">
        <v>135</v>
      </c>
      <c r="J66" s="13">
        <v>170</v>
      </c>
      <c r="K66" s="13">
        <v>106</v>
      </c>
      <c r="L66" s="13">
        <v>144</v>
      </c>
      <c r="M66" s="13">
        <v>172</v>
      </c>
      <c r="N66" s="13">
        <f t="shared" si="14"/>
        <v>1117</v>
      </c>
      <c r="O66" s="13">
        <f t="shared" si="15"/>
        <v>139.625</v>
      </c>
      <c r="P66" s="13">
        <f t="shared" si="16"/>
        <v>13962.5</v>
      </c>
      <c r="Q66" s="13">
        <f t="shared" si="17"/>
        <v>4.1449942893595093</v>
      </c>
      <c r="R66" s="13">
        <v>83</v>
      </c>
      <c r="S66" s="13">
        <v>32</v>
      </c>
      <c r="T66" s="10">
        <v>10</v>
      </c>
      <c r="U66" s="13">
        <v>4</v>
      </c>
      <c r="V66" s="42">
        <f t="shared" si="18"/>
        <v>0.24806201550387597</v>
      </c>
      <c r="W66" s="42">
        <f t="shared" si="19"/>
        <v>3.1007751937984496E-2</v>
      </c>
      <c r="X66" s="42">
        <f t="shared" ref="X66:X129" si="20">R66/(R66+S66+T66+U66)</f>
        <v>0.64341085271317833</v>
      </c>
      <c r="Y66" s="42">
        <f t="shared" ref="Y66:Y129" si="21">T66/(R66+S66+T66+U66)</f>
        <v>7.7519379844961239E-2</v>
      </c>
      <c r="Z66" s="14"/>
    </row>
    <row r="67" spans="1:26" x14ac:dyDescent="0.5">
      <c r="A67" s="12">
        <v>196</v>
      </c>
      <c r="B67" s="8">
        <v>43651</v>
      </c>
      <c r="C67" s="9" t="s">
        <v>16</v>
      </c>
      <c r="D67" s="3" t="s">
        <v>57</v>
      </c>
      <c r="E67" s="13"/>
      <c r="F67" s="13">
        <v>109</v>
      </c>
      <c r="G67" s="13">
        <v>113</v>
      </c>
      <c r="H67" s="13">
        <v>108</v>
      </c>
      <c r="I67" s="13">
        <v>94</v>
      </c>
      <c r="J67" s="13">
        <v>70</v>
      </c>
      <c r="K67" s="13">
        <v>95</v>
      </c>
      <c r="L67" s="13">
        <v>77</v>
      </c>
      <c r="M67" s="13">
        <v>64</v>
      </c>
      <c r="N67" s="13">
        <f t="shared" si="14"/>
        <v>730</v>
      </c>
      <c r="O67" s="13">
        <f t="shared" si="15"/>
        <v>91.25</v>
      </c>
      <c r="P67" s="13">
        <f t="shared" si="16"/>
        <v>9125</v>
      </c>
      <c r="Q67" s="13">
        <f t="shared" si="17"/>
        <v>3.9602804644366421</v>
      </c>
      <c r="R67" s="13">
        <v>41</v>
      </c>
      <c r="S67" s="13">
        <v>48</v>
      </c>
      <c r="T67" s="10">
        <v>10</v>
      </c>
      <c r="U67" s="13">
        <v>2</v>
      </c>
      <c r="V67" s="42">
        <f t="shared" si="18"/>
        <v>0.47524752475247523</v>
      </c>
      <c r="W67" s="42">
        <f t="shared" si="19"/>
        <v>1.9801980198019802E-2</v>
      </c>
      <c r="X67" s="42">
        <f t="shared" si="20"/>
        <v>0.40594059405940597</v>
      </c>
      <c r="Y67" s="42">
        <f t="shared" si="21"/>
        <v>9.9009900990099015E-2</v>
      </c>
      <c r="Z67" s="14"/>
    </row>
    <row r="68" spans="1:26" x14ac:dyDescent="0.5">
      <c r="A68" s="7">
        <v>197</v>
      </c>
      <c r="B68" s="8">
        <v>43651</v>
      </c>
      <c r="C68" s="9" t="s">
        <v>16</v>
      </c>
      <c r="D68" s="3" t="s">
        <v>57</v>
      </c>
      <c r="E68" s="10">
        <v>1.415</v>
      </c>
      <c r="F68" s="10">
        <v>81</v>
      </c>
      <c r="G68" s="10">
        <v>87</v>
      </c>
      <c r="H68" s="10">
        <v>137</v>
      </c>
      <c r="I68" s="10">
        <v>77</v>
      </c>
      <c r="J68" s="10">
        <v>79</v>
      </c>
      <c r="K68" s="10">
        <v>72</v>
      </c>
      <c r="L68" s="10">
        <v>73</v>
      </c>
      <c r="M68" s="10">
        <v>67</v>
      </c>
      <c r="N68" s="10">
        <f t="shared" si="14"/>
        <v>673</v>
      </c>
      <c r="O68" s="10">
        <f t="shared" si="15"/>
        <v>84.125</v>
      </c>
      <c r="P68" s="10">
        <f t="shared" si="16"/>
        <v>8412.5</v>
      </c>
      <c r="Q68" s="10">
        <f t="shared" si="17"/>
        <v>3.9249766990651977</v>
      </c>
      <c r="R68" s="10">
        <v>56</v>
      </c>
      <c r="S68" s="10">
        <v>44</v>
      </c>
      <c r="T68" s="10">
        <v>8</v>
      </c>
      <c r="U68" s="10">
        <v>3</v>
      </c>
      <c r="V68" s="42">
        <f t="shared" si="18"/>
        <v>0.3963963963963964</v>
      </c>
      <c r="W68" s="42">
        <f t="shared" si="19"/>
        <v>2.7027027027027029E-2</v>
      </c>
      <c r="X68" s="42">
        <f t="shared" si="20"/>
        <v>0.50450450450450446</v>
      </c>
      <c r="Y68" s="42">
        <f t="shared" si="21"/>
        <v>7.2072072072072071E-2</v>
      </c>
      <c r="Z68" s="14"/>
    </row>
    <row r="69" spans="1:26" x14ac:dyDescent="0.5">
      <c r="A69" s="7">
        <v>199</v>
      </c>
      <c r="B69" s="8">
        <v>43651</v>
      </c>
      <c r="C69" s="9" t="s">
        <v>15</v>
      </c>
      <c r="D69" s="3" t="s">
        <v>57</v>
      </c>
      <c r="E69" s="10">
        <v>0.4743</v>
      </c>
      <c r="F69" s="10">
        <v>50</v>
      </c>
      <c r="G69" s="10">
        <v>82</v>
      </c>
      <c r="H69" s="10">
        <v>73</v>
      </c>
      <c r="I69" s="10">
        <v>40</v>
      </c>
      <c r="J69" s="10">
        <v>62</v>
      </c>
      <c r="K69" s="10">
        <v>41</v>
      </c>
      <c r="L69" s="10">
        <v>66</v>
      </c>
      <c r="M69" s="10">
        <v>45</v>
      </c>
      <c r="N69" s="10">
        <f t="shared" si="14"/>
        <v>459</v>
      </c>
      <c r="O69" s="10">
        <f t="shared" si="15"/>
        <v>57.375</v>
      </c>
      <c r="P69" s="10">
        <f t="shared" si="16"/>
        <v>5737.5</v>
      </c>
      <c r="Q69" s="10">
        <f t="shared" si="17"/>
        <v>3.7587983859770016</v>
      </c>
      <c r="R69" s="10">
        <v>77</v>
      </c>
      <c r="S69" s="10">
        <v>8</v>
      </c>
      <c r="T69" s="10">
        <v>20</v>
      </c>
      <c r="U69" s="10">
        <v>3</v>
      </c>
      <c r="V69" s="42">
        <f t="shared" si="18"/>
        <v>7.407407407407407E-2</v>
      </c>
      <c r="W69" s="42">
        <f t="shared" si="19"/>
        <v>2.7777777777777776E-2</v>
      </c>
      <c r="X69" s="42">
        <f t="shared" si="20"/>
        <v>0.71296296296296291</v>
      </c>
      <c r="Y69" s="42">
        <f t="shared" si="21"/>
        <v>0.18518518518518517</v>
      </c>
      <c r="Z69" s="14"/>
    </row>
    <row r="70" spans="1:26" x14ac:dyDescent="0.5">
      <c r="A70" s="50">
        <v>200</v>
      </c>
      <c r="B70" s="33">
        <v>43651</v>
      </c>
      <c r="C70" s="51" t="s">
        <v>16</v>
      </c>
      <c r="D70" s="74" t="s">
        <v>57</v>
      </c>
      <c r="E70" s="52">
        <v>1.2708999999999999</v>
      </c>
      <c r="F70" s="52">
        <v>109</v>
      </c>
      <c r="G70" s="52">
        <v>97</v>
      </c>
      <c r="H70" s="52">
        <v>96</v>
      </c>
      <c r="I70" s="52">
        <v>76</v>
      </c>
      <c r="J70" s="52"/>
      <c r="K70" s="52">
        <v>58</v>
      </c>
      <c r="L70" s="52"/>
      <c r="M70" s="52"/>
      <c r="N70" s="52">
        <f t="shared" ref="N70:N101" si="22">SUM(F70+G70+H70+I70+J70+K70+L70+M70)</f>
        <v>436</v>
      </c>
      <c r="O70" s="52">
        <f t="shared" ref="O70:O101" si="23">AVERAGE(F70,G70,H70,I70,J70,K70,L70,M70)</f>
        <v>87.2</v>
      </c>
      <c r="P70" s="52">
        <f t="shared" ref="P70:P101" si="24">O70*100</f>
        <v>8720</v>
      </c>
      <c r="Q70" s="52">
        <f t="shared" ref="Q70:Q101" si="25">LOG10(P70+1)</f>
        <v>3.9405662864900903</v>
      </c>
      <c r="R70" s="52">
        <v>89</v>
      </c>
      <c r="S70" s="52">
        <v>52</v>
      </c>
      <c r="T70" s="52">
        <v>17</v>
      </c>
      <c r="U70" s="52">
        <v>17</v>
      </c>
      <c r="V70" s="53">
        <f t="shared" ref="V70:V101" si="26">S70/(R70+S70+T70+U70)</f>
        <v>0.29714285714285715</v>
      </c>
      <c r="W70" s="53">
        <f t="shared" ref="W70:W101" si="27">U70/(R70+S70+T70+U70)</f>
        <v>9.7142857142857142E-2</v>
      </c>
      <c r="X70" s="53">
        <f t="shared" si="20"/>
        <v>0.50857142857142856</v>
      </c>
      <c r="Y70" s="53">
        <f t="shared" si="21"/>
        <v>9.7142857142857142E-2</v>
      </c>
      <c r="Z70" s="36" t="s">
        <v>18</v>
      </c>
    </row>
    <row r="71" spans="1:26" x14ac:dyDescent="0.5">
      <c r="A71" s="50">
        <v>201</v>
      </c>
      <c r="B71" s="33">
        <v>43652</v>
      </c>
      <c r="C71" s="51" t="s">
        <v>16</v>
      </c>
      <c r="D71" s="74" t="s">
        <v>57</v>
      </c>
      <c r="E71" s="52">
        <v>0.67769999999999997</v>
      </c>
      <c r="F71" s="52">
        <v>46</v>
      </c>
      <c r="G71" s="52">
        <v>58</v>
      </c>
      <c r="H71" s="52">
        <v>69</v>
      </c>
      <c r="I71" s="52">
        <v>57</v>
      </c>
      <c r="J71" s="52">
        <v>64</v>
      </c>
      <c r="K71" s="52"/>
      <c r="L71" s="52"/>
      <c r="M71" s="52"/>
      <c r="N71" s="52">
        <f t="shared" si="22"/>
        <v>294</v>
      </c>
      <c r="O71" s="52">
        <f t="shared" si="23"/>
        <v>58.8</v>
      </c>
      <c r="P71" s="52">
        <f t="shared" si="24"/>
        <v>5880</v>
      </c>
      <c r="Q71" s="52">
        <f t="shared" si="25"/>
        <v>3.7694511794020378</v>
      </c>
      <c r="R71" s="52">
        <v>66</v>
      </c>
      <c r="S71" s="52">
        <v>34</v>
      </c>
      <c r="T71" s="52">
        <v>9</v>
      </c>
      <c r="U71" s="52">
        <v>6</v>
      </c>
      <c r="V71" s="53">
        <f t="shared" si="26"/>
        <v>0.29565217391304349</v>
      </c>
      <c r="W71" s="53">
        <f t="shared" si="27"/>
        <v>5.2173913043478258E-2</v>
      </c>
      <c r="X71" s="53">
        <f t="shared" si="20"/>
        <v>0.57391304347826089</v>
      </c>
      <c r="Y71" s="53">
        <f t="shared" si="21"/>
        <v>7.8260869565217397E-2</v>
      </c>
      <c r="Z71" s="36" t="s">
        <v>19</v>
      </c>
    </row>
    <row r="72" spans="1:26" x14ac:dyDescent="0.5">
      <c r="A72" s="7">
        <v>203</v>
      </c>
      <c r="B72" s="8">
        <v>43650</v>
      </c>
      <c r="C72" s="9" t="s">
        <v>15</v>
      </c>
      <c r="D72" s="3" t="s">
        <v>57</v>
      </c>
      <c r="E72" s="10">
        <v>1.2717000000000001</v>
      </c>
      <c r="F72" s="10">
        <v>86</v>
      </c>
      <c r="G72" s="10">
        <v>83</v>
      </c>
      <c r="H72" s="10">
        <v>96</v>
      </c>
      <c r="I72" s="10">
        <v>102</v>
      </c>
      <c r="J72" s="10">
        <v>47</v>
      </c>
      <c r="K72" s="10">
        <v>38</v>
      </c>
      <c r="L72" s="10">
        <v>45</v>
      </c>
      <c r="M72" s="10">
        <v>57</v>
      </c>
      <c r="N72" s="10">
        <f t="shared" si="22"/>
        <v>554</v>
      </c>
      <c r="O72" s="10">
        <f t="shared" si="23"/>
        <v>69.25</v>
      </c>
      <c r="P72" s="10">
        <f t="shared" si="24"/>
        <v>6925</v>
      </c>
      <c r="Q72" s="10">
        <f t="shared" si="25"/>
        <v>3.8404824872134422</v>
      </c>
      <c r="R72" s="10">
        <v>58</v>
      </c>
      <c r="S72" s="10">
        <v>38</v>
      </c>
      <c r="T72" s="10">
        <v>5</v>
      </c>
      <c r="U72" s="10">
        <v>3</v>
      </c>
      <c r="V72" s="42">
        <f t="shared" si="26"/>
        <v>0.36538461538461536</v>
      </c>
      <c r="W72" s="42">
        <f t="shared" si="27"/>
        <v>2.8846153846153848E-2</v>
      </c>
      <c r="X72" s="42">
        <f t="shared" si="20"/>
        <v>0.55769230769230771</v>
      </c>
      <c r="Y72" s="42">
        <f t="shared" si="21"/>
        <v>4.807692307692308E-2</v>
      </c>
      <c r="Z72" s="14"/>
    </row>
    <row r="73" spans="1:26" x14ac:dyDescent="0.5">
      <c r="A73" s="7">
        <v>209</v>
      </c>
      <c r="B73" s="8">
        <v>43651</v>
      </c>
      <c r="C73" s="9" t="s">
        <v>16</v>
      </c>
      <c r="D73" s="3" t="s">
        <v>57</v>
      </c>
      <c r="E73" s="10">
        <v>1.3213999999999999</v>
      </c>
      <c r="F73" s="10">
        <v>111</v>
      </c>
      <c r="G73" s="10">
        <v>156</v>
      </c>
      <c r="H73" s="10">
        <v>121</v>
      </c>
      <c r="I73" s="10">
        <v>114</v>
      </c>
      <c r="J73" s="10">
        <v>123</v>
      </c>
      <c r="K73" s="10">
        <v>124</v>
      </c>
      <c r="L73" s="10">
        <v>93</v>
      </c>
      <c r="M73" s="10">
        <v>82</v>
      </c>
      <c r="N73" s="10">
        <f t="shared" si="22"/>
        <v>924</v>
      </c>
      <c r="O73" s="10">
        <f t="shared" si="23"/>
        <v>115.5</v>
      </c>
      <c r="P73" s="10">
        <f t="shared" si="24"/>
        <v>11550</v>
      </c>
      <c r="Q73" s="10">
        <f t="shared" si="25"/>
        <v>4.0626195838543415</v>
      </c>
      <c r="R73" s="10">
        <v>60</v>
      </c>
      <c r="S73" s="10">
        <v>33</v>
      </c>
      <c r="T73" s="10">
        <v>10</v>
      </c>
      <c r="U73" s="10">
        <v>3</v>
      </c>
      <c r="V73" s="42">
        <f t="shared" si="26"/>
        <v>0.31132075471698112</v>
      </c>
      <c r="W73" s="42">
        <f t="shared" si="27"/>
        <v>2.8301886792452831E-2</v>
      </c>
      <c r="X73" s="42">
        <f t="shared" si="20"/>
        <v>0.56603773584905659</v>
      </c>
      <c r="Y73" s="42">
        <f t="shared" si="21"/>
        <v>9.4339622641509441E-2</v>
      </c>
      <c r="Z73" s="14"/>
    </row>
    <row r="74" spans="1:26" x14ac:dyDescent="0.5">
      <c r="A74" s="7">
        <v>214</v>
      </c>
      <c r="B74" s="8">
        <v>43652</v>
      </c>
      <c r="C74" s="9" t="s">
        <v>16</v>
      </c>
      <c r="D74" s="3" t="s">
        <v>57</v>
      </c>
      <c r="E74" s="10"/>
      <c r="F74" s="10">
        <v>133</v>
      </c>
      <c r="G74" s="10">
        <v>145</v>
      </c>
      <c r="H74" s="10">
        <v>154</v>
      </c>
      <c r="I74" s="10">
        <v>144</v>
      </c>
      <c r="J74" s="10">
        <v>88</v>
      </c>
      <c r="K74" s="10">
        <v>113</v>
      </c>
      <c r="L74" s="10">
        <v>102</v>
      </c>
      <c r="M74" s="10">
        <v>106</v>
      </c>
      <c r="N74" s="10">
        <f t="shared" si="22"/>
        <v>985</v>
      </c>
      <c r="O74" s="10">
        <f t="shared" si="23"/>
        <v>123.125</v>
      </c>
      <c r="P74" s="10">
        <f t="shared" si="24"/>
        <v>12312.5</v>
      </c>
      <c r="Q74" s="10">
        <f t="shared" si="25"/>
        <v>4.0903815147216305</v>
      </c>
      <c r="R74" s="10">
        <v>78</v>
      </c>
      <c r="S74" s="10">
        <v>21</v>
      </c>
      <c r="T74" s="10">
        <v>9</v>
      </c>
      <c r="U74" s="10">
        <v>5</v>
      </c>
      <c r="V74" s="42">
        <f t="shared" si="26"/>
        <v>0.18584070796460178</v>
      </c>
      <c r="W74" s="42">
        <f t="shared" si="27"/>
        <v>4.4247787610619468E-2</v>
      </c>
      <c r="X74" s="42">
        <f t="shared" si="20"/>
        <v>0.69026548672566368</v>
      </c>
      <c r="Y74" s="42">
        <f t="shared" si="21"/>
        <v>7.9646017699115043E-2</v>
      </c>
      <c r="Z74" s="14"/>
    </row>
    <row r="75" spans="1:26" x14ac:dyDescent="0.5">
      <c r="A75" s="7">
        <v>217</v>
      </c>
      <c r="B75" s="8">
        <v>43650</v>
      </c>
      <c r="C75" s="9" t="s">
        <v>16</v>
      </c>
      <c r="D75" s="3" t="s">
        <v>57</v>
      </c>
      <c r="E75" s="10">
        <v>1.3298000000000001</v>
      </c>
      <c r="F75" s="10">
        <v>80</v>
      </c>
      <c r="G75" s="10">
        <v>45</v>
      </c>
      <c r="H75" s="10">
        <v>117</v>
      </c>
      <c r="I75" s="10">
        <v>78</v>
      </c>
      <c r="J75" s="10">
        <v>111</v>
      </c>
      <c r="K75" s="10">
        <v>48</v>
      </c>
      <c r="L75" s="10">
        <v>95</v>
      </c>
      <c r="M75" s="10">
        <v>80</v>
      </c>
      <c r="N75" s="10">
        <f t="shared" si="22"/>
        <v>654</v>
      </c>
      <c r="O75" s="10">
        <f t="shared" si="23"/>
        <v>81.75</v>
      </c>
      <c r="P75" s="10">
        <f t="shared" si="24"/>
        <v>8175</v>
      </c>
      <c r="Q75" s="10">
        <f t="shared" si="25"/>
        <v>3.9125408827906374</v>
      </c>
      <c r="R75" s="10">
        <v>48</v>
      </c>
      <c r="S75" s="10">
        <v>37</v>
      </c>
      <c r="T75" s="10">
        <v>12</v>
      </c>
      <c r="U75" s="10">
        <v>5</v>
      </c>
      <c r="V75" s="42">
        <f t="shared" si="26"/>
        <v>0.36274509803921567</v>
      </c>
      <c r="W75" s="42">
        <f t="shared" si="27"/>
        <v>4.9019607843137254E-2</v>
      </c>
      <c r="X75" s="42">
        <f t="shared" si="20"/>
        <v>0.47058823529411764</v>
      </c>
      <c r="Y75" s="42">
        <f t="shared" si="21"/>
        <v>0.11764705882352941</v>
      </c>
      <c r="Z75" s="14"/>
    </row>
    <row r="76" spans="1:26" x14ac:dyDescent="0.5">
      <c r="A76" s="7">
        <v>221</v>
      </c>
      <c r="B76" s="15">
        <v>43651</v>
      </c>
      <c r="C76" s="9" t="s">
        <v>16</v>
      </c>
      <c r="D76" s="3" t="s">
        <v>57</v>
      </c>
      <c r="E76" s="10">
        <v>1.3254999999999999</v>
      </c>
      <c r="F76" s="10">
        <v>85</v>
      </c>
      <c r="G76" s="10">
        <v>110</v>
      </c>
      <c r="H76" s="10">
        <v>59</v>
      </c>
      <c r="I76" s="10">
        <v>79</v>
      </c>
      <c r="J76" s="10">
        <v>90</v>
      </c>
      <c r="K76" s="10">
        <v>128</v>
      </c>
      <c r="L76" s="10">
        <v>78</v>
      </c>
      <c r="M76" s="10">
        <v>68</v>
      </c>
      <c r="N76" s="10">
        <f t="shared" si="22"/>
        <v>697</v>
      </c>
      <c r="O76" s="10">
        <f t="shared" si="23"/>
        <v>87.125</v>
      </c>
      <c r="P76" s="10">
        <f t="shared" si="24"/>
        <v>8712.5</v>
      </c>
      <c r="Q76" s="10">
        <f t="shared" si="25"/>
        <v>3.9401926355319099</v>
      </c>
      <c r="R76" s="10">
        <v>57</v>
      </c>
      <c r="S76" s="10">
        <v>35</v>
      </c>
      <c r="T76" s="10">
        <v>7</v>
      </c>
      <c r="U76" s="10">
        <v>6</v>
      </c>
      <c r="V76" s="42">
        <f t="shared" si="26"/>
        <v>0.33333333333333331</v>
      </c>
      <c r="W76" s="42">
        <f t="shared" si="27"/>
        <v>5.7142857142857141E-2</v>
      </c>
      <c r="X76" s="42">
        <f t="shared" si="20"/>
        <v>0.54285714285714282</v>
      </c>
      <c r="Y76" s="42">
        <f t="shared" si="21"/>
        <v>6.6666666666666666E-2</v>
      </c>
      <c r="Z76" s="14"/>
    </row>
    <row r="77" spans="1:26" s="37" customFormat="1" x14ac:dyDescent="0.5">
      <c r="A77" s="7">
        <v>223</v>
      </c>
      <c r="B77" s="15">
        <v>43650</v>
      </c>
      <c r="C77" s="9" t="s">
        <v>15</v>
      </c>
      <c r="D77" s="3" t="s">
        <v>57</v>
      </c>
      <c r="E77" s="10">
        <v>1.5262</v>
      </c>
      <c r="F77" s="10">
        <v>117</v>
      </c>
      <c r="G77" s="10">
        <v>183</v>
      </c>
      <c r="H77" s="10">
        <v>298</v>
      </c>
      <c r="I77" s="10">
        <v>302</v>
      </c>
      <c r="J77" s="10">
        <v>182</v>
      </c>
      <c r="K77" s="10">
        <v>210</v>
      </c>
      <c r="L77" s="10">
        <v>271</v>
      </c>
      <c r="M77" s="10">
        <v>210</v>
      </c>
      <c r="N77" s="10">
        <f t="shared" si="22"/>
        <v>1773</v>
      </c>
      <c r="O77" s="10">
        <f t="shared" si="23"/>
        <v>221.625</v>
      </c>
      <c r="P77" s="10">
        <f t="shared" si="24"/>
        <v>22162.5</v>
      </c>
      <c r="Q77" s="10">
        <f t="shared" si="25"/>
        <v>4.3456383440826007</v>
      </c>
      <c r="R77" s="10">
        <v>71</v>
      </c>
      <c r="S77" s="10">
        <v>33</v>
      </c>
      <c r="T77" s="10">
        <v>5</v>
      </c>
      <c r="U77" s="10">
        <v>3</v>
      </c>
      <c r="V77" s="42">
        <f t="shared" si="26"/>
        <v>0.29464285714285715</v>
      </c>
      <c r="W77" s="42">
        <f t="shared" si="27"/>
        <v>2.6785714285714284E-2</v>
      </c>
      <c r="X77" s="42">
        <f t="shared" si="20"/>
        <v>0.6339285714285714</v>
      </c>
      <c r="Y77" s="42">
        <f t="shared" si="21"/>
        <v>4.4642857142857144E-2</v>
      </c>
      <c r="Z77" s="14"/>
    </row>
    <row r="78" spans="1:26" x14ac:dyDescent="0.5">
      <c r="A78" s="12">
        <v>230</v>
      </c>
      <c r="B78" s="15">
        <v>43651</v>
      </c>
      <c r="C78" s="9" t="s">
        <v>15</v>
      </c>
      <c r="D78" s="3" t="s">
        <v>57</v>
      </c>
      <c r="E78" s="13">
        <v>1.7423999999999999</v>
      </c>
      <c r="F78" s="13">
        <v>235</v>
      </c>
      <c r="G78" s="13">
        <v>262</v>
      </c>
      <c r="H78" s="13">
        <v>288</v>
      </c>
      <c r="I78" s="13">
        <v>267</v>
      </c>
      <c r="J78" s="13">
        <v>132</v>
      </c>
      <c r="K78" s="13">
        <v>144</v>
      </c>
      <c r="L78" s="13">
        <v>132</v>
      </c>
      <c r="M78" s="10">
        <v>152</v>
      </c>
      <c r="N78" s="13">
        <f t="shared" si="22"/>
        <v>1612</v>
      </c>
      <c r="O78" s="13">
        <f t="shared" si="23"/>
        <v>201.5</v>
      </c>
      <c r="P78" s="13">
        <f t="shared" si="24"/>
        <v>20150</v>
      </c>
      <c r="Q78" s="13">
        <f t="shared" si="25"/>
        <v>4.3042966030183551</v>
      </c>
      <c r="R78" s="13">
        <v>92</v>
      </c>
      <c r="S78" s="13">
        <v>40</v>
      </c>
      <c r="T78" s="10">
        <v>5</v>
      </c>
      <c r="U78" s="13">
        <v>4</v>
      </c>
      <c r="V78" s="42">
        <f t="shared" si="26"/>
        <v>0.28368794326241137</v>
      </c>
      <c r="W78" s="42">
        <f t="shared" si="27"/>
        <v>2.8368794326241134E-2</v>
      </c>
      <c r="X78" s="42">
        <f t="shared" si="20"/>
        <v>0.65248226950354615</v>
      </c>
      <c r="Y78" s="42">
        <f t="shared" si="21"/>
        <v>3.5460992907801421E-2</v>
      </c>
      <c r="Z78" s="14"/>
    </row>
    <row r="79" spans="1:26" x14ac:dyDescent="0.5">
      <c r="A79" s="12">
        <v>235</v>
      </c>
      <c r="B79" s="15">
        <v>43651</v>
      </c>
      <c r="C79" s="9" t="s">
        <v>15</v>
      </c>
      <c r="D79" s="3" t="s">
        <v>57</v>
      </c>
      <c r="E79" s="13">
        <v>1.5656000000000001</v>
      </c>
      <c r="F79" s="13">
        <v>37</v>
      </c>
      <c r="G79" s="13">
        <v>57</v>
      </c>
      <c r="H79" s="13">
        <v>55</v>
      </c>
      <c r="I79" s="13">
        <v>53</v>
      </c>
      <c r="J79" s="13">
        <v>60</v>
      </c>
      <c r="K79" s="13">
        <v>47</v>
      </c>
      <c r="L79" s="13">
        <v>43</v>
      </c>
      <c r="M79" s="10">
        <v>49</v>
      </c>
      <c r="N79" s="13">
        <f t="shared" si="22"/>
        <v>401</v>
      </c>
      <c r="O79" s="13">
        <f t="shared" si="23"/>
        <v>50.125</v>
      </c>
      <c r="P79" s="13">
        <f t="shared" si="24"/>
        <v>5012.5</v>
      </c>
      <c r="Q79" s="13">
        <f t="shared" si="25"/>
        <v>3.7001410192774196</v>
      </c>
      <c r="R79" s="13">
        <v>51</v>
      </c>
      <c r="S79" s="13">
        <v>28</v>
      </c>
      <c r="T79" s="10">
        <v>19</v>
      </c>
      <c r="U79" s="13">
        <v>8</v>
      </c>
      <c r="V79" s="42">
        <f t="shared" si="26"/>
        <v>0.26415094339622641</v>
      </c>
      <c r="W79" s="42">
        <f t="shared" si="27"/>
        <v>7.5471698113207544E-2</v>
      </c>
      <c r="X79" s="42">
        <f t="shared" si="20"/>
        <v>0.48113207547169812</v>
      </c>
      <c r="Y79" s="42">
        <f t="shared" si="21"/>
        <v>0.17924528301886791</v>
      </c>
      <c r="Z79" s="14"/>
    </row>
    <row r="80" spans="1:26" x14ac:dyDescent="0.5">
      <c r="A80" s="12">
        <v>237</v>
      </c>
      <c r="B80" s="15">
        <v>43651</v>
      </c>
      <c r="C80" s="9" t="s">
        <v>15</v>
      </c>
      <c r="D80" s="3" t="s">
        <v>57</v>
      </c>
      <c r="E80" s="13">
        <v>1.5141</v>
      </c>
      <c r="F80" s="13">
        <v>112</v>
      </c>
      <c r="G80" s="13">
        <v>123</v>
      </c>
      <c r="H80" s="13">
        <v>147</v>
      </c>
      <c r="I80" s="13">
        <v>113</v>
      </c>
      <c r="J80" s="13">
        <v>45</v>
      </c>
      <c r="K80" s="13">
        <v>87</v>
      </c>
      <c r="L80" s="13">
        <v>75</v>
      </c>
      <c r="M80" s="10">
        <v>66</v>
      </c>
      <c r="N80" s="13">
        <f t="shared" si="22"/>
        <v>768</v>
      </c>
      <c r="O80" s="13">
        <f t="shared" si="23"/>
        <v>96</v>
      </c>
      <c r="P80" s="13">
        <f t="shared" si="24"/>
        <v>9600</v>
      </c>
      <c r="Q80" s="13">
        <f t="shared" si="25"/>
        <v>3.9823164696920652</v>
      </c>
      <c r="R80" s="13">
        <v>66</v>
      </c>
      <c r="S80" s="13">
        <v>38</v>
      </c>
      <c r="T80" s="10">
        <v>5</v>
      </c>
      <c r="U80" s="13">
        <v>8</v>
      </c>
      <c r="V80" s="42">
        <f t="shared" si="26"/>
        <v>0.3247863247863248</v>
      </c>
      <c r="W80" s="42">
        <f t="shared" si="27"/>
        <v>6.8376068376068383E-2</v>
      </c>
      <c r="X80" s="42">
        <f t="shared" si="20"/>
        <v>0.5641025641025641</v>
      </c>
      <c r="Y80" s="42">
        <f t="shared" si="21"/>
        <v>4.2735042735042736E-2</v>
      </c>
      <c r="Z80" s="14"/>
    </row>
    <row r="81" spans="1:26" x14ac:dyDescent="0.5">
      <c r="A81" s="12">
        <v>245</v>
      </c>
      <c r="B81" s="15">
        <v>43651</v>
      </c>
      <c r="C81" s="9" t="s">
        <v>16</v>
      </c>
      <c r="D81" s="3" t="s">
        <v>57</v>
      </c>
      <c r="E81" s="13">
        <v>1.4862</v>
      </c>
      <c r="F81" s="13">
        <v>79</v>
      </c>
      <c r="G81" s="13">
        <v>104</v>
      </c>
      <c r="H81" s="13">
        <v>93</v>
      </c>
      <c r="I81" s="13">
        <v>72</v>
      </c>
      <c r="J81" s="13">
        <v>132</v>
      </c>
      <c r="K81" s="13">
        <v>159</v>
      </c>
      <c r="L81" s="13">
        <v>157</v>
      </c>
      <c r="M81" s="10">
        <v>117</v>
      </c>
      <c r="N81" s="13">
        <f t="shared" si="22"/>
        <v>913</v>
      </c>
      <c r="O81" s="13">
        <f t="shared" si="23"/>
        <v>114.125</v>
      </c>
      <c r="P81" s="13">
        <f t="shared" si="24"/>
        <v>11412.5</v>
      </c>
      <c r="Q81" s="13">
        <f t="shared" si="25"/>
        <v>4.057418843156233</v>
      </c>
      <c r="R81" s="13">
        <v>49</v>
      </c>
      <c r="S81" s="13">
        <v>39</v>
      </c>
      <c r="T81" s="13">
        <v>9</v>
      </c>
      <c r="U81" s="13">
        <v>7</v>
      </c>
      <c r="V81" s="42">
        <f t="shared" si="26"/>
        <v>0.375</v>
      </c>
      <c r="W81" s="42">
        <f t="shared" si="27"/>
        <v>6.7307692307692304E-2</v>
      </c>
      <c r="X81" s="42">
        <f t="shared" si="20"/>
        <v>0.47115384615384615</v>
      </c>
      <c r="Y81" s="42">
        <f t="shared" si="21"/>
        <v>8.6538461538461536E-2</v>
      </c>
      <c r="Z81" s="14"/>
    </row>
    <row r="82" spans="1:26" x14ac:dyDescent="0.5">
      <c r="A82" s="12">
        <v>254</v>
      </c>
      <c r="B82" s="15">
        <v>43650</v>
      </c>
      <c r="C82" s="9" t="s">
        <v>16</v>
      </c>
      <c r="D82" s="3" t="s">
        <v>57</v>
      </c>
      <c r="E82" s="13">
        <v>1.3142</v>
      </c>
      <c r="F82" s="13">
        <v>90</v>
      </c>
      <c r="G82" s="13">
        <v>124</v>
      </c>
      <c r="H82" s="13">
        <v>102</v>
      </c>
      <c r="I82" s="13">
        <v>53</v>
      </c>
      <c r="J82" s="13">
        <v>147</v>
      </c>
      <c r="K82" s="13">
        <v>150</v>
      </c>
      <c r="L82" s="13">
        <v>91</v>
      </c>
      <c r="M82" s="10">
        <v>120</v>
      </c>
      <c r="N82" s="13">
        <f t="shared" si="22"/>
        <v>877</v>
      </c>
      <c r="O82" s="13">
        <f t="shared" si="23"/>
        <v>109.625</v>
      </c>
      <c r="P82" s="13">
        <f t="shared" si="24"/>
        <v>10962.5</v>
      </c>
      <c r="Q82" s="13">
        <f t="shared" si="25"/>
        <v>4.0399492209396541</v>
      </c>
      <c r="R82" s="13">
        <v>66</v>
      </c>
      <c r="S82" s="13">
        <v>19</v>
      </c>
      <c r="T82" s="13">
        <v>9</v>
      </c>
      <c r="U82" s="13">
        <v>8</v>
      </c>
      <c r="V82" s="42">
        <f t="shared" si="26"/>
        <v>0.18627450980392157</v>
      </c>
      <c r="W82" s="42">
        <f t="shared" si="27"/>
        <v>7.8431372549019607E-2</v>
      </c>
      <c r="X82" s="42">
        <f t="shared" si="20"/>
        <v>0.6470588235294118</v>
      </c>
      <c r="Y82" s="42">
        <f t="shared" si="21"/>
        <v>8.8235294117647065E-2</v>
      </c>
      <c r="Z82" s="14"/>
    </row>
    <row r="83" spans="1:26" s="21" customFormat="1" x14ac:dyDescent="0.5">
      <c r="A83" s="12">
        <v>257</v>
      </c>
      <c r="B83" s="15">
        <v>43652</v>
      </c>
      <c r="C83" s="56" t="s">
        <v>16</v>
      </c>
      <c r="D83" s="56" t="s">
        <v>57</v>
      </c>
      <c r="E83" s="13">
        <v>1.8774999999999999</v>
      </c>
      <c r="F83" s="13">
        <v>121</v>
      </c>
      <c r="G83" s="13">
        <v>122</v>
      </c>
      <c r="H83" s="13">
        <v>131</v>
      </c>
      <c r="I83" s="13">
        <v>135</v>
      </c>
      <c r="J83" s="13">
        <v>71</v>
      </c>
      <c r="K83" s="13">
        <v>68</v>
      </c>
      <c r="L83" s="13">
        <v>83</v>
      </c>
      <c r="M83" s="13">
        <v>59</v>
      </c>
      <c r="N83" s="13">
        <f t="shared" si="22"/>
        <v>790</v>
      </c>
      <c r="O83" s="13">
        <f t="shared" si="23"/>
        <v>98.75</v>
      </c>
      <c r="P83" s="13">
        <f t="shared" si="24"/>
        <v>9875</v>
      </c>
      <c r="Q83" s="13">
        <f t="shared" si="25"/>
        <v>3.9945810812598945</v>
      </c>
      <c r="R83" s="13">
        <v>64</v>
      </c>
      <c r="S83" s="13">
        <v>24</v>
      </c>
      <c r="T83" s="13">
        <v>6</v>
      </c>
      <c r="U83" s="13">
        <v>8</v>
      </c>
      <c r="V83" s="42">
        <f t="shared" si="26"/>
        <v>0.23529411764705882</v>
      </c>
      <c r="W83" s="42">
        <f t="shared" si="27"/>
        <v>7.8431372549019607E-2</v>
      </c>
      <c r="X83" s="42">
        <f t="shared" si="20"/>
        <v>0.62745098039215685</v>
      </c>
      <c r="Y83" s="42">
        <f t="shared" si="21"/>
        <v>5.8823529411764705E-2</v>
      </c>
      <c r="Z83" s="14"/>
    </row>
    <row r="84" spans="1:26" s="37" customFormat="1" x14ac:dyDescent="0.5">
      <c r="A84" s="7">
        <v>258</v>
      </c>
      <c r="B84" s="8">
        <v>43651</v>
      </c>
      <c r="C84" s="56" t="s">
        <v>16</v>
      </c>
      <c r="D84" s="56" t="s">
        <v>57</v>
      </c>
      <c r="E84" s="10">
        <v>1.4147000000000001</v>
      </c>
      <c r="F84" s="10">
        <v>124</v>
      </c>
      <c r="G84" s="10">
        <v>132</v>
      </c>
      <c r="H84" s="10">
        <v>97</v>
      </c>
      <c r="I84" s="10">
        <v>113</v>
      </c>
      <c r="J84" s="10">
        <v>128</v>
      </c>
      <c r="K84" s="10">
        <v>109</v>
      </c>
      <c r="L84" s="10">
        <v>121</v>
      </c>
      <c r="M84" s="10">
        <v>155</v>
      </c>
      <c r="N84" s="10">
        <f t="shared" si="22"/>
        <v>979</v>
      </c>
      <c r="O84" s="10">
        <f t="shared" si="23"/>
        <v>122.375</v>
      </c>
      <c r="P84" s="10">
        <f t="shared" si="24"/>
        <v>12237.5</v>
      </c>
      <c r="Q84" s="10">
        <f t="shared" si="25"/>
        <v>4.0877281921851232</v>
      </c>
      <c r="R84" s="10">
        <v>71</v>
      </c>
      <c r="S84" s="10">
        <v>30</v>
      </c>
      <c r="T84" s="10">
        <v>9</v>
      </c>
      <c r="U84" s="10">
        <v>3</v>
      </c>
      <c r="V84" s="42">
        <f t="shared" si="26"/>
        <v>0.26548672566371684</v>
      </c>
      <c r="W84" s="42">
        <f t="shared" si="27"/>
        <v>2.6548672566371681E-2</v>
      </c>
      <c r="X84" s="42">
        <f t="shared" si="20"/>
        <v>0.62831858407079644</v>
      </c>
      <c r="Y84" s="42">
        <f t="shared" si="21"/>
        <v>7.9646017699115043E-2</v>
      </c>
      <c r="Z84" s="14"/>
    </row>
    <row r="85" spans="1:26" s="21" customFormat="1" x14ac:dyDescent="0.5">
      <c r="A85" s="7">
        <v>262</v>
      </c>
      <c r="B85" s="15">
        <v>43651</v>
      </c>
      <c r="C85" s="56" t="s">
        <v>16</v>
      </c>
      <c r="D85" s="56" t="s">
        <v>57</v>
      </c>
      <c r="E85" s="10">
        <v>1.3418000000000001</v>
      </c>
      <c r="F85" s="10">
        <v>129</v>
      </c>
      <c r="G85" s="10">
        <v>147</v>
      </c>
      <c r="H85" s="10">
        <v>128</v>
      </c>
      <c r="I85" s="10">
        <v>107</v>
      </c>
      <c r="J85" s="10">
        <v>53</v>
      </c>
      <c r="K85" s="10">
        <v>52</v>
      </c>
      <c r="L85" s="10">
        <v>74</v>
      </c>
      <c r="M85" s="10">
        <v>58</v>
      </c>
      <c r="N85" s="10">
        <f t="shared" si="22"/>
        <v>748</v>
      </c>
      <c r="O85" s="10">
        <f t="shared" si="23"/>
        <v>93.5</v>
      </c>
      <c r="P85" s="10">
        <f t="shared" si="24"/>
        <v>9350</v>
      </c>
      <c r="Q85" s="10">
        <f t="shared" si="25"/>
        <v>3.9708580569965024</v>
      </c>
      <c r="R85" s="10">
        <v>61</v>
      </c>
      <c r="S85" s="10">
        <v>64</v>
      </c>
      <c r="T85" s="10">
        <v>7</v>
      </c>
      <c r="U85" s="10">
        <v>3</v>
      </c>
      <c r="V85" s="42">
        <f t="shared" si="26"/>
        <v>0.47407407407407409</v>
      </c>
      <c r="W85" s="42">
        <f t="shared" si="27"/>
        <v>2.2222222222222223E-2</v>
      </c>
      <c r="X85" s="42">
        <f t="shared" si="20"/>
        <v>0.45185185185185184</v>
      </c>
      <c r="Y85" s="42">
        <f t="shared" si="21"/>
        <v>5.185185185185185E-2</v>
      </c>
      <c r="Z85" s="14"/>
    </row>
    <row r="86" spans="1:26" s="21" customFormat="1" x14ac:dyDescent="0.5">
      <c r="A86" s="7">
        <v>264</v>
      </c>
      <c r="B86" s="8">
        <v>43652</v>
      </c>
      <c r="C86" s="56" t="s">
        <v>16</v>
      </c>
      <c r="D86" s="56" t="s">
        <v>57</v>
      </c>
      <c r="E86" s="10">
        <v>1.4332</v>
      </c>
      <c r="F86" s="10">
        <v>41</v>
      </c>
      <c r="G86" s="10">
        <v>84</v>
      </c>
      <c r="H86" s="10">
        <v>46</v>
      </c>
      <c r="I86" s="10">
        <v>28</v>
      </c>
      <c r="J86" s="10">
        <v>97</v>
      </c>
      <c r="K86" s="10">
        <v>124</v>
      </c>
      <c r="L86" s="10">
        <v>71</v>
      </c>
      <c r="M86" s="10">
        <v>80</v>
      </c>
      <c r="N86" s="10">
        <f t="shared" si="22"/>
        <v>571</v>
      </c>
      <c r="O86" s="10">
        <f t="shared" si="23"/>
        <v>71.375</v>
      </c>
      <c r="P86" s="10">
        <f t="shared" si="24"/>
        <v>7137.5</v>
      </c>
      <c r="Q86" s="10">
        <f t="shared" si="25"/>
        <v>3.8536069638544386</v>
      </c>
      <c r="R86" s="10">
        <v>64</v>
      </c>
      <c r="S86" s="10">
        <v>28</v>
      </c>
      <c r="T86" s="10">
        <v>7</v>
      </c>
      <c r="U86" s="10">
        <v>5</v>
      </c>
      <c r="V86" s="42">
        <f t="shared" si="26"/>
        <v>0.26923076923076922</v>
      </c>
      <c r="W86" s="42">
        <f t="shared" si="27"/>
        <v>4.807692307692308E-2</v>
      </c>
      <c r="X86" s="42">
        <f t="shared" si="20"/>
        <v>0.61538461538461542</v>
      </c>
      <c r="Y86" s="42">
        <f t="shared" si="21"/>
        <v>6.7307692307692304E-2</v>
      </c>
      <c r="Z86" s="14"/>
    </row>
    <row r="87" spans="1:26" s="21" customFormat="1" x14ac:dyDescent="0.5">
      <c r="A87" s="7">
        <v>277</v>
      </c>
      <c r="B87" s="15">
        <v>43625</v>
      </c>
      <c r="C87" s="56" t="s">
        <v>15</v>
      </c>
      <c r="D87" s="56" t="s">
        <v>57</v>
      </c>
      <c r="E87" s="10">
        <v>1.4056</v>
      </c>
      <c r="F87" s="10">
        <v>72</v>
      </c>
      <c r="G87" s="10">
        <v>84</v>
      </c>
      <c r="H87" s="10">
        <v>90</v>
      </c>
      <c r="I87" s="10">
        <v>82</v>
      </c>
      <c r="J87" s="10">
        <v>135</v>
      </c>
      <c r="K87" s="10">
        <v>144</v>
      </c>
      <c r="L87" s="10">
        <v>108</v>
      </c>
      <c r="M87" s="10">
        <v>135</v>
      </c>
      <c r="N87" s="10">
        <f t="shared" si="22"/>
        <v>850</v>
      </c>
      <c r="O87" s="10">
        <f t="shared" si="23"/>
        <v>106.25</v>
      </c>
      <c r="P87" s="10">
        <f t="shared" si="24"/>
        <v>10625</v>
      </c>
      <c r="Q87" s="10">
        <f t="shared" si="25"/>
        <v>4.0263698115737183</v>
      </c>
      <c r="R87" s="10">
        <v>67</v>
      </c>
      <c r="S87" s="10">
        <v>43</v>
      </c>
      <c r="T87" s="10">
        <v>9</v>
      </c>
      <c r="U87" s="10">
        <v>5</v>
      </c>
      <c r="V87" s="42">
        <f t="shared" si="26"/>
        <v>0.34677419354838712</v>
      </c>
      <c r="W87" s="42">
        <f t="shared" si="27"/>
        <v>4.0322580645161289E-2</v>
      </c>
      <c r="X87" s="42">
        <f t="shared" si="20"/>
        <v>0.54032258064516125</v>
      </c>
      <c r="Y87" s="42">
        <f t="shared" si="21"/>
        <v>7.2580645161290328E-2</v>
      </c>
      <c r="Z87" s="14"/>
    </row>
    <row r="88" spans="1:26" s="21" customFormat="1" x14ac:dyDescent="0.5">
      <c r="A88" s="7">
        <v>278</v>
      </c>
      <c r="B88" s="8">
        <v>43625</v>
      </c>
      <c r="C88" s="56" t="s">
        <v>15</v>
      </c>
      <c r="D88" s="56" t="s">
        <v>57</v>
      </c>
      <c r="E88" s="10">
        <v>1.1153999999999999</v>
      </c>
      <c r="F88" s="10">
        <v>323</v>
      </c>
      <c r="G88" s="10">
        <v>243</v>
      </c>
      <c r="H88" s="10">
        <v>171</v>
      </c>
      <c r="I88" s="10">
        <v>297</v>
      </c>
      <c r="J88" s="10">
        <v>270</v>
      </c>
      <c r="K88" s="10">
        <v>162</v>
      </c>
      <c r="L88" s="10">
        <v>135</v>
      </c>
      <c r="M88" s="10">
        <v>216</v>
      </c>
      <c r="N88" s="10">
        <f t="shared" si="22"/>
        <v>1817</v>
      </c>
      <c r="O88" s="10">
        <f t="shared" si="23"/>
        <v>227.125</v>
      </c>
      <c r="P88" s="10">
        <f t="shared" si="24"/>
        <v>22712.5</v>
      </c>
      <c r="Q88" s="10">
        <f t="shared" si="25"/>
        <v>4.3562840612812641</v>
      </c>
      <c r="R88" s="10">
        <v>74</v>
      </c>
      <c r="S88" s="10">
        <v>30</v>
      </c>
      <c r="T88" s="10">
        <v>5</v>
      </c>
      <c r="U88" s="10">
        <v>1</v>
      </c>
      <c r="V88" s="42">
        <f t="shared" si="26"/>
        <v>0.27272727272727271</v>
      </c>
      <c r="W88" s="42">
        <f t="shared" si="27"/>
        <v>9.0909090909090905E-3</v>
      </c>
      <c r="X88" s="42">
        <f t="shared" si="20"/>
        <v>0.67272727272727273</v>
      </c>
      <c r="Y88" s="42">
        <f t="shared" si="21"/>
        <v>4.5454545454545456E-2</v>
      </c>
      <c r="Z88" s="14"/>
    </row>
    <row r="89" spans="1:26" x14ac:dyDescent="0.5">
      <c r="A89" s="7">
        <v>279</v>
      </c>
      <c r="B89" s="8">
        <v>43625</v>
      </c>
      <c r="C89" s="9" t="s">
        <v>15</v>
      </c>
      <c r="D89" s="9" t="s">
        <v>57</v>
      </c>
      <c r="E89" s="10">
        <v>1.0914999999999999</v>
      </c>
      <c r="F89" s="10">
        <v>87</v>
      </c>
      <c r="G89" s="10">
        <v>129</v>
      </c>
      <c r="H89" s="10">
        <v>138</v>
      </c>
      <c r="I89" s="10">
        <v>82</v>
      </c>
      <c r="J89" s="10">
        <v>57</v>
      </c>
      <c r="K89" s="10">
        <v>30</v>
      </c>
      <c r="L89" s="10">
        <v>114</v>
      </c>
      <c r="M89" s="10">
        <v>87</v>
      </c>
      <c r="N89" s="10">
        <f t="shared" si="22"/>
        <v>724</v>
      </c>
      <c r="O89" s="10">
        <f t="shared" si="23"/>
        <v>90.5</v>
      </c>
      <c r="P89" s="10">
        <f t="shared" si="24"/>
        <v>9050</v>
      </c>
      <c r="Q89" s="10">
        <f t="shared" si="25"/>
        <v>3.956696564894651</v>
      </c>
      <c r="R89" s="10">
        <v>73</v>
      </c>
      <c r="S89" s="10">
        <v>28</v>
      </c>
      <c r="T89" s="10">
        <v>8</v>
      </c>
      <c r="U89" s="10">
        <v>1</v>
      </c>
      <c r="V89" s="42">
        <f t="shared" si="26"/>
        <v>0.25454545454545452</v>
      </c>
      <c r="W89" s="42">
        <f t="shared" si="27"/>
        <v>9.0909090909090905E-3</v>
      </c>
      <c r="X89" s="42">
        <f t="shared" si="20"/>
        <v>0.66363636363636369</v>
      </c>
      <c r="Y89" s="42">
        <f t="shared" si="21"/>
        <v>7.2727272727272724E-2</v>
      </c>
      <c r="Z89" s="14"/>
    </row>
    <row r="90" spans="1:26" x14ac:dyDescent="0.5">
      <c r="A90" s="7">
        <v>281</v>
      </c>
      <c r="B90" s="8">
        <v>43626</v>
      </c>
      <c r="C90" s="9" t="s">
        <v>22</v>
      </c>
      <c r="D90" s="9" t="s">
        <v>57</v>
      </c>
      <c r="E90" s="10">
        <v>1.0876999999999999</v>
      </c>
      <c r="F90" s="10">
        <v>130</v>
      </c>
      <c r="G90" s="10">
        <v>113</v>
      </c>
      <c r="H90" s="10">
        <v>141</v>
      </c>
      <c r="I90" s="10">
        <v>126</v>
      </c>
      <c r="J90" s="10">
        <v>165</v>
      </c>
      <c r="K90" s="10">
        <v>152</v>
      </c>
      <c r="L90" s="10">
        <v>240</v>
      </c>
      <c r="M90" s="10">
        <v>186</v>
      </c>
      <c r="N90" s="10">
        <f t="shared" si="22"/>
        <v>1253</v>
      </c>
      <c r="O90" s="10">
        <f t="shared" si="23"/>
        <v>156.625</v>
      </c>
      <c r="P90" s="10">
        <f t="shared" si="24"/>
        <v>15662.5</v>
      </c>
      <c r="Q90" s="10">
        <f t="shared" si="25"/>
        <v>4.1948888114159875</v>
      </c>
      <c r="R90" s="10">
        <v>105</v>
      </c>
      <c r="S90" s="10">
        <v>31</v>
      </c>
      <c r="T90" s="10">
        <v>13</v>
      </c>
      <c r="U90" s="10">
        <v>2</v>
      </c>
      <c r="V90" s="42">
        <f t="shared" si="26"/>
        <v>0.20529801324503311</v>
      </c>
      <c r="W90" s="42">
        <f t="shared" si="27"/>
        <v>1.3245033112582781E-2</v>
      </c>
      <c r="X90" s="42">
        <f t="shared" si="20"/>
        <v>0.69536423841059603</v>
      </c>
      <c r="Y90" s="42">
        <f t="shared" si="21"/>
        <v>8.6092715231788075E-2</v>
      </c>
      <c r="Z90" s="14"/>
    </row>
    <row r="91" spans="1:26" x14ac:dyDescent="0.5">
      <c r="A91" s="7">
        <v>286</v>
      </c>
      <c r="B91" s="8">
        <v>43625</v>
      </c>
      <c r="C91" s="9" t="s">
        <v>15</v>
      </c>
      <c r="D91" s="9" t="s">
        <v>57</v>
      </c>
      <c r="E91" s="10">
        <v>1.3420000000000001</v>
      </c>
      <c r="F91" s="10">
        <v>21</v>
      </c>
      <c r="G91" s="10">
        <v>22</v>
      </c>
      <c r="H91" s="10">
        <v>33</v>
      </c>
      <c r="I91" s="10">
        <v>26</v>
      </c>
      <c r="J91" s="10">
        <v>62</v>
      </c>
      <c r="K91" s="10">
        <v>41</v>
      </c>
      <c r="L91" s="10">
        <v>42</v>
      </c>
      <c r="M91" s="10">
        <v>93</v>
      </c>
      <c r="N91" s="10">
        <f t="shared" si="22"/>
        <v>340</v>
      </c>
      <c r="O91" s="10">
        <f t="shared" si="23"/>
        <v>42.5</v>
      </c>
      <c r="P91" s="10">
        <f t="shared" si="24"/>
        <v>4250</v>
      </c>
      <c r="Q91" s="10">
        <f t="shared" si="25"/>
        <v>3.6284911049671229</v>
      </c>
      <c r="R91" s="10">
        <v>91</v>
      </c>
      <c r="S91" s="10">
        <v>16</v>
      </c>
      <c r="T91" s="10">
        <v>11</v>
      </c>
      <c r="U91" s="10">
        <v>2</v>
      </c>
      <c r="V91" s="42">
        <f t="shared" si="26"/>
        <v>0.13333333333333333</v>
      </c>
      <c r="W91" s="42">
        <f t="shared" si="27"/>
        <v>1.6666666666666666E-2</v>
      </c>
      <c r="X91" s="42">
        <f t="shared" si="20"/>
        <v>0.7583333333333333</v>
      </c>
      <c r="Y91" s="42">
        <f t="shared" si="21"/>
        <v>9.166666666666666E-2</v>
      </c>
      <c r="Z91" s="14"/>
    </row>
    <row r="92" spans="1:26" x14ac:dyDescent="0.5">
      <c r="A92" s="25">
        <v>293</v>
      </c>
      <c r="B92" s="26">
        <v>43629</v>
      </c>
      <c r="C92" s="27" t="s">
        <v>15</v>
      </c>
      <c r="D92" s="27" t="s">
        <v>57</v>
      </c>
      <c r="E92" s="28">
        <v>1.3794999999999999</v>
      </c>
      <c r="F92" s="28">
        <v>216</v>
      </c>
      <c r="G92" s="28">
        <v>228</v>
      </c>
      <c r="H92" s="28">
        <v>279</v>
      </c>
      <c r="I92" s="28">
        <v>234</v>
      </c>
      <c r="J92" s="28">
        <v>270</v>
      </c>
      <c r="K92" s="28">
        <v>198</v>
      </c>
      <c r="L92" s="28">
        <v>270</v>
      </c>
      <c r="M92" s="28">
        <v>252</v>
      </c>
      <c r="N92" s="28">
        <f t="shared" si="22"/>
        <v>1947</v>
      </c>
      <c r="O92" s="28">
        <f t="shared" si="23"/>
        <v>243.375</v>
      </c>
      <c r="P92" s="28">
        <f t="shared" si="24"/>
        <v>24337.5</v>
      </c>
      <c r="Q92" s="28">
        <f t="shared" si="25"/>
        <v>4.3862938088243313</v>
      </c>
      <c r="R92" s="28">
        <v>70</v>
      </c>
      <c r="S92" s="28">
        <v>27</v>
      </c>
      <c r="T92" s="28">
        <v>9</v>
      </c>
      <c r="U92" s="28">
        <v>3</v>
      </c>
      <c r="V92" s="62">
        <f t="shared" si="26"/>
        <v>0.24770642201834864</v>
      </c>
      <c r="W92" s="62">
        <f t="shared" si="27"/>
        <v>2.7522935779816515E-2</v>
      </c>
      <c r="X92" s="62">
        <f t="shared" si="20"/>
        <v>0.64220183486238536</v>
      </c>
      <c r="Y92" s="62">
        <f t="shared" si="21"/>
        <v>8.2568807339449546E-2</v>
      </c>
      <c r="Z92" s="63"/>
    </row>
    <row r="93" spans="1:26" x14ac:dyDescent="0.5">
      <c r="A93" s="7">
        <v>303</v>
      </c>
      <c r="B93" s="8">
        <v>43625</v>
      </c>
      <c r="C93" s="9" t="s">
        <v>15</v>
      </c>
      <c r="D93" s="9" t="s">
        <v>57</v>
      </c>
      <c r="E93" s="10">
        <v>1.3864000000000001</v>
      </c>
      <c r="F93" s="10">
        <v>78</v>
      </c>
      <c r="G93" s="10">
        <v>96</v>
      </c>
      <c r="H93" s="10">
        <v>87</v>
      </c>
      <c r="I93" s="10">
        <v>129</v>
      </c>
      <c r="J93" s="10">
        <v>150</v>
      </c>
      <c r="K93" s="10">
        <v>144</v>
      </c>
      <c r="L93" s="10">
        <v>180</v>
      </c>
      <c r="M93" s="10">
        <v>230</v>
      </c>
      <c r="N93" s="10">
        <f t="shared" si="22"/>
        <v>1094</v>
      </c>
      <c r="O93" s="10">
        <f t="shared" si="23"/>
        <v>136.75</v>
      </c>
      <c r="P93" s="10">
        <f t="shared" si="24"/>
        <v>13675</v>
      </c>
      <c r="Q93" s="10">
        <f t="shared" si="25"/>
        <v>4.1359590921245566</v>
      </c>
      <c r="R93" s="10">
        <v>96</v>
      </c>
      <c r="S93" s="10">
        <v>34</v>
      </c>
      <c r="T93" s="10">
        <v>10</v>
      </c>
      <c r="U93" s="10">
        <v>5</v>
      </c>
      <c r="V93" s="42">
        <f t="shared" si="26"/>
        <v>0.23448275862068965</v>
      </c>
      <c r="W93" s="42">
        <f t="shared" si="27"/>
        <v>3.4482758620689655E-2</v>
      </c>
      <c r="X93" s="42">
        <f t="shared" si="20"/>
        <v>0.66206896551724137</v>
      </c>
      <c r="Y93" s="42">
        <f t="shared" si="21"/>
        <v>6.8965517241379309E-2</v>
      </c>
      <c r="Z93" s="14"/>
    </row>
    <row r="94" spans="1:26" x14ac:dyDescent="0.5">
      <c r="A94" s="7">
        <v>305</v>
      </c>
      <c r="B94" s="8">
        <v>43625</v>
      </c>
      <c r="C94" s="9" t="s">
        <v>15</v>
      </c>
      <c r="D94" s="9" t="s">
        <v>57</v>
      </c>
      <c r="E94" s="10">
        <v>1.8236000000000001</v>
      </c>
      <c r="F94" s="10">
        <v>153</v>
      </c>
      <c r="G94" s="10">
        <v>162</v>
      </c>
      <c r="H94" s="10">
        <v>96</v>
      </c>
      <c r="I94" s="10">
        <v>201</v>
      </c>
      <c r="J94" s="10">
        <v>150</v>
      </c>
      <c r="K94" s="10">
        <v>97</v>
      </c>
      <c r="L94" s="10">
        <v>159</v>
      </c>
      <c r="M94" s="10">
        <v>124</v>
      </c>
      <c r="N94" s="10">
        <f t="shared" si="22"/>
        <v>1142</v>
      </c>
      <c r="O94" s="10">
        <f t="shared" si="23"/>
        <v>142.75</v>
      </c>
      <c r="P94" s="10">
        <f t="shared" si="24"/>
        <v>14275</v>
      </c>
      <c r="Q94" s="10">
        <f t="shared" si="25"/>
        <v>4.1546065392836224</v>
      </c>
      <c r="R94" s="10">
        <v>85</v>
      </c>
      <c r="S94" s="10">
        <v>39</v>
      </c>
      <c r="T94" s="10">
        <v>4</v>
      </c>
      <c r="U94" s="10">
        <v>12</v>
      </c>
      <c r="V94" s="42">
        <f t="shared" si="26"/>
        <v>0.27857142857142858</v>
      </c>
      <c r="W94" s="42">
        <f t="shared" si="27"/>
        <v>8.5714285714285715E-2</v>
      </c>
      <c r="X94" s="42">
        <f t="shared" si="20"/>
        <v>0.6071428571428571</v>
      </c>
      <c r="Y94" s="42">
        <f t="shared" si="21"/>
        <v>2.8571428571428571E-2</v>
      </c>
      <c r="Z94" s="14"/>
    </row>
    <row r="95" spans="1:26" x14ac:dyDescent="0.5">
      <c r="A95" s="7">
        <v>309</v>
      </c>
      <c r="B95" s="8">
        <v>43625</v>
      </c>
      <c r="C95" s="9" t="s">
        <v>15</v>
      </c>
      <c r="D95" s="9" t="s">
        <v>57</v>
      </c>
      <c r="E95" s="10">
        <v>1.2435</v>
      </c>
      <c r="F95" s="10">
        <v>93</v>
      </c>
      <c r="G95" s="10">
        <v>96</v>
      </c>
      <c r="H95" s="10">
        <v>84</v>
      </c>
      <c r="I95" s="10">
        <v>129</v>
      </c>
      <c r="J95" s="10">
        <v>189</v>
      </c>
      <c r="K95" s="10">
        <v>216</v>
      </c>
      <c r="L95" s="10">
        <v>243</v>
      </c>
      <c r="M95" s="10">
        <v>239</v>
      </c>
      <c r="N95" s="10">
        <f t="shared" si="22"/>
        <v>1289</v>
      </c>
      <c r="O95" s="10">
        <f t="shared" si="23"/>
        <v>161.125</v>
      </c>
      <c r="P95" s="10">
        <f t="shared" si="24"/>
        <v>16112.5</v>
      </c>
      <c r="Q95" s="10">
        <f t="shared" si="25"/>
        <v>4.2071898834106767</v>
      </c>
      <c r="R95" s="10">
        <v>63</v>
      </c>
      <c r="S95" s="10">
        <v>59</v>
      </c>
      <c r="T95" s="10">
        <v>7</v>
      </c>
      <c r="U95" s="10">
        <v>4</v>
      </c>
      <c r="V95" s="42">
        <f t="shared" si="26"/>
        <v>0.44360902255639095</v>
      </c>
      <c r="W95" s="42">
        <f t="shared" si="27"/>
        <v>3.007518796992481E-2</v>
      </c>
      <c r="X95" s="42">
        <f t="shared" si="20"/>
        <v>0.47368421052631576</v>
      </c>
      <c r="Y95" s="42">
        <f t="shared" si="21"/>
        <v>5.2631578947368418E-2</v>
      </c>
      <c r="Z95" s="14"/>
    </row>
    <row r="96" spans="1:26" s="37" customFormat="1" x14ac:dyDescent="0.5">
      <c r="A96" s="7">
        <v>316</v>
      </c>
      <c r="B96" s="8">
        <v>43625</v>
      </c>
      <c r="C96" s="9" t="s">
        <v>15</v>
      </c>
      <c r="D96" s="9" t="s">
        <v>57</v>
      </c>
      <c r="E96" s="10">
        <v>1.2351000000000001</v>
      </c>
      <c r="F96" s="10">
        <v>75</v>
      </c>
      <c r="G96" s="10">
        <v>66</v>
      </c>
      <c r="H96" s="10">
        <v>96</v>
      </c>
      <c r="I96" s="10">
        <v>82</v>
      </c>
      <c r="J96" s="10">
        <v>84</v>
      </c>
      <c r="K96" s="10">
        <v>78</v>
      </c>
      <c r="L96" s="10">
        <v>72</v>
      </c>
      <c r="M96" s="10">
        <v>73</v>
      </c>
      <c r="N96" s="10">
        <f t="shared" si="22"/>
        <v>626</v>
      </c>
      <c r="O96" s="10">
        <f t="shared" si="23"/>
        <v>78.25</v>
      </c>
      <c r="P96" s="10">
        <f t="shared" si="24"/>
        <v>7825</v>
      </c>
      <c r="Q96" s="10">
        <f t="shared" si="25"/>
        <v>3.8935398435646613</v>
      </c>
      <c r="R96" s="10">
        <v>89</v>
      </c>
      <c r="S96" s="10">
        <v>73</v>
      </c>
      <c r="T96" s="10">
        <v>12</v>
      </c>
      <c r="U96" s="10">
        <v>3</v>
      </c>
      <c r="V96" s="42">
        <f t="shared" si="26"/>
        <v>0.41242937853107342</v>
      </c>
      <c r="W96" s="42">
        <f t="shared" si="27"/>
        <v>1.6949152542372881E-2</v>
      </c>
      <c r="X96" s="42">
        <f t="shared" si="20"/>
        <v>0.50282485875706218</v>
      </c>
      <c r="Y96" s="42">
        <f t="shared" si="21"/>
        <v>6.7796610169491525E-2</v>
      </c>
      <c r="Z96" s="14"/>
    </row>
    <row r="97" spans="1:26" s="21" customFormat="1" x14ac:dyDescent="0.5">
      <c r="A97" s="7">
        <v>319</v>
      </c>
      <c r="B97" s="8">
        <v>43625</v>
      </c>
      <c r="C97" s="9" t="s">
        <v>15</v>
      </c>
      <c r="D97" s="9" t="s">
        <v>57</v>
      </c>
      <c r="E97" s="10">
        <v>1.4146000000000001</v>
      </c>
      <c r="F97" s="10">
        <v>99</v>
      </c>
      <c r="G97" s="10">
        <v>130</v>
      </c>
      <c r="H97" s="10">
        <v>105</v>
      </c>
      <c r="I97" s="10">
        <v>90</v>
      </c>
      <c r="J97" s="10">
        <v>106</v>
      </c>
      <c r="K97" s="10">
        <v>105</v>
      </c>
      <c r="L97" s="10">
        <v>90</v>
      </c>
      <c r="M97" s="10">
        <v>159</v>
      </c>
      <c r="N97" s="10">
        <f t="shared" si="22"/>
        <v>884</v>
      </c>
      <c r="O97" s="10">
        <f t="shared" si="23"/>
        <v>110.5</v>
      </c>
      <c r="P97" s="10">
        <f t="shared" si="24"/>
        <v>11050</v>
      </c>
      <c r="Q97" s="10">
        <f t="shared" si="25"/>
        <v>4.0434015789108813</v>
      </c>
      <c r="R97" s="10">
        <v>71</v>
      </c>
      <c r="S97" s="10">
        <v>38</v>
      </c>
      <c r="T97" s="10">
        <v>7</v>
      </c>
      <c r="U97" s="10">
        <v>4</v>
      </c>
      <c r="V97" s="42">
        <f t="shared" si="26"/>
        <v>0.31666666666666665</v>
      </c>
      <c r="W97" s="42">
        <f t="shared" si="27"/>
        <v>3.3333333333333333E-2</v>
      </c>
      <c r="X97" s="42">
        <f t="shared" si="20"/>
        <v>0.59166666666666667</v>
      </c>
      <c r="Y97" s="42">
        <f t="shared" si="21"/>
        <v>5.8333333333333334E-2</v>
      </c>
      <c r="Z97" s="14"/>
    </row>
    <row r="98" spans="1:26" s="21" customFormat="1" x14ac:dyDescent="0.5">
      <c r="A98" s="7">
        <v>320</v>
      </c>
      <c r="B98" s="8">
        <v>43625</v>
      </c>
      <c r="C98" s="9" t="s">
        <v>15</v>
      </c>
      <c r="D98" s="9" t="s">
        <v>57</v>
      </c>
      <c r="E98" s="10">
        <v>1.4914000000000001</v>
      </c>
      <c r="F98" s="10">
        <v>198</v>
      </c>
      <c r="G98" s="10">
        <v>180</v>
      </c>
      <c r="H98" s="10">
        <v>207</v>
      </c>
      <c r="I98" s="10">
        <v>209</v>
      </c>
      <c r="J98" s="10">
        <v>108</v>
      </c>
      <c r="K98" s="10">
        <v>81</v>
      </c>
      <c r="L98" s="10">
        <v>153</v>
      </c>
      <c r="M98" s="10">
        <v>114</v>
      </c>
      <c r="N98" s="10">
        <f t="shared" si="22"/>
        <v>1250</v>
      </c>
      <c r="O98" s="10">
        <f t="shared" si="23"/>
        <v>156.25</v>
      </c>
      <c r="P98" s="10">
        <f t="shared" si="24"/>
        <v>15625</v>
      </c>
      <c r="Q98" s="10">
        <f t="shared" si="25"/>
        <v>4.1938478199735574</v>
      </c>
      <c r="R98" s="10">
        <v>95</v>
      </c>
      <c r="S98" s="10">
        <v>55</v>
      </c>
      <c r="T98" s="10">
        <v>7</v>
      </c>
      <c r="U98" s="10">
        <v>2</v>
      </c>
      <c r="V98" s="42">
        <f t="shared" si="26"/>
        <v>0.34591194968553457</v>
      </c>
      <c r="W98" s="42">
        <f t="shared" si="27"/>
        <v>1.2578616352201259E-2</v>
      </c>
      <c r="X98" s="42">
        <f t="shared" si="20"/>
        <v>0.59748427672955973</v>
      </c>
      <c r="Y98" s="42">
        <f t="shared" si="21"/>
        <v>4.40251572327044E-2</v>
      </c>
      <c r="Z98" s="14"/>
    </row>
    <row r="99" spans="1:26" s="21" customFormat="1" x14ac:dyDescent="0.5">
      <c r="A99" s="7">
        <v>324</v>
      </c>
      <c r="B99" s="8">
        <v>43625</v>
      </c>
      <c r="C99" s="9" t="s">
        <v>15</v>
      </c>
      <c r="D99" s="9" t="s">
        <v>57</v>
      </c>
      <c r="E99" s="10">
        <v>1.23</v>
      </c>
      <c r="F99" s="10">
        <v>108</v>
      </c>
      <c r="G99" s="10">
        <v>90</v>
      </c>
      <c r="H99" s="10">
        <v>81</v>
      </c>
      <c r="I99" s="10">
        <v>162</v>
      </c>
      <c r="J99" s="10">
        <v>78</v>
      </c>
      <c r="K99" s="10">
        <v>72</v>
      </c>
      <c r="L99" s="10">
        <v>54</v>
      </c>
      <c r="M99" s="10">
        <v>84</v>
      </c>
      <c r="N99" s="10">
        <f t="shared" si="22"/>
        <v>729</v>
      </c>
      <c r="O99" s="10">
        <f t="shared" si="23"/>
        <v>91.125</v>
      </c>
      <c r="P99" s="10">
        <f t="shared" si="24"/>
        <v>9112.5</v>
      </c>
      <c r="Q99" s="10">
        <f t="shared" si="25"/>
        <v>3.9596851979135805</v>
      </c>
      <c r="R99" s="10">
        <v>77</v>
      </c>
      <c r="S99" s="10">
        <v>29</v>
      </c>
      <c r="T99" s="10">
        <v>8</v>
      </c>
      <c r="U99" s="10">
        <v>7</v>
      </c>
      <c r="V99" s="42">
        <f t="shared" si="26"/>
        <v>0.23966942148760331</v>
      </c>
      <c r="W99" s="42">
        <f t="shared" si="27"/>
        <v>5.7851239669421489E-2</v>
      </c>
      <c r="X99" s="42">
        <f t="shared" si="20"/>
        <v>0.63636363636363635</v>
      </c>
      <c r="Y99" s="42">
        <f t="shared" si="21"/>
        <v>6.6115702479338845E-2</v>
      </c>
      <c r="Z99" s="14"/>
    </row>
    <row r="100" spans="1:26" s="21" customFormat="1" x14ac:dyDescent="0.5">
      <c r="A100" s="7">
        <v>327</v>
      </c>
      <c r="B100" s="8">
        <v>43626</v>
      </c>
      <c r="C100" s="9" t="s">
        <v>22</v>
      </c>
      <c r="D100" s="9" t="s">
        <v>57</v>
      </c>
      <c r="E100" s="10">
        <v>1.2827999999999999</v>
      </c>
      <c r="F100" s="10">
        <v>165</v>
      </c>
      <c r="G100" s="10">
        <v>138</v>
      </c>
      <c r="H100" s="10">
        <v>150</v>
      </c>
      <c r="I100" s="10">
        <v>150</v>
      </c>
      <c r="J100" s="10">
        <v>120</v>
      </c>
      <c r="K100" s="10">
        <v>82</v>
      </c>
      <c r="L100" s="10">
        <v>154</v>
      </c>
      <c r="M100" s="10">
        <v>195</v>
      </c>
      <c r="N100" s="10">
        <f t="shared" si="22"/>
        <v>1154</v>
      </c>
      <c r="O100" s="10">
        <f t="shared" si="23"/>
        <v>144.25</v>
      </c>
      <c r="P100" s="10">
        <f t="shared" si="24"/>
        <v>14425</v>
      </c>
      <c r="Q100" s="10">
        <f t="shared" si="25"/>
        <v>4.1591459278540475</v>
      </c>
      <c r="R100" s="10">
        <v>88</v>
      </c>
      <c r="S100" s="10">
        <v>23</v>
      </c>
      <c r="T100" s="10">
        <v>7</v>
      </c>
      <c r="U100" s="10">
        <v>4</v>
      </c>
      <c r="V100" s="42">
        <f t="shared" si="26"/>
        <v>0.18852459016393441</v>
      </c>
      <c r="W100" s="42">
        <f t="shared" si="27"/>
        <v>3.2786885245901641E-2</v>
      </c>
      <c r="X100" s="42">
        <f t="shared" si="20"/>
        <v>0.72131147540983609</v>
      </c>
      <c r="Y100" s="42">
        <f t="shared" si="21"/>
        <v>5.737704918032787E-2</v>
      </c>
      <c r="Z100" s="14"/>
    </row>
    <row r="101" spans="1:26" x14ac:dyDescent="0.5">
      <c r="A101" s="7">
        <v>333</v>
      </c>
      <c r="B101" s="8">
        <v>43624</v>
      </c>
      <c r="C101" s="9" t="s">
        <v>22</v>
      </c>
      <c r="D101" s="9" t="s">
        <v>57</v>
      </c>
      <c r="E101" s="10">
        <v>1.4144000000000001</v>
      </c>
      <c r="F101" s="10">
        <v>43</v>
      </c>
      <c r="G101" s="10">
        <v>45</v>
      </c>
      <c r="H101" s="10">
        <v>70</v>
      </c>
      <c r="I101" s="10">
        <v>63</v>
      </c>
      <c r="J101" s="10">
        <v>80</v>
      </c>
      <c r="K101" s="10">
        <v>79</v>
      </c>
      <c r="L101" s="10">
        <v>106</v>
      </c>
      <c r="M101" s="10">
        <v>115</v>
      </c>
      <c r="N101" s="10">
        <f t="shared" si="22"/>
        <v>601</v>
      </c>
      <c r="O101" s="10">
        <f t="shared" si="23"/>
        <v>75.125</v>
      </c>
      <c r="P101" s="10">
        <f t="shared" si="24"/>
        <v>7512.5</v>
      </c>
      <c r="Q101" s="10">
        <f t="shared" si="25"/>
        <v>3.8758422907451955</v>
      </c>
      <c r="R101" s="10">
        <v>55</v>
      </c>
      <c r="S101" s="10">
        <v>45</v>
      </c>
      <c r="T101" s="10">
        <v>5</v>
      </c>
      <c r="U101" s="10">
        <v>3</v>
      </c>
      <c r="V101" s="42">
        <f t="shared" si="26"/>
        <v>0.41666666666666669</v>
      </c>
      <c r="W101" s="42">
        <f t="shared" si="27"/>
        <v>2.7777777777777776E-2</v>
      </c>
      <c r="X101" s="42">
        <f t="shared" si="20"/>
        <v>0.5092592592592593</v>
      </c>
      <c r="Y101" s="42">
        <f t="shared" si="21"/>
        <v>4.6296296296296294E-2</v>
      </c>
      <c r="Z101" s="14"/>
    </row>
    <row r="102" spans="1:26" x14ac:dyDescent="0.5">
      <c r="A102" s="7">
        <v>335</v>
      </c>
      <c r="B102" s="8">
        <v>43625</v>
      </c>
      <c r="C102" s="9" t="s">
        <v>15</v>
      </c>
      <c r="D102" s="9" t="s">
        <v>57</v>
      </c>
      <c r="E102" s="10">
        <v>1.6473</v>
      </c>
      <c r="F102" s="10">
        <v>216</v>
      </c>
      <c r="G102" s="10">
        <v>168</v>
      </c>
      <c r="H102" s="10">
        <v>195</v>
      </c>
      <c r="I102" s="10">
        <v>234</v>
      </c>
      <c r="J102" s="10">
        <v>123</v>
      </c>
      <c r="K102" s="10">
        <v>105</v>
      </c>
      <c r="L102" s="10">
        <v>153</v>
      </c>
      <c r="M102" s="10">
        <v>144</v>
      </c>
      <c r="N102" s="10">
        <f t="shared" ref="N102:N133" si="28">SUM(F102+G102+H102+I102+J102+K102+L102+M102)</f>
        <v>1338</v>
      </c>
      <c r="O102" s="10">
        <f t="shared" ref="O102:O133" si="29">AVERAGE(F102,G102,H102,I102,J102,K102,L102,M102)</f>
        <v>167.25</v>
      </c>
      <c r="P102" s="10">
        <f t="shared" ref="P102:P133" si="30">O102*100</f>
        <v>16725</v>
      </c>
      <c r="Q102" s="10">
        <f t="shared" ref="Q102:Q133" si="31">LOG10(P102+1)</f>
        <v>4.2233920924487709</v>
      </c>
      <c r="R102" s="10">
        <v>82</v>
      </c>
      <c r="S102" s="10">
        <v>14</v>
      </c>
      <c r="T102" s="10">
        <v>2</v>
      </c>
      <c r="U102" s="10">
        <v>2</v>
      </c>
      <c r="V102" s="41">
        <f t="shared" ref="V102:V133" si="32">S102/(R102+S102+T102+U102)</f>
        <v>0.14000000000000001</v>
      </c>
      <c r="W102" s="41">
        <f t="shared" ref="W102:W112" si="33">U102/(R102+S102+T102+U102)</f>
        <v>0.02</v>
      </c>
      <c r="X102" s="41">
        <f t="shared" si="20"/>
        <v>0.82</v>
      </c>
      <c r="Y102" s="41">
        <f t="shared" si="21"/>
        <v>0.02</v>
      </c>
      <c r="Z102" s="11"/>
    </row>
    <row r="103" spans="1:26" x14ac:dyDescent="0.5">
      <c r="A103" s="7">
        <v>337</v>
      </c>
      <c r="B103" s="8">
        <v>43625</v>
      </c>
      <c r="C103" s="9" t="s">
        <v>15</v>
      </c>
      <c r="D103" s="9" t="s">
        <v>57</v>
      </c>
      <c r="E103" s="10">
        <v>1.4914000000000001</v>
      </c>
      <c r="F103" s="10">
        <v>198</v>
      </c>
      <c r="G103" s="10">
        <v>201</v>
      </c>
      <c r="H103" s="10">
        <v>189</v>
      </c>
      <c r="I103" s="10">
        <v>198</v>
      </c>
      <c r="J103" s="10">
        <v>270</v>
      </c>
      <c r="K103" s="10">
        <v>162</v>
      </c>
      <c r="L103" s="10">
        <v>171</v>
      </c>
      <c r="M103" s="10">
        <v>180</v>
      </c>
      <c r="N103" s="10">
        <f t="shared" si="28"/>
        <v>1569</v>
      </c>
      <c r="O103" s="10">
        <f t="shared" si="29"/>
        <v>196.125</v>
      </c>
      <c r="P103" s="10">
        <f t="shared" si="30"/>
        <v>19612.5</v>
      </c>
      <c r="Q103" s="10">
        <f t="shared" si="31"/>
        <v>4.2925550997899151</v>
      </c>
      <c r="R103" s="10">
        <v>72</v>
      </c>
      <c r="S103" s="10">
        <v>53</v>
      </c>
      <c r="T103" s="10">
        <v>7</v>
      </c>
      <c r="U103" s="10">
        <v>4</v>
      </c>
      <c r="V103" s="41">
        <f t="shared" si="32"/>
        <v>0.38970588235294118</v>
      </c>
      <c r="W103" s="41">
        <f t="shared" si="33"/>
        <v>2.9411764705882353E-2</v>
      </c>
      <c r="X103" s="41">
        <f t="shared" si="20"/>
        <v>0.52941176470588236</v>
      </c>
      <c r="Y103" s="41">
        <f t="shared" si="21"/>
        <v>5.1470588235294115E-2</v>
      </c>
      <c r="Z103" s="11"/>
    </row>
    <row r="104" spans="1:26" x14ac:dyDescent="0.5">
      <c r="A104" s="7">
        <v>338</v>
      </c>
      <c r="B104" s="8">
        <v>43624</v>
      </c>
      <c r="C104" s="9" t="s">
        <v>22</v>
      </c>
      <c r="D104" s="9" t="s">
        <v>57</v>
      </c>
      <c r="E104" s="10">
        <v>1.2688999999999999</v>
      </c>
      <c r="F104" s="10">
        <v>71</v>
      </c>
      <c r="G104" s="10">
        <v>66</v>
      </c>
      <c r="H104" s="10">
        <v>102</v>
      </c>
      <c r="I104" s="10">
        <v>68</v>
      </c>
      <c r="J104" s="10">
        <v>65</v>
      </c>
      <c r="K104" s="10">
        <v>70</v>
      </c>
      <c r="L104" s="10">
        <v>63</v>
      </c>
      <c r="M104" s="10">
        <v>74</v>
      </c>
      <c r="N104" s="10">
        <f t="shared" si="28"/>
        <v>579</v>
      </c>
      <c r="O104" s="10">
        <f t="shared" si="29"/>
        <v>72.375</v>
      </c>
      <c r="P104" s="10">
        <f t="shared" si="30"/>
        <v>7237.5</v>
      </c>
      <c r="Q104" s="10">
        <f t="shared" si="31"/>
        <v>3.8596485787364037</v>
      </c>
      <c r="R104" s="10">
        <v>65</v>
      </c>
      <c r="S104" s="10">
        <v>31</v>
      </c>
      <c r="T104" s="10">
        <v>7</v>
      </c>
      <c r="U104" s="10">
        <v>4</v>
      </c>
      <c r="V104" s="41">
        <f t="shared" si="32"/>
        <v>0.28971962616822428</v>
      </c>
      <c r="W104" s="41">
        <f t="shared" si="33"/>
        <v>3.7383177570093455E-2</v>
      </c>
      <c r="X104" s="41">
        <f t="shared" si="20"/>
        <v>0.60747663551401865</v>
      </c>
      <c r="Y104" s="41">
        <f t="shared" si="21"/>
        <v>6.5420560747663545E-2</v>
      </c>
      <c r="Z104" s="11"/>
    </row>
    <row r="105" spans="1:26" s="70" customFormat="1" x14ac:dyDescent="0.5">
      <c r="A105" s="7">
        <v>342</v>
      </c>
      <c r="B105" s="8">
        <v>43626</v>
      </c>
      <c r="C105" s="9" t="s">
        <v>22</v>
      </c>
      <c r="D105" s="9" t="s">
        <v>57</v>
      </c>
      <c r="E105" s="10">
        <v>1.2388999999999999</v>
      </c>
      <c r="F105" s="10">
        <v>137</v>
      </c>
      <c r="G105" s="10">
        <v>159</v>
      </c>
      <c r="H105" s="10">
        <v>231</v>
      </c>
      <c r="I105" s="10">
        <v>168</v>
      </c>
      <c r="J105" s="10">
        <v>288</v>
      </c>
      <c r="K105" s="10">
        <v>162</v>
      </c>
      <c r="L105" s="10">
        <v>159</v>
      </c>
      <c r="M105" s="10">
        <v>236</v>
      </c>
      <c r="N105" s="10">
        <f t="shared" si="28"/>
        <v>1540</v>
      </c>
      <c r="O105" s="10">
        <f t="shared" si="29"/>
        <v>192.5</v>
      </c>
      <c r="P105" s="10">
        <f t="shared" si="30"/>
        <v>19250</v>
      </c>
      <c r="Q105" s="10">
        <f t="shared" si="31"/>
        <v>4.2844532940108531</v>
      </c>
      <c r="R105" s="10">
        <v>52</v>
      </c>
      <c r="S105" s="10">
        <v>47</v>
      </c>
      <c r="T105" s="10">
        <v>3</v>
      </c>
      <c r="U105" s="10">
        <v>5</v>
      </c>
      <c r="V105" s="41">
        <f t="shared" si="32"/>
        <v>0.43925233644859812</v>
      </c>
      <c r="W105" s="41">
        <f t="shared" si="33"/>
        <v>4.6728971962616821E-2</v>
      </c>
      <c r="X105" s="41">
        <f t="shared" si="20"/>
        <v>0.48598130841121495</v>
      </c>
      <c r="Y105" s="41">
        <f t="shared" si="21"/>
        <v>2.8037383177570093E-2</v>
      </c>
      <c r="Z105" s="11"/>
    </row>
    <row r="106" spans="1:26" x14ac:dyDescent="0.5">
      <c r="A106" s="7">
        <v>344</v>
      </c>
      <c r="B106" s="8">
        <v>43630</v>
      </c>
      <c r="C106" s="9" t="s">
        <v>22</v>
      </c>
      <c r="D106" s="9" t="s">
        <v>57</v>
      </c>
      <c r="E106" s="10">
        <v>0.21049999999999999</v>
      </c>
      <c r="F106" s="10">
        <v>72</v>
      </c>
      <c r="G106" s="10">
        <v>50</v>
      </c>
      <c r="H106" s="10">
        <v>98</v>
      </c>
      <c r="I106" s="10">
        <v>52</v>
      </c>
      <c r="J106" s="10">
        <v>41</v>
      </c>
      <c r="K106" s="10">
        <v>56</v>
      </c>
      <c r="L106" s="10">
        <v>66</v>
      </c>
      <c r="M106" s="10">
        <v>61</v>
      </c>
      <c r="N106" s="10">
        <f t="shared" si="28"/>
        <v>496</v>
      </c>
      <c r="O106" s="10">
        <f t="shared" si="29"/>
        <v>62</v>
      </c>
      <c r="P106" s="10">
        <f t="shared" si="30"/>
        <v>6200</v>
      </c>
      <c r="Q106" s="10">
        <f t="shared" si="31"/>
        <v>3.7924617313469509</v>
      </c>
      <c r="R106" s="10">
        <v>19</v>
      </c>
      <c r="S106" s="10">
        <v>95</v>
      </c>
      <c r="T106" s="10">
        <v>2</v>
      </c>
      <c r="U106" s="10">
        <v>0</v>
      </c>
      <c r="V106" s="41">
        <f t="shared" si="32"/>
        <v>0.81896551724137934</v>
      </c>
      <c r="W106" s="41">
        <f t="shared" si="33"/>
        <v>0</v>
      </c>
      <c r="X106" s="41">
        <f t="shared" si="20"/>
        <v>0.16379310344827586</v>
      </c>
      <c r="Y106" s="41">
        <f t="shared" si="21"/>
        <v>1.7241379310344827E-2</v>
      </c>
      <c r="Z106" s="11"/>
    </row>
    <row r="107" spans="1:26" x14ac:dyDescent="0.5">
      <c r="A107" s="7">
        <v>346</v>
      </c>
      <c r="B107" s="8">
        <v>43625</v>
      </c>
      <c r="C107" s="9" t="s">
        <v>15</v>
      </c>
      <c r="D107" s="9" t="s">
        <v>57</v>
      </c>
      <c r="E107" s="10">
        <v>1.1422000000000001</v>
      </c>
      <c r="F107" s="10">
        <v>234</v>
      </c>
      <c r="G107" s="10">
        <v>225</v>
      </c>
      <c r="H107" s="10">
        <v>171</v>
      </c>
      <c r="I107" s="10">
        <v>198</v>
      </c>
      <c r="J107" s="10">
        <v>89</v>
      </c>
      <c r="K107" s="10">
        <v>84</v>
      </c>
      <c r="L107" s="10">
        <v>81</v>
      </c>
      <c r="M107" s="10">
        <v>87</v>
      </c>
      <c r="N107" s="10">
        <f t="shared" si="28"/>
        <v>1169</v>
      </c>
      <c r="O107" s="10">
        <f t="shared" si="29"/>
        <v>146.125</v>
      </c>
      <c r="P107" s="10">
        <f t="shared" si="30"/>
        <v>14612.5</v>
      </c>
      <c r="Q107" s="10">
        <f t="shared" si="31"/>
        <v>4.1647542439045218</v>
      </c>
      <c r="R107" s="10">
        <v>65</v>
      </c>
      <c r="S107" s="10">
        <v>46</v>
      </c>
      <c r="T107" s="10">
        <v>12</v>
      </c>
      <c r="U107" s="10">
        <v>2</v>
      </c>
      <c r="V107" s="41">
        <f t="shared" si="32"/>
        <v>0.36799999999999999</v>
      </c>
      <c r="W107" s="41">
        <f t="shared" si="33"/>
        <v>1.6E-2</v>
      </c>
      <c r="X107" s="41">
        <f t="shared" si="20"/>
        <v>0.52</v>
      </c>
      <c r="Y107" s="41">
        <f t="shared" si="21"/>
        <v>9.6000000000000002E-2</v>
      </c>
      <c r="Z107" s="11"/>
    </row>
    <row r="108" spans="1:26" x14ac:dyDescent="0.5">
      <c r="A108" s="25">
        <v>353</v>
      </c>
      <c r="B108" s="26">
        <v>43629</v>
      </c>
      <c r="C108" s="27" t="s">
        <v>15</v>
      </c>
      <c r="D108" s="27" t="s">
        <v>57</v>
      </c>
      <c r="E108" s="28">
        <v>1.4181999999999999</v>
      </c>
      <c r="F108" s="28">
        <v>240</v>
      </c>
      <c r="G108" s="28">
        <v>219</v>
      </c>
      <c r="H108" s="28">
        <v>177</v>
      </c>
      <c r="I108" s="28">
        <v>150</v>
      </c>
      <c r="J108" s="28">
        <v>270</v>
      </c>
      <c r="K108" s="28">
        <v>228</v>
      </c>
      <c r="L108" s="28">
        <v>141</v>
      </c>
      <c r="M108" s="28">
        <v>333</v>
      </c>
      <c r="N108" s="28">
        <f t="shared" si="28"/>
        <v>1758</v>
      </c>
      <c r="O108" s="28">
        <f t="shared" si="29"/>
        <v>219.75</v>
      </c>
      <c r="P108" s="28">
        <f t="shared" si="30"/>
        <v>21975</v>
      </c>
      <c r="Q108" s="28">
        <f t="shared" si="31"/>
        <v>4.3419486464125052</v>
      </c>
      <c r="R108" s="28">
        <v>115</v>
      </c>
      <c r="S108" s="28">
        <v>80</v>
      </c>
      <c r="T108" s="28">
        <v>10</v>
      </c>
      <c r="U108" s="28">
        <v>4</v>
      </c>
      <c r="V108" s="79">
        <f t="shared" si="32"/>
        <v>0.38277511961722488</v>
      </c>
      <c r="W108" s="79">
        <f t="shared" si="33"/>
        <v>1.9138755980861243E-2</v>
      </c>
      <c r="X108" s="79">
        <f t="shared" si="20"/>
        <v>0.55023923444976075</v>
      </c>
      <c r="Y108" s="79">
        <f t="shared" si="21"/>
        <v>4.784688995215311E-2</v>
      </c>
      <c r="Z108" s="81"/>
    </row>
    <row r="109" spans="1:26" x14ac:dyDescent="0.5">
      <c r="A109" s="7">
        <v>354</v>
      </c>
      <c r="B109" s="8">
        <v>43626</v>
      </c>
      <c r="C109" s="9" t="s">
        <v>22</v>
      </c>
      <c r="D109" s="9" t="s">
        <v>57</v>
      </c>
      <c r="E109" s="10">
        <v>1.2807999999999999</v>
      </c>
      <c r="F109" s="10">
        <v>99</v>
      </c>
      <c r="G109" s="10">
        <v>117</v>
      </c>
      <c r="H109" s="10">
        <v>171</v>
      </c>
      <c r="I109" s="10">
        <v>141</v>
      </c>
      <c r="J109" s="10">
        <v>201</v>
      </c>
      <c r="K109" s="10">
        <v>315</v>
      </c>
      <c r="L109" s="10">
        <v>189</v>
      </c>
      <c r="M109" s="10">
        <v>219</v>
      </c>
      <c r="N109" s="10">
        <f t="shared" si="28"/>
        <v>1452</v>
      </c>
      <c r="O109" s="10">
        <f t="shared" si="29"/>
        <v>181.5</v>
      </c>
      <c r="P109" s="10">
        <f t="shared" si="30"/>
        <v>18150</v>
      </c>
      <c r="Q109" s="10">
        <f t="shared" si="31"/>
        <v>4.2589005567836082</v>
      </c>
      <c r="R109" s="10">
        <v>67</v>
      </c>
      <c r="S109" s="10">
        <v>38</v>
      </c>
      <c r="T109" s="10">
        <v>6</v>
      </c>
      <c r="U109" s="10">
        <v>4</v>
      </c>
      <c r="V109" s="41">
        <f t="shared" si="32"/>
        <v>0.33043478260869563</v>
      </c>
      <c r="W109" s="41">
        <f t="shared" si="33"/>
        <v>3.4782608695652174E-2</v>
      </c>
      <c r="X109" s="41">
        <f t="shared" si="20"/>
        <v>0.58260869565217388</v>
      </c>
      <c r="Y109" s="41">
        <f t="shared" si="21"/>
        <v>5.2173913043478258E-2</v>
      </c>
      <c r="Z109" s="11"/>
    </row>
    <row r="110" spans="1:26" x14ac:dyDescent="0.5">
      <c r="A110" s="25">
        <v>356</v>
      </c>
      <c r="B110" s="26">
        <v>43629</v>
      </c>
      <c r="C110" s="27" t="s">
        <v>15</v>
      </c>
      <c r="D110" s="27" t="s">
        <v>57</v>
      </c>
      <c r="E110" s="28">
        <v>1.5694999999999999</v>
      </c>
      <c r="F110" s="28">
        <v>135</v>
      </c>
      <c r="G110" s="28">
        <v>180</v>
      </c>
      <c r="H110" s="28">
        <v>234</v>
      </c>
      <c r="I110" s="28">
        <v>232</v>
      </c>
      <c r="J110" s="28">
        <v>108</v>
      </c>
      <c r="K110" s="28">
        <v>189</v>
      </c>
      <c r="L110" s="28">
        <v>111</v>
      </c>
      <c r="M110" s="28">
        <v>126</v>
      </c>
      <c r="N110" s="28">
        <f t="shared" si="28"/>
        <v>1315</v>
      </c>
      <c r="O110" s="28">
        <f t="shared" si="29"/>
        <v>164.375</v>
      </c>
      <c r="P110" s="28">
        <f t="shared" si="30"/>
        <v>16437.5</v>
      </c>
      <c r="Q110" s="28">
        <f t="shared" si="31"/>
        <v>4.2158621859872607</v>
      </c>
      <c r="R110" s="28">
        <v>91</v>
      </c>
      <c r="S110" s="28">
        <v>36</v>
      </c>
      <c r="T110" s="28">
        <v>4</v>
      </c>
      <c r="U110" s="28">
        <v>0</v>
      </c>
      <c r="V110" s="79">
        <f t="shared" si="32"/>
        <v>0.27480916030534353</v>
      </c>
      <c r="W110" s="79">
        <f t="shared" si="33"/>
        <v>0</v>
      </c>
      <c r="X110" s="79">
        <f t="shared" si="20"/>
        <v>0.69465648854961837</v>
      </c>
      <c r="Y110" s="79">
        <f t="shared" si="21"/>
        <v>3.0534351145038167E-2</v>
      </c>
      <c r="Z110" s="81"/>
    </row>
    <row r="111" spans="1:26" x14ac:dyDescent="0.5">
      <c r="A111" s="7">
        <v>357</v>
      </c>
      <c r="B111" s="8">
        <v>43625</v>
      </c>
      <c r="C111" s="9" t="s">
        <v>15</v>
      </c>
      <c r="D111" s="9" t="s">
        <v>57</v>
      </c>
      <c r="E111" s="10">
        <v>1.3885000000000001</v>
      </c>
      <c r="F111" s="10">
        <v>171</v>
      </c>
      <c r="G111" s="10">
        <v>142</v>
      </c>
      <c r="H111" s="10">
        <v>126</v>
      </c>
      <c r="I111" s="10">
        <v>165</v>
      </c>
      <c r="J111" s="10">
        <v>98</v>
      </c>
      <c r="K111" s="10">
        <v>135</v>
      </c>
      <c r="L111" s="10">
        <v>135</v>
      </c>
      <c r="M111" s="10">
        <v>116</v>
      </c>
      <c r="N111" s="10">
        <f t="shared" si="28"/>
        <v>1088</v>
      </c>
      <c r="O111" s="10">
        <f t="shared" si="29"/>
        <v>136</v>
      </c>
      <c r="P111" s="10">
        <f t="shared" si="30"/>
        <v>13600</v>
      </c>
      <c r="Q111" s="10">
        <f t="shared" si="31"/>
        <v>4.1335708406140395</v>
      </c>
      <c r="R111" s="10">
        <v>82</v>
      </c>
      <c r="S111" s="10">
        <v>35</v>
      </c>
      <c r="T111" s="10">
        <v>7</v>
      </c>
      <c r="U111" s="10">
        <v>3</v>
      </c>
      <c r="V111" s="41">
        <f t="shared" si="32"/>
        <v>0.27559055118110237</v>
      </c>
      <c r="W111" s="41">
        <f t="shared" si="33"/>
        <v>2.3622047244094488E-2</v>
      </c>
      <c r="X111" s="41">
        <f t="shared" si="20"/>
        <v>0.64566929133858264</v>
      </c>
      <c r="Y111" s="41">
        <f t="shared" si="21"/>
        <v>5.5118110236220472E-2</v>
      </c>
      <c r="Z111" s="11"/>
    </row>
    <row r="112" spans="1:26" x14ac:dyDescent="0.5">
      <c r="A112" s="7">
        <v>358</v>
      </c>
      <c r="B112" s="8">
        <v>43626</v>
      </c>
      <c r="C112" s="9" t="s">
        <v>22</v>
      </c>
      <c r="D112" s="9" t="s">
        <v>57</v>
      </c>
      <c r="E112" s="10">
        <v>1.0432999999999999</v>
      </c>
      <c r="F112" s="10">
        <v>75</v>
      </c>
      <c r="G112" s="10">
        <v>87</v>
      </c>
      <c r="H112" s="10">
        <v>68</v>
      </c>
      <c r="I112" s="10">
        <v>68</v>
      </c>
      <c r="J112" s="10">
        <v>78</v>
      </c>
      <c r="K112" s="10">
        <v>63</v>
      </c>
      <c r="L112" s="10">
        <v>89</v>
      </c>
      <c r="M112" s="10">
        <v>85</v>
      </c>
      <c r="N112" s="10">
        <f t="shared" si="28"/>
        <v>613</v>
      </c>
      <c r="O112" s="10">
        <f t="shared" si="29"/>
        <v>76.625</v>
      </c>
      <c r="P112" s="10">
        <f t="shared" si="30"/>
        <v>7662.5</v>
      </c>
      <c r="Q112" s="10">
        <f t="shared" si="31"/>
        <v>3.8844271617379449</v>
      </c>
      <c r="R112" s="10">
        <v>78</v>
      </c>
      <c r="S112" s="10">
        <v>19</v>
      </c>
      <c r="T112" s="10">
        <v>7</v>
      </c>
      <c r="U112" s="10">
        <v>4</v>
      </c>
      <c r="V112" s="41">
        <f t="shared" si="32"/>
        <v>0.17592592592592593</v>
      </c>
      <c r="W112" s="41">
        <f t="shared" si="33"/>
        <v>3.7037037037037035E-2</v>
      </c>
      <c r="X112" s="41">
        <f t="shared" si="20"/>
        <v>0.72222222222222221</v>
      </c>
      <c r="Y112" s="41">
        <f t="shared" si="21"/>
        <v>6.4814814814814811E-2</v>
      </c>
      <c r="Z112" s="11"/>
    </row>
    <row r="113" spans="1:26" x14ac:dyDescent="0.5">
      <c r="A113" s="7">
        <v>360</v>
      </c>
      <c r="B113" s="8">
        <v>43626</v>
      </c>
      <c r="C113" s="9" t="s">
        <v>22</v>
      </c>
      <c r="D113" s="9" t="s">
        <v>57</v>
      </c>
      <c r="E113" s="10">
        <v>1.2978000000000001</v>
      </c>
      <c r="F113" s="10">
        <v>192</v>
      </c>
      <c r="G113" s="10">
        <v>180</v>
      </c>
      <c r="H113" s="10">
        <v>186</v>
      </c>
      <c r="I113" s="10">
        <v>135</v>
      </c>
      <c r="J113" s="10">
        <v>165</v>
      </c>
      <c r="K113" s="10">
        <v>204</v>
      </c>
      <c r="L113" s="10">
        <v>234</v>
      </c>
      <c r="M113" s="10">
        <v>213</v>
      </c>
      <c r="N113" s="10">
        <f t="shared" si="28"/>
        <v>1509</v>
      </c>
      <c r="O113" s="10">
        <f t="shared" si="29"/>
        <v>188.625</v>
      </c>
      <c r="P113" s="10">
        <f t="shared" si="30"/>
        <v>18862.5</v>
      </c>
      <c r="Q113" s="10">
        <f t="shared" si="31"/>
        <v>4.2756222764003562</v>
      </c>
      <c r="R113" s="10"/>
      <c r="S113" s="10"/>
      <c r="T113" s="10"/>
      <c r="U113" s="10"/>
      <c r="V113" s="41"/>
      <c r="W113" s="41"/>
      <c r="X113" s="41"/>
      <c r="Y113" s="41"/>
      <c r="Z113" s="82" t="s">
        <v>44</v>
      </c>
    </row>
    <row r="114" spans="1:26" x14ac:dyDescent="0.5">
      <c r="A114" s="7">
        <v>364</v>
      </c>
      <c r="B114" s="8">
        <v>43634</v>
      </c>
      <c r="C114" s="9" t="s">
        <v>16</v>
      </c>
      <c r="D114" s="9" t="s">
        <v>57</v>
      </c>
      <c r="E114" s="10">
        <v>1.2547999999999999</v>
      </c>
      <c r="F114" s="10">
        <v>99</v>
      </c>
      <c r="G114" s="10">
        <v>106</v>
      </c>
      <c r="H114" s="10">
        <v>121</v>
      </c>
      <c r="I114" s="10">
        <v>117</v>
      </c>
      <c r="J114" s="10">
        <v>141</v>
      </c>
      <c r="K114" s="10">
        <v>127</v>
      </c>
      <c r="L114" s="10">
        <v>125</v>
      </c>
      <c r="M114" s="10">
        <v>184</v>
      </c>
      <c r="N114" s="10">
        <f t="shared" si="28"/>
        <v>1020</v>
      </c>
      <c r="O114" s="10">
        <f t="shared" si="29"/>
        <v>127.5</v>
      </c>
      <c r="P114" s="10">
        <f t="shared" si="30"/>
        <v>12750</v>
      </c>
      <c r="Q114" s="10">
        <f t="shared" si="31"/>
        <v>4.1055442457465734</v>
      </c>
      <c r="R114" s="10">
        <v>55</v>
      </c>
      <c r="S114" s="10">
        <v>29</v>
      </c>
      <c r="T114" s="10">
        <v>13</v>
      </c>
      <c r="U114" s="10">
        <v>6</v>
      </c>
      <c r="V114" s="41">
        <f t="shared" ref="V114:V141" si="34">S114/(R114+S114+T114+U114)</f>
        <v>0.28155339805825241</v>
      </c>
      <c r="W114" s="41">
        <f t="shared" ref="W114:W141" si="35">U114/(R114+S114+T114+U114)</f>
        <v>5.8252427184466021E-2</v>
      </c>
      <c r="X114" s="41">
        <f t="shared" si="20"/>
        <v>0.53398058252427183</v>
      </c>
      <c r="Y114" s="41">
        <f t="shared" si="21"/>
        <v>0.12621359223300971</v>
      </c>
      <c r="Z114" s="11"/>
    </row>
    <row r="115" spans="1:26" x14ac:dyDescent="0.5">
      <c r="A115" s="7">
        <v>367</v>
      </c>
      <c r="B115" s="8">
        <v>43632</v>
      </c>
      <c r="C115" s="9" t="s">
        <v>22</v>
      </c>
      <c r="D115" s="9" t="s">
        <v>57</v>
      </c>
      <c r="E115" s="10">
        <v>1.0577000000000001</v>
      </c>
      <c r="F115" s="10">
        <v>192</v>
      </c>
      <c r="G115" s="10">
        <v>105</v>
      </c>
      <c r="H115" s="10">
        <v>150</v>
      </c>
      <c r="I115" s="10">
        <v>152</v>
      </c>
      <c r="J115" s="10">
        <v>157</v>
      </c>
      <c r="K115" s="10">
        <v>129</v>
      </c>
      <c r="L115" s="10">
        <v>201</v>
      </c>
      <c r="M115" s="10">
        <v>180</v>
      </c>
      <c r="N115" s="10">
        <f t="shared" si="28"/>
        <v>1266</v>
      </c>
      <c r="O115" s="10">
        <f t="shared" si="29"/>
        <v>158.25</v>
      </c>
      <c r="P115" s="10">
        <f t="shared" si="30"/>
        <v>15825</v>
      </c>
      <c r="Q115" s="10">
        <f t="shared" si="31"/>
        <v>4.1993711613914906</v>
      </c>
      <c r="R115" s="10">
        <v>66</v>
      </c>
      <c r="S115" s="10">
        <v>43</v>
      </c>
      <c r="T115" s="10">
        <v>12</v>
      </c>
      <c r="U115" s="10">
        <v>11</v>
      </c>
      <c r="V115" s="41">
        <f t="shared" si="34"/>
        <v>0.32575757575757575</v>
      </c>
      <c r="W115" s="41">
        <f t="shared" si="35"/>
        <v>8.3333333333333329E-2</v>
      </c>
      <c r="X115" s="41">
        <f t="shared" si="20"/>
        <v>0.5</v>
      </c>
      <c r="Y115" s="41">
        <f t="shared" si="21"/>
        <v>9.0909090909090912E-2</v>
      </c>
      <c r="Z115" s="11"/>
    </row>
    <row r="116" spans="1:26" s="21" customFormat="1" x14ac:dyDescent="0.5">
      <c r="A116" s="7">
        <v>373</v>
      </c>
      <c r="B116" s="8">
        <v>43633</v>
      </c>
      <c r="C116" s="9" t="s">
        <v>16</v>
      </c>
      <c r="D116" s="9" t="s">
        <v>57</v>
      </c>
      <c r="E116" s="10">
        <v>1.2221</v>
      </c>
      <c r="F116" s="10">
        <v>96</v>
      </c>
      <c r="G116" s="10">
        <v>111</v>
      </c>
      <c r="H116" s="10">
        <v>147</v>
      </c>
      <c r="I116" s="10">
        <v>131</v>
      </c>
      <c r="J116" s="10">
        <v>66</v>
      </c>
      <c r="K116" s="10">
        <v>77</v>
      </c>
      <c r="L116" s="10">
        <v>118</v>
      </c>
      <c r="M116" s="10">
        <v>97</v>
      </c>
      <c r="N116" s="10">
        <f t="shared" si="28"/>
        <v>843</v>
      </c>
      <c r="O116" s="10">
        <f t="shared" si="29"/>
        <v>105.375</v>
      </c>
      <c r="P116" s="10">
        <f t="shared" si="30"/>
        <v>10537.5</v>
      </c>
      <c r="Q116" s="10">
        <f t="shared" si="31"/>
        <v>4.0227787998630351</v>
      </c>
      <c r="R116" s="10">
        <v>65</v>
      </c>
      <c r="S116" s="10">
        <v>20</v>
      </c>
      <c r="T116" s="10">
        <v>13</v>
      </c>
      <c r="U116" s="10">
        <v>9</v>
      </c>
      <c r="V116" s="41">
        <f t="shared" si="34"/>
        <v>0.18691588785046728</v>
      </c>
      <c r="W116" s="41">
        <f t="shared" si="35"/>
        <v>8.4112149532710276E-2</v>
      </c>
      <c r="X116" s="41">
        <f t="shared" si="20"/>
        <v>0.60747663551401865</v>
      </c>
      <c r="Y116" s="41">
        <f t="shared" si="21"/>
        <v>0.12149532710280374</v>
      </c>
      <c r="Z116" s="11"/>
    </row>
    <row r="117" spans="1:26" s="21" customFormat="1" x14ac:dyDescent="0.5">
      <c r="A117" s="7">
        <v>379</v>
      </c>
      <c r="B117" s="8">
        <v>43634</v>
      </c>
      <c r="C117" s="9" t="s">
        <v>16</v>
      </c>
      <c r="D117" s="9" t="s">
        <v>57</v>
      </c>
      <c r="E117" s="10">
        <v>1.2814000000000001</v>
      </c>
      <c r="F117" s="10">
        <v>67</v>
      </c>
      <c r="G117" s="10">
        <v>74</v>
      </c>
      <c r="H117" s="10">
        <v>68</v>
      </c>
      <c r="I117" s="10">
        <v>67</v>
      </c>
      <c r="J117" s="10">
        <v>77</v>
      </c>
      <c r="K117" s="10">
        <v>85</v>
      </c>
      <c r="L117" s="10">
        <v>71</v>
      </c>
      <c r="M117" s="10">
        <v>73</v>
      </c>
      <c r="N117" s="10">
        <f t="shared" si="28"/>
        <v>582</v>
      </c>
      <c r="O117" s="10">
        <f t="shared" si="29"/>
        <v>72.75</v>
      </c>
      <c r="P117" s="10">
        <f t="shared" si="30"/>
        <v>7275</v>
      </c>
      <c r="Q117" s="10">
        <f t="shared" si="31"/>
        <v>3.8618926903914459</v>
      </c>
      <c r="R117" s="10">
        <v>59</v>
      </c>
      <c r="S117" s="10">
        <v>13</v>
      </c>
      <c r="T117" s="10">
        <v>24</v>
      </c>
      <c r="U117" s="10">
        <v>10</v>
      </c>
      <c r="V117" s="41">
        <f t="shared" si="34"/>
        <v>0.12264150943396226</v>
      </c>
      <c r="W117" s="41">
        <f t="shared" si="35"/>
        <v>9.4339622641509441E-2</v>
      </c>
      <c r="X117" s="41">
        <f t="shared" si="20"/>
        <v>0.55660377358490565</v>
      </c>
      <c r="Y117" s="41">
        <f t="shared" si="21"/>
        <v>0.22641509433962265</v>
      </c>
      <c r="Z117" s="11" t="s">
        <v>32</v>
      </c>
    </row>
    <row r="118" spans="1:26" s="37" customFormat="1" x14ac:dyDescent="0.5">
      <c r="A118" s="7">
        <v>382</v>
      </c>
      <c r="B118" s="8">
        <v>43630</v>
      </c>
      <c r="C118" s="9" t="s">
        <v>16</v>
      </c>
      <c r="D118" s="9" t="s">
        <v>57</v>
      </c>
      <c r="E118" s="10">
        <v>1.0914999999999999</v>
      </c>
      <c r="F118" s="10">
        <v>123</v>
      </c>
      <c r="G118" s="10">
        <v>150</v>
      </c>
      <c r="H118" s="10">
        <v>122</v>
      </c>
      <c r="I118" s="10">
        <v>148</v>
      </c>
      <c r="J118" s="10">
        <v>279</v>
      </c>
      <c r="K118" s="10">
        <v>183</v>
      </c>
      <c r="L118" s="10">
        <v>143</v>
      </c>
      <c r="M118" s="10">
        <v>204</v>
      </c>
      <c r="N118" s="10">
        <f t="shared" si="28"/>
        <v>1352</v>
      </c>
      <c r="O118" s="10">
        <f t="shared" si="29"/>
        <v>169</v>
      </c>
      <c r="P118" s="10">
        <f t="shared" si="30"/>
        <v>16900</v>
      </c>
      <c r="Q118" s="10">
        <f t="shared" si="31"/>
        <v>4.2279124017517482</v>
      </c>
      <c r="R118" s="10">
        <v>46</v>
      </c>
      <c r="S118" s="10">
        <v>48</v>
      </c>
      <c r="T118" s="10">
        <v>7</v>
      </c>
      <c r="U118" s="10">
        <v>1</v>
      </c>
      <c r="V118" s="10">
        <f t="shared" si="34"/>
        <v>0.47058823529411764</v>
      </c>
      <c r="W118" s="10">
        <f t="shared" si="35"/>
        <v>9.8039215686274508E-3</v>
      </c>
      <c r="X118" s="10">
        <f t="shared" si="20"/>
        <v>0.45098039215686275</v>
      </c>
      <c r="Y118" s="10">
        <f t="shared" si="21"/>
        <v>6.8627450980392163E-2</v>
      </c>
      <c r="Z118" s="9"/>
    </row>
    <row r="119" spans="1:26" s="21" customFormat="1" x14ac:dyDescent="0.5">
      <c r="A119" s="7">
        <v>383</v>
      </c>
      <c r="B119" s="8">
        <v>43632</v>
      </c>
      <c r="C119" s="9" t="s">
        <v>16</v>
      </c>
      <c r="D119" s="9" t="s">
        <v>57</v>
      </c>
      <c r="E119" s="10">
        <v>1.3692</v>
      </c>
      <c r="F119" s="10">
        <v>342</v>
      </c>
      <c r="G119" s="10">
        <v>360</v>
      </c>
      <c r="H119" s="10">
        <v>258</v>
      </c>
      <c r="I119" s="10">
        <v>288</v>
      </c>
      <c r="J119" s="10">
        <v>261</v>
      </c>
      <c r="K119" s="10">
        <v>252</v>
      </c>
      <c r="L119" s="10">
        <v>315</v>
      </c>
      <c r="M119" s="10">
        <v>297</v>
      </c>
      <c r="N119" s="10">
        <f t="shared" si="28"/>
        <v>2373</v>
      </c>
      <c r="O119" s="10">
        <f t="shared" si="29"/>
        <v>296.625</v>
      </c>
      <c r="P119" s="10">
        <f t="shared" si="30"/>
        <v>29662.5</v>
      </c>
      <c r="Q119" s="10">
        <f t="shared" si="31"/>
        <v>4.4722223921747917</v>
      </c>
      <c r="R119" s="10">
        <v>52</v>
      </c>
      <c r="S119" s="10">
        <v>36</v>
      </c>
      <c r="T119" s="10">
        <v>12</v>
      </c>
      <c r="U119" s="10">
        <v>8</v>
      </c>
      <c r="V119" s="41">
        <f t="shared" si="34"/>
        <v>0.33333333333333331</v>
      </c>
      <c r="W119" s="41">
        <f t="shared" si="35"/>
        <v>7.407407407407407E-2</v>
      </c>
      <c r="X119" s="41">
        <f t="shared" si="20"/>
        <v>0.48148148148148145</v>
      </c>
      <c r="Y119" s="41">
        <f t="shared" si="21"/>
        <v>0.1111111111111111</v>
      </c>
      <c r="Z119" s="11"/>
    </row>
    <row r="120" spans="1:26" s="21" customFormat="1" x14ac:dyDescent="0.5">
      <c r="A120" s="7">
        <v>384</v>
      </c>
      <c r="B120" s="8">
        <v>43631</v>
      </c>
      <c r="C120" s="9" t="s">
        <v>16</v>
      </c>
      <c r="D120" s="9" t="s">
        <v>57</v>
      </c>
      <c r="E120" s="10">
        <v>1.1188</v>
      </c>
      <c r="F120" s="10">
        <v>144</v>
      </c>
      <c r="G120" s="10">
        <v>114</v>
      </c>
      <c r="H120" s="10">
        <v>125</v>
      </c>
      <c r="I120" s="10">
        <v>113</v>
      </c>
      <c r="J120" s="10">
        <v>118</v>
      </c>
      <c r="K120" s="10">
        <v>156</v>
      </c>
      <c r="L120" s="10">
        <v>105</v>
      </c>
      <c r="M120" s="10">
        <v>132</v>
      </c>
      <c r="N120" s="10">
        <f t="shared" si="28"/>
        <v>1007</v>
      </c>
      <c r="O120" s="10">
        <f t="shared" si="29"/>
        <v>125.875</v>
      </c>
      <c r="P120" s="10">
        <f t="shared" si="30"/>
        <v>12587.5</v>
      </c>
      <c r="Q120" s="10">
        <f t="shared" si="31"/>
        <v>4.0999739842355014</v>
      </c>
      <c r="R120" s="10">
        <v>57</v>
      </c>
      <c r="S120" s="10">
        <v>31</v>
      </c>
      <c r="T120" s="10">
        <v>13</v>
      </c>
      <c r="U120" s="10">
        <v>4</v>
      </c>
      <c r="V120" s="41">
        <f t="shared" si="34"/>
        <v>0.29523809523809524</v>
      </c>
      <c r="W120" s="41">
        <f t="shared" si="35"/>
        <v>3.8095238095238099E-2</v>
      </c>
      <c r="X120" s="41">
        <f t="shared" si="20"/>
        <v>0.54285714285714282</v>
      </c>
      <c r="Y120" s="41">
        <f t="shared" si="21"/>
        <v>0.12380952380952381</v>
      </c>
      <c r="Z120" s="11"/>
    </row>
    <row r="121" spans="1:26" s="21" customFormat="1" x14ac:dyDescent="0.5">
      <c r="A121" s="7">
        <v>386</v>
      </c>
      <c r="B121" s="8">
        <v>43633</v>
      </c>
      <c r="C121" s="9" t="s">
        <v>16</v>
      </c>
      <c r="D121" s="9" t="s">
        <v>57</v>
      </c>
      <c r="E121" s="10">
        <v>1.1363000000000001</v>
      </c>
      <c r="F121" s="10">
        <v>60</v>
      </c>
      <c r="G121" s="10">
        <v>103</v>
      </c>
      <c r="H121" s="10">
        <v>126</v>
      </c>
      <c r="I121" s="10">
        <v>99</v>
      </c>
      <c r="J121" s="10">
        <v>63</v>
      </c>
      <c r="K121" s="10">
        <v>73</v>
      </c>
      <c r="L121" s="10">
        <v>70</v>
      </c>
      <c r="M121" s="10">
        <v>53</v>
      </c>
      <c r="N121" s="10">
        <f t="shared" si="28"/>
        <v>647</v>
      </c>
      <c r="O121" s="10">
        <f t="shared" si="29"/>
        <v>80.875</v>
      </c>
      <c r="P121" s="10">
        <f t="shared" si="30"/>
        <v>8087.5</v>
      </c>
      <c r="Q121" s="10">
        <f t="shared" si="31"/>
        <v>3.9078679898293851</v>
      </c>
      <c r="R121" s="10">
        <v>44</v>
      </c>
      <c r="S121" s="10">
        <v>47</v>
      </c>
      <c r="T121" s="10">
        <v>11</v>
      </c>
      <c r="U121" s="10">
        <v>1</v>
      </c>
      <c r="V121" s="41">
        <f t="shared" si="34"/>
        <v>0.4563106796116505</v>
      </c>
      <c r="W121" s="41">
        <f t="shared" si="35"/>
        <v>9.7087378640776691E-3</v>
      </c>
      <c r="X121" s="41">
        <f t="shared" si="20"/>
        <v>0.42718446601941745</v>
      </c>
      <c r="Y121" s="41">
        <f t="shared" si="21"/>
        <v>0.10679611650485436</v>
      </c>
      <c r="Z121" s="11"/>
    </row>
    <row r="122" spans="1:26" x14ac:dyDescent="0.5">
      <c r="A122" s="7">
        <v>387</v>
      </c>
      <c r="B122" s="8">
        <v>43632</v>
      </c>
      <c r="C122" s="9" t="s">
        <v>22</v>
      </c>
      <c r="D122" s="9" t="s">
        <v>57</v>
      </c>
      <c r="E122" s="10">
        <v>1.3456999999999999</v>
      </c>
      <c r="F122" s="10">
        <v>76</v>
      </c>
      <c r="G122" s="10">
        <v>65</v>
      </c>
      <c r="H122" s="10">
        <v>70</v>
      </c>
      <c r="I122" s="10">
        <v>73</v>
      </c>
      <c r="J122" s="10">
        <v>86</v>
      </c>
      <c r="K122" s="10">
        <v>94</v>
      </c>
      <c r="L122" s="10">
        <v>107</v>
      </c>
      <c r="M122" s="10">
        <v>104</v>
      </c>
      <c r="N122" s="10">
        <f t="shared" si="28"/>
        <v>675</v>
      </c>
      <c r="O122" s="10">
        <f t="shared" si="29"/>
        <v>84.375</v>
      </c>
      <c r="P122" s="10">
        <f t="shared" si="30"/>
        <v>8437.5</v>
      </c>
      <c r="Q122" s="10">
        <f t="shared" si="31"/>
        <v>3.9262652547277295</v>
      </c>
      <c r="R122" s="10">
        <v>104</v>
      </c>
      <c r="S122" s="10">
        <v>25</v>
      </c>
      <c r="T122" s="10">
        <v>4</v>
      </c>
      <c r="U122" s="10">
        <v>3</v>
      </c>
      <c r="V122" s="41">
        <f t="shared" si="34"/>
        <v>0.18382352941176472</v>
      </c>
      <c r="W122" s="41">
        <f t="shared" si="35"/>
        <v>2.2058823529411766E-2</v>
      </c>
      <c r="X122" s="41">
        <f t="shared" si="20"/>
        <v>0.76470588235294112</v>
      </c>
      <c r="Y122" s="41">
        <f t="shared" si="21"/>
        <v>2.9411764705882353E-2</v>
      </c>
      <c r="Z122" s="11"/>
    </row>
    <row r="123" spans="1:26" x14ac:dyDescent="0.5">
      <c r="A123" s="7">
        <v>388</v>
      </c>
      <c r="B123" s="8">
        <v>43632</v>
      </c>
      <c r="C123" s="9" t="s">
        <v>22</v>
      </c>
      <c r="D123" s="9" t="s">
        <v>57</v>
      </c>
      <c r="E123" s="10"/>
      <c r="F123" s="10">
        <v>104</v>
      </c>
      <c r="G123" s="10">
        <v>110</v>
      </c>
      <c r="H123" s="10">
        <v>109</v>
      </c>
      <c r="I123" s="10">
        <v>106</v>
      </c>
      <c r="J123" s="10">
        <v>222</v>
      </c>
      <c r="K123" s="10">
        <v>123</v>
      </c>
      <c r="L123" s="10">
        <v>122</v>
      </c>
      <c r="M123" s="10">
        <v>109</v>
      </c>
      <c r="N123" s="10">
        <f t="shared" si="28"/>
        <v>1005</v>
      </c>
      <c r="O123" s="10">
        <f t="shared" si="29"/>
        <v>125.625</v>
      </c>
      <c r="P123" s="10">
        <f t="shared" si="30"/>
        <v>12562.5</v>
      </c>
      <c r="Q123" s="10">
        <f t="shared" si="31"/>
        <v>4.0991106440937157</v>
      </c>
      <c r="R123" s="10">
        <v>76</v>
      </c>
      <c r="S123" s="10">
        <v>18</v>
      </c>
      <c r="T123" s="10">
        <v>12</v>
      </c>
      <c r="U123" s="10">
        <v>2</v>
      </c>
      <c r="V123" s="41">
        <f t="shared" si="34"/>
        <v>0.16666666666666666</v>
      </c>
      <c r="W123" s="41">
        <f t="shared" si="35"/>
        <v>1.8518518518518517E-2</v>
      </c>
      <c r="X123" s="41">
        <f t="shared" si="20"/>
        <v>0.70370370370370372</v>
      </c>
      <c r="Y123" s="41">
        <f t="shared" si="21"/>
        <v>0.1111111111111111</v>
      </c>
      <c r="Z123" s="11"/>
    </row>
    <row r="124" spans="1:26" x14ac:dyDescent="0.5">
      <c r="A124" s="7">
        <v>390</v>
      </c>
      <c r="B124" s="8">
        <v>43631</v>
      </c>
      <c r="C124" s="9" t="s">
        <v>16</v>
      </c>
      <c r="D124" s="9" t="s">
        <v>57</v>
      </c>
      <c r="E124" s="10">
        <v>1.3393999999999999</v>
      </c>
      <c r="F124" s="10">
        <v>192</v>
      </c>
      <c r="G124" s="10">
        <v>189</v>
      </c>
      <c r="H124" s="10">
        <v>195</v>
      </c>
      <c r="I124" s="10">
        <v>204</v>
      </c>
      <c r="J124" s="10">
        <v>177</v>
      </c>
      <c r="K124" s="10">
        <v>162</v>
      </c>
      <c r="L124" s="10">
        <v>189</v>
      </c>
      <c r="M124" s="10">
        <v>306</v>
      </c>
      <c r="N124" s="10">
        <f t="shared" si="28"/>
        <v>1614</v>
      </c>
      <c r="O124" s="10">
        <f t="shared" si="29"/>
        <v>201.75</v>
      </c>
      <c r="P124" s="10">
        <f t="shared" si="30"/>
        <v>20175</v>
      </c>
      <c r="Q124" s="10">
        <f t="shared" si="31"/>
        <v>4.3048350692290063</v>
      </c>
      <c r="R124" s="10">
        <v>75</v>
      </c>
      <c r="S124" s="10">
        <v>25</v>
      </c>
      <c r="T124" s="10">
        <v>7</v>
      </c>
      <c r="U124" s="10">
        <v>2</v>
      </c>
      <c r="V124" s="41">
        <f t="shared" si="34"/>
        <v>0.22935779816513763</v>
      </c>
      <c r="W124" s="41">
        <f t="shared" si="35"/>
        <v>1.834862385321101E-2</v>
      </c>
      <c r="X124" s="41">
        <f t="shared" si="20"/>
        <v>0.68807339449541283</v>
      </c>
      <c r="Y124" s="41">
        <f t="shared" si="21"/>
        <v>6.4220183486238536E-2</v>
      </c>
      <c r="Z124" s="11"/>
    </row>
    <row r="125" spans="1:26" x14ac:dyDescent="0.5">
      <c r="A125" s="7">
        <v>395</v>
      </c>
      <c r="B125" s="8">
        <v>43630</v>
      </c>
      <c r="C125" s="9" t="s">
        <v>16</v>
      </c>
      <c r="D125" s="9" t="s">
        <v>57</v>
      </c>
      <c r="E125" s="10">
        <v>1.3988</v>
      </c>
      <c r="F125" s="10">
        <v>156</v>
      </c>
      <c r="G125" s="10">
        <v>189</v>
      </c>
      <c r="H125" s="10">
        <v>168</v>
      </c>
      <c r="I125" s="10">
        <v>243</v>
      </c>
      <c r="J125" s="10">
        <v>282</v>
      </c>
      <c r="K125" s="10">
        <v>139</v>
      </c>
      <c r="L125" s="10">
        <v>276</v>
      </c>
      <c r="M125" s="10">
        <v>270</v>
      </c>
      <c r="N125" s="10">
        <f t="shared" si="28"/>
        <v>1723</v>
      </c>
      <c r="O125" s="10">
        <f t="shared" si="29"/>
        <v>215.375</v>
      </c>
      <c r="P125" s="10">
        <f t="shared" si="30"/>
        <v>21537.5</v>
      </c>
      <c r="Q125" s="10">
        <f t="shared" si="31"/>
        <v>4.3332154545605501</v>
      </c>
      <c r="R125" s="10">
        <v>67</v>
      </c>
      <c r="S125" s="10">
        <v>35</v>
      </c>
      <c r="T125" s="10">
        <v>7</v>
      </c>
      <c r="U125" s="10">
        <v>1</v>
      </c>
      <c r="V125" s="41">
        <f t="shared" si="34"/>
        <v>0.31818181818181818</v>
      </c>
      <c r="W125" s="41">
        <f t="shared" si="35"/>
        <v>9.0909090909090905E-3</v>
      </c>
      <c r="X125" s="41">
        <f t="shared" si="20"/>
        <v>0.60909090909090913</v>
      </c>
      <c r="Y125" s="41">
        <f t="shared" si="21"/>
        <v>6.363636363636363E-2</v>
      </c>
      <c r="Z125" s="11"/>
    </row>
    <row r="126" spans="1:26" x14ac:dyDescent="0.5">
      <c r="A126" s="7">
        <v>399</v>
      </c>
      <c r="B126" s="8">
        <v>43630</v>
      </c>
      <c r="C126" s="9" t="s">
        <v>16</v>
      </c>
      <c r="D126" s="9" t="s">
        <v>57</v>
      </c>
      <c r="E126" s="10">
        <v>1.3575999999999999</v>
      </c>
      <c r="F126" s="10">
        <v>96</v>
      </c>
      <c r="G126" s="10">
        <v>87</v>
      </c>
      <c r="H126" s="10">
        <v>73</v>
      </c>
      <c r="I126" s="10">
        <v>99</v>
      </c>
      <c r="J126" s="10">
        <v>240</v>
      </c>
      <c r="K126" s="10">
        <v>195</v>
      </c>
      <c r="L126" s="10">
        <v>103</v>
      </c>
      <c r="M126" s="10">
        <v>118</v>
      </c>
      <c r="N126" s="10">
        <f t="shared" si="28"/>
        <v>1011</v>
      </c>
      <c r="O126" s="10">
        <f t="shared" si="29"/>
        <v>126.375</v>
      </c>
      <c r="P126" s="10">
        <f t="shared" si="30"/>
        <v>12637.5</v>
      </c>
      <c r="Q126" s="10">
        <f t="shared" si="31"/>
        <v>4.1016955327771019</v>
      </c>
      <c r="R126" s="10">
        <v>56</v>
      </c>
      <c r="S126" s="10">
        <v>35</v>
      </c>
      <c r="T126" s="10">
        <v>6</v>
      </c>
      <c r="U126" s="10">
        <v>6</v>
      </c>
      <c r="V126" s="41">
        <f t="shared" si="34"/>
        <v>0.33980582524271846</v>
      </c>
      <c r="W126" s="41">
        <f t="shared" si="35"/>
        <v>5.8252427184466021E-2</v>
      </c>
      <c r="X126" s="41">
        <f t="shared" si="20"/>
        <v>0.5436893203883495</v>
      </c>
      <c r="Y126" s="41">
        <f t="shared" si="21"/>
        <v>5.8252427184466021E-2</v>
      </c>
      <c r="Z126" s="11"/>
    </row>
    <row r="127" spans="1:26" x14ac:dyDescent="0.5">
      <c r="A127" s="7">
        <v>404</v>
      </c>
      <c r="B127" s="8">
        <v>43630</v>
      </c>
      <c r="C127" s="9" t="s">
        <v>16</v>
      </c>
      <c r="D127" s="9" t="s">
        <v>57</v>
      </c>
      <c r="E127" s="10">
        <v>1.4017999999999999</v>
      </c>
      <c r="F127" s="10">
        <v>139</v>
      </c>
      <c r="G127" s="10">
        <v>161</v>
      </c>
      <c r="H127" s="10">
        <v>140</v>
      </c>
      <c r="I127" s="10">
        <v>138</v>
      </c>
      <c r="J127" s="10">
        <v>197</v>
      </c>
      <c r="K127" s="10">
        <v>176</v>
      </c>
      <c r="L127" s="10">
        <v>118</v>
      </c>
      <c r="M127" s="10">
        <v>159</v>
      </c>
      <c r="N127" s="10">
        <f t="shared" si="28"/>
        <v>1228</v>
      </c>
      <c r="O127" s="10">
        <f t="shared" si="29"/>
        <v>153.5</v>
      </c>
      <c r="P127" s="10">
        <f t="shared" si="30"/>
        <v>15350</v>
      </c>
      <c r="Q127" s="10">
        <f t="shared" si="31"/>
        <v>4.1861366716917798</v>
      </c>
      <c r="R127" s="10">
        <v>47</v>
      </c>
      <c r="S127" s="10">
        <v>46</v>
      </c>
      <c r="T127" s="10">
        <v>7</v>
      </c>
      <c r="U127" s="10">
        <v>3</v>
      </c>
      <c r="V127" s="41">
        <f t="shared" si="34"/>
        <v>0.44660194174757284</v>
      </c>
      <c r="W127" s="41">
        <f t="shared" si="35"/>
        <v>2.9126213592233011E-2</v>
      </c>
      <c r="X127" s="41">
        <f t="shared" si="20"/>
        <v>0.4563106796116505</v>
      </c>
      <c r="Y127" s="41">
        <f t="shared" si="21"/>
        <v>6.7961165048543687E-2</v>
      </c>
      <c r="Z127" s="11"/>
    </row>
    <row r="128" spans="1:26" s="21" customFormat="1" x14ac:dyDescent="0.5">
      <c r="A128" s="7">
        <v>405</v>
      </c>
      <c r="B128" s="8">
        <v>43632</v>
      </c>
      <c r="C128" s="9" t="s">
        <v>16</v>
      </c>
      <c r="D128" s="9" t="s">
        <v>57</v>
      </c>
      <c r="E128" s="10">
        <v>1.3792</v>
      </c>
      <c r="F128" s="10">
        <v>162</v>
      </c>
      <c r="G128" s="10">
        <v>97</v>
      </c>
      <c r="H128" s="10">
        <v>99</v>
      </c>
      <c r="I128" s="10">
        <v>144</v>
      </c>
      <c r="J128" s="10">
        <v>237</v>
      </c>
      <c r="K128" s="10">
        <v>189</v>
      </c>
      <c r="L128" s="10">
        <v>127</v>
      </c>
      <c r="M128" s="10">
        <v>177</v>
      </c>
      <c r="N128" s="10">
        <f t="shared" si="28"/>
        <v>1232</v>
      </c>
      <c r="O128" s="10">
        <f t="shared" si="29"/>
        <v>154</v>
      </c>
      <c r="P128" s="10">
        <f t="shared" si="30"/>
        <v>15400</v>
      </c>
      <c r="Q128" s="10">
        <f t="shared" si="31"/>
        <v>4.1875489208612713</v>
      </c>
      <c r="R128" s="10">
        <v>77</v>
      </c>
      <c r="S128" s="10">
        <v>30</v>
      </c>
      <c r="T128" s="10">
        <v>11</v>
      </c>
      <c r="U128" s="10">
        <v>5</v>
      </c>
      <c r="V128" s="41">
        <f t="shared" si="34"/>
        <v>0.24390243902439024</v>
      </c>
      <c r="W128" s="41">
        <f t="shared" si="35"/>
        <v>4.065040650406504E-2</v>
      </c>
      <c r="X128" s="41">
        <f t="shared" si="20"/>
        <v>0.62601626016260159</v>
      </c>
      <c r="Y128" s="41">
        <f t="shared" si="21"/>
        <v>8.943089430894309E-2</v>
      </c>
      <c r="Z128" s="11"/>
    </row>
    <row r="129" spans="1:26" s="21" customFormat="1" x14ac:dyDescent="0.5">
      <c r="A129" s="7">
        <v>406</v>
      </c>
      <c r="B129" s="8">
        <v>43630</v>
      </c>
      <c r="C129" s="9" t="s">
        <v>16</v>
      </c>
      <c r="D129" s="9" t="s">
        <v>57</v>
      </c>
      <c r="E129" s="10">
        <v>1.3902000000000001</v>
      </c>
      <c r="F129" s="10">
        <v>113</v>
      </c>
      <c r="G129" s="10">
        <v>106</v>
      </c>
      <c r="H129" s="10">
        <v>128</v>
      </c>
      <c r="I129" s="10">
        <v>165</v>
      </c>
      <c r="J129" s="10">
        <v>204</v>
      </c>
      <c r="K129" s="10">
        <v>172</v>
      </c>
      <c r="L129" s="10">
        <v>321</v>
      </c>
      <c r="M129" s="10">
        <v>213</v>
      </c>
      <c r="N129" s="10">
        <f t="shared" si="28"/>
        <v>1422</v>
      </c>
      <c r="O129" s="10">
        <f t="shared" si="29"/>
        <v>177.75</v>
      </c>
      <c r="P129" s="10">
        <f t="shared" si="30"/>
        <v>17775</v>
      </c>
      <c r="Q129" s="10">
        <f t="shared" si="31"/>
        <v>4.2498340415967926</v>
      </c>
      <c r="R129" s="10">
        <v>71</v>
      </c>
      <c r="S129" s="10">
        <v>22</v>
      </c>
      <c r="T129" s="10">
        <v>8</v>
      </c>
      <c r="U129" s="10">
        <v>2</v>
      </c>
      <c r="V129" s="41">
        <f t="shared" si="34"/>
        <v>0.21359223300970873</v>
      </c>
      <c r="W129" s="41">
        <f t="shared" si="35"/>
        <v>1.9417475728155338E-2</v>
      </c>
      <c r="X129" s="41">
        <f t="shared" si="20"/>
        <v>0.68932038834951459</v>
      </c>
      <c r="Y129" s="41">
        <f t="shared" si="21"/>
        <v>7.7669902912621352E-2</v>
      </c>
      <c r="Z129" s="11"/>
    </row>
    <row r="130" spans="1:26" s="21" customFormat="1" x14ac:dyDescent="0.5">
      <c r="A130" s="7">
        <v>408</v>
      </c>
      <c r="B130" s="8">
        <v>43630</v>
      </c>
      <c r="C130" s="9" t="s">
        <v>22</v>
      </c>
      <c r="D130" s="9" t="s">
        <v>57</v>
      </c>
      <c r="E130" s="10">
        <v>1.3158000000000001</v>
      </c>
      <c r="F130" s="10">
        <v>183</v>
      </c>
      <c r="G130" s="10">
        <v>225</v>
      </c>
      <c r="H130" s="10">
        <v>234</v>
      </c>
      <c r="I130" s="10">
        <v>153</v>
      </c>
      <c r="J130" s="10">
        <v>141</v>
      </c>
      <c r="K130" s="10">
        <v>183</v>
      </c>
      <c r="L130" s="10">
        <v>146</v>
      </c>
      <c r="M130" s="10">
        <v>122</v>
      </c>
      <c r="N130" s="10">
        <f t="shared" si="28"/>
        <v>1387</v>
      </c>
      <c r="O130" s="10">
        <f t="shared" si="29"/>
        <v>173.375</v>
      </c>
      <c r="P130" s="10">
        <f t="shared" si="30"/>
        <v>17337.5</v>
      </c>
      <c r="Q130" s="10">
        <f t="shared" si="31"/>
        <v>4.2390115227883447</v>
      </c>
      <c r="R130" s="10">
        <v>90</v>
      </c>
      <c r="S130" s="10">
        <v>38</v>
      </c>
      <c r="T130" s="10">
        <v>4</v>
      </c>
      <c r="U130" s="10">
        <v>2</v>
      </c>
      <c r="V130" s="41">
        <f t="shared" si="34"/>
        <v>0.28358208955223879</v>
      </c>
      <c r="W130" s="41">
        <f t="shared" si="35"/>
        <v>1.4925373134328358E-2</v>
      </c>
      <c r="X130" s="41">
        <f t="shared" ref="X130:X193" si="36">R130/(R130+S130+T130+U130)</f>
        <v>0.67164179104477617</v>
      </c>
      <c r="Y130" s="41">
        <f t="shared" ref="Y130:Y193" si="37">T130/(R130+S130+T130+U130)</f>
        <v>2.9850746268656716E-2</v>
      </c>
      <c r="Z130" s="11"/>
    </row>
    <row r="131" spans="1:26" s="21" customFormat="1" x14ac:dyDescent="0.5">
      <c r="A131" s="7">
        <v>410</v>
      </c>
      <c r="B131" s="8">
        <v>43630</v>
      </c>
      <c r="C131" s="9" t="s">
        <v>16</v>
      </c>
      <c r="D131" s="9" t="s">
        <v>57</v>
      </c>
      <c r="E131" s="10">
        <v>1.5733999999999999</v>
      </c>
      <c r="F131" s="10">
        <v>192</v>
      </c>
      <c r="G131" s="10">
        <v>195</v>
      </c>
      <c r="H131" s="10">
        <v>174</v>
      </c>
      <c r="I131" s="10">
        <v>171</v>
      </c>
      <c r="J131" s="10">
        <v>267</v>
      </c>
      <c r="K131" s="10">
        <v>189</v>
      </c>
      <c r="L131" s="10">
        <v>162</v>
      </c>
      <c r="M131" s="10">
        <v>237</v>
      </c>
      <c r="N131" s="10">
        <f t="shared" si="28"/>
        <v>1587</v>
      </c>
      <c r="O131" s="10">
        <f t="shared" si="29"/>
        <v>198.375</v>
      </c>
      <c r="P131" s="10">
        <f t="shared" si="30"/>
        <v>19837.5</v>
      </c>
      <c r="Q131" s="10">
        <f t="shared" si="31"/>
        <v>4.2975088318126069</v>
      </c>
      <c r="R131" s="10">
        <v>72</v>
      </c>
      <c r="S131" s="10">
        <v>34</v>
      </c>
      <c r="T131" s="10">
        <v>5</v>
      </c>
      <c r="U131" s="10">
        <v>2</v>
      </c>
      <c r="V131" s="41">
        <f t="shared" si="34"/>
        <v>0.30088495575221241</v>
      </c>
      <c r="W131" s="41">
        <f t="shared" si="35"/>
        <v>1.7699115044247787E-2</v>
      </c>
      <c r="X131" s="41">
        <f t="shared" si="36"/>
        <v>0.63716814159292035</v>
      </c>
      <c r="Y131" s="41">
        <f t="shared" si="37"/>
        <v>4.4247787610619468E-2</v>
      </c>
      <c r="Z131" s="11"/>
    </row>
    <row r="132" spans="1:26" s="21" customFormat="1" x14ac:dyDescent="0.5">
      <c r="A132" s="7">
        <v>411</v>
      </c>
      <c r="B132" s="8">
        <v>43630</v>
      </c>
      <c r="C132" s="9" t="s">
        <v>22</v>
      </c>
      <c r="D132" s="9" t="s">
        <v>57</v>
      </c>
      <c r="E132" s="10">
        <v>1.4494</v>
      </c>
      <c r="F132" s="10">
        <v>143</v>
      </c>
      <c r="G132" s="10">
        <v>150</v>
      </c>
      <c r="H132" s="10">
        <v>189</v>
      </c>
      <c r="I132" s="10">
        <v>159</v>
      </c>
      <c r="J132" s="10">
        <v>104</v>
      </c>
      <c r="K132" s="10">
        <v>88</v>
      </c>
      <c r="L132" s="10">
        <v>180</v>
      </c>
      <c r="M132" s="10">
        <v>116</v>
      </c>
      <c r="N132" s="10">
        <f t="shared" si="28"/>
        <v>1129</v>
      </c>
      <c r="O132" s="10">
        <f t="shared" si="29"/>
        <v>141.125</v>
      </c>
      <c r="P132" s="10">
        <f t="shared" si="30"/>
        <v>14112.5</v>
      </c>
      <c r="Q132" s="10">
        <f t="shared" si="31"/>
        <v>4.1496347275881709</v>
      </c>
      <c r="R132" s="10">
        <v>91</v>
      </c>
      <c r="S132" s="10">
        <v>29</v>
      </c>
      <c r="T132" s="10">
        <v>8</v>
      </c>
      <c r="U132" s="10">
        <v>3</v>
      </c>
      <c r="V132" s="41">
        <f t="shared" si="34"/>
        <v>0.22137404580152673</v>
      </c>
      <c r="W132" s="41">
        <f t="shared" si="35"/>
        <v>2.2900763358778626E-2</v>
      </c>
      <c r="X132" s="41">
        <f t="shared" si="36"/>
        <v>0.69465648854961837</v>
      </c>
      <c r="Y132" s="41">
        <f t="shared" si="37"/>
        <v>6.1068702290076333E-2</v>
      </c>
      <c r="Z132" s="11"/>
    </row>
    <row r="133" spans="1:26" s="21" customFormat="1" x14ac:dyDescent="0.5">
      <c r="A133" s="7">
        <v>414</v>
      </c>
      <c r="B133" s="8">
        <v>43630</v>
      </c>
      <c r="C133" s="9" t="s">
        <v>16</v>
      </c>
      <c r="D133" s="9" t="s">
        <v>57</v>
      </c>
      <c r="E133" s="10">
        <v>1.5128999999999999</v>
      </c>
      <c r="F133" s="10">
        <v>118</v>
      </c>
      <c r="G133" s="10">
        <v>115</v>
      </c>
      <c r="H133" s="10">
        <v>146</v>
      </c>
      <c r="I133" s="10">
        <v>113</v>
      </c>
      <c r="J133" s="10">
        <v>145</v>
      </c>
      <c r="K133" s="10">
        <v>163</v>
      </c>
      <c r="L133" s="10">
        <v>189</v>
      </c>
      <c r="M133" s="10">
        <v>210</v>
      </c>
      <c r="N133" s="10">
        <f t="shared" si="28"/>
        <v>1199</v>
      </c>
      <c r="O133" s="10">
        <f t="shared" si="29"/>
        <v>149.875</v>
      </c>
      <c r="P133" s="10">
        <f t="shared" si="30"/>
        <v>14987.5</v>
      </c>
      <c r="Q133" s="10">
        <f t="shared" si="31"/>
        <v>4.1757581722532935</v>
      </c>
      <c r="R133" s="10">
        <v>78</v>
      </c>
      <c r="S133" s="10">
        <v>22</v>
      </c>
      <c r="T133" s="10">
        <v>4</v>
      </c>
      <c r="U133" s="10">
        <v>3</v>
      </c>
      <c r="V133" s="41">
        <f t="shared" si="34"/>
        <v>0.20560747663551401</v>
      </c>
      <c r="W133" s="41">
        <f t="shared" si="35"/>
        <v>2.8037383177570093E-2</v>
      </c>
      <c r="X133" s="41">
        <f t="shared" si="36"/>
        <v>0.7289719626168224</v>
      </c>
      <c r="Y133" s="41">
        <f t="shared" si="37"/>
        <v>3.7383177570093455E-2</v>
      </c>
      <c r="Z133" s="11"/>
    </row>
    <row r="134" spans="1:26" s="21" customFormat="1" x14ac:dyDescent="0.5">
      <c r="A134" s="7">
        <v>419</v>
      </c>
      <c r="B134" s="8">
        <v>43630</v>
      </c>
      <c r="C134" s="9" t="s">
        <v>16</v>
      </c>
      <c r="D134" s="9" t="s">
        <v>57</v>
      </c>
      <c r="E134" s="10">
        <v>1.4219999999999999</v>
      </c>
      <c r="F134" s="10">
        <v>219</v>
      </c>
      <c r="G134" s="10">
        <v>153</v>
      </c>
      <c r="H134" s="10">
        <v>198</v>
      </c>
      <c r="I134" s="10">
        <v>162</v>
      </c>
      <c r="J134" s="10">
        <v>171</v>
      </c>
      <c r="K134" s="10">
        <v>156</v>
      </c>
      <c r="L134" s="10">
        <v>195</v>
      </c>
      <c r="M134" s="10">
        <v>170</v>
      </c>
      <c r="N134" s="10">
        <f t="shared" ref="N134:N165" si="38">SUM(F134+G134+H134+I134+J134+K134+L134+M134)</f>
        <v>1424</v>
      </c>
      <c r="O134" s="10">
        <f t="shared" ref="O134:O147" si="39">AVERAGE(F134,G134,H134,I134,J134,K134,L134,M134)</f>
        <v>178</v>
      </c>
      <c r="P134" s="10">
        <f t="shared" ref="P134:P165" si="40">O134*100</f>
        <v>17800</v>
      </c>
      <c r="Q134" s="10">
        <f t="shared" ref="Q134:Q165" si="41">LOG10(P134+1)</f>
        <v>4.2504444001899655</v>
      </c>
      <c r="R134" s="10">
        <v>71</v>
      </c>
      <c r="S134" s="10">
        <v>21</v>
      </c>
      <c r="T134" s="10">
        <v>3</v>
      </c>
      <c r="U134" s="10">
        <v>6</v>
      </c>
      <c r="V134" s="41">
        <f t="shared" si="34"/>
        <v>0.20792079207920791</v>
      </c>
      <c r="W134" s="41">
        <f t="shared" si="35"/>
        <v>5.9405940594059403E-2</v>
      </c>
      <c r="X134" s="41">
        <f t="shared" si="36"/>
        <v>0.70297029702970293</v>
      </c>
      <c r="Y134" s="41">
        <f t="shared" si="37"/>
        <v>2.9702970297029702E-2</v>
      </c>
      <c r="Z134" s="11"/>
    </row>
    <row r="135" spans="1:26" s="21" customFormat="1" x14ac:dyDescent="0.5">
      <c r="A135" s="7">
        <v>420</v>
      </c>
      <c r="B135" s="8">
        <v>43630</v>
      </c>
      <c r="C135" s="9" t="s">
        <v>16</v>
      </c>
      <c r="D135" s="9" t="s">
        <v>57</v>
      </c>
      <c r="E135" s="10">
        <v>1.4532</v>
      </c>
      <c r="F135" s="10">
        <v>132</v>
      </c>
      <c r="G135" s="57">
        <v>153</v>
      </c>
      <c r="H135" s="57">
        <v>101</v>
      </c>
      <c r="I135" s="57">
        <v>99</v>
      </c>
      <c r="J135" s="57">
        <v>207</v>
      </c>
      <c r="K135" s="57">
        <v>204</v>
      </c>
      <c r="L135" s="57">
        <v>110</v>
      </c>
      <c r="M135" s="57">
        <v>159</v>
      </c>
      <c r="N135" s="10">
        <f t="shared" si="38"/>
        <v>1165</v>
      </c>
      <c r="O135" s="10">
        <f t="shared" si="39"/>
        <v>145.625</v>
      </c>
      <c r="P135" s="10">
        <f t="shared" si="40"/>
        <v>14562.5</v>
      </c>
      <c r="Q135" s="10">
        <f t="shared" si="41"/>
        <v>4.163265760143223</v>
      </c>
      <c r="R135" s="10">
        <v>72</v>
      </c>
      <c r="S135" s="10">
        <v>28</v>
      </c>
      <c r="T135" s="10">
        <v>3</v>
      </c>
      <c r="U135" s="10">
        <v>4</v>
      </c>
      <c r="V135" s="41">
        <f t="shared" si="34"/>
        <v>0.26168224299065418</v>
      </c>
      <c r="W135" s="41">
        <f t="shared" si="35"/>
        <v>3.7383177570093455E-2</v>
      </c>
      <c r="X135" s="41">
        <f t="shared" si="36"/>
        <v>0.67289719626168221</v>
      </c>
      <c r="Y135" s="41">
        <f t="shared" si="37"/>
        <v>2.8037383177570093E-2</v>
      </c>
      <c r="Z135" s="11"/>
    </row>
    <row r="136" spans="1:26" s="21" customFormat="1" x14ac:dyDescent="0.5">
      <c r="A136" s="7">
        <v>423</v>
      </c>
      <c r="B136" s="8">
        <v>43630</v>
      </c>
      <c r="C136" s="9" t="s">
        <v>16</v>
      </c>
      <c r="D136" s="9" t="s">
        <v>57</v>
      </c>
      <c r="E136" s="10">
        <v>1.0454000000000001</v>
      </c>
      <c r="F136" s="10">
        <v>61</v>
      </c>
      <c r="G136" s="57">
        <v>52</v>
      </c>
      <c r="H136" s="57">
        <v>81</v>
      </c>
      <c r="I136" s="57">
        <v>85</v>
      </c>
      <c r="J136" s="57">
        <v>47</v>
      </c>
      <c r="K136" s="57">
        <v>61</v>
      </c>
      <c r="L136" s="57">
        <v>64</v>
      </c>
      <c r="M136" s="57">
        <v>42</v>
      </c>
      <c r="N136" s="10">
        <f t="shared" si="38"/>
        <v>493</v>
      </c>
      <c r="O136" s="10">
        <f t="shared" si="39"/>
        <v>61.625</v>
      </c>
      <c r="P136" s="10">
        <f t="shared" si="40"/>
        <v>6162.5</v>
      </c>
      <c r="Q136" s="10">
        <f t="shared" si="41"/>
        <v>3.7898274003175527</v>
      </c>
      <c r="R136" s="10">
        <v>20</v>
      </c>
      <c r="S136" s="10">
        <v>78</v>
      </c>
      <c r="T136" s="10">
        <v>6</v>
      </c>
      <c r="U136" s="10">
        <v>5</v>
      </c>
      <c r="V136" s="41">
        <f t="shared" si="34"/>
        <v>0.7155963302752294</v>
      </c>
      <c r="W136" s="41">
        <f t="shared" si="35"/>
        <v>4.5871559633027525E-2</v>
      </c>
      <c r="X136" s="41">
        <f t="shared" si="36"/>
        <v>0.1834862385321101</v>
      </c>
      <c r="Y136" s="41">
        <f t="shared" si="37"/>
        <v>5.5045871559633031E-2</v>
      </c>
      <c r="Z136" s="11" t="s">
        <v>29</v>
      </c>
    </row>
    <row r="137" spans="1:26" s="21" customFormat="1" x14ac:dyDescent="0.5">
      <c r="A137" s="7">
        <v>434</v>
      </c>
      <c r="B137" s="8">
        <v>43630</v>
      </c>
      <c r="C137" s="9" t="s">
        <v>22</v>
      </c>
      <c r="D137" s="9" t="s">
        <v>57</v>
      </c>
      <c r="E137" s="10">
        <v>1.1152</v>
      </c>
      <c r="F137" s="10">
        <v>69</v>
      </c>
      <c r="G137" s="10">
        <v>150</v>
      </c>
      <c r="H137" s="10">
        <v>104</v>
      </c>
      <c r="I137" s="10">
        <v>85</v>
      </c>
      <c r="J137" s="10">
        <v>133</v>
      </c>
      <c r="K137" s="10">
        <v>156</v>
      </c>
      <c r="L137" s="10">
        <v>144</v>
      </c>
      <c r="M137" s="10">
        <v>112</v>
      </c>
      <c r="N137" s="10">
        <f t="shared" si="38"/>
        <v>953</v>
      </c>
      <c r="O137" s="10">
        <f t="shared" si="39"/>
        <v>119.125</v>
      </c>
      <c r="P137" s="10">
        <f t="shared" si="40"/>
        <v>11912.5</v>
      </c>
      <c r="Q137" s="10">
        <f t="shared" si="41"/>
        <v>4.076039369155672</v>
      </c>
      <c r="R137" s="10">
        <v>51</v>
      </c>
      <c r="S137" s="10">
        <v>47</v>
      </c>
      <c r="T137" s="10">
        <v>4</v>
      </c>
      <c r="U137" s="10">
        <v>2</v>
      </c>
      <c r="V137" s="41">
        <f t="shared" si="34"/>
        <v>0.45192307692307693</v>
      </c>
      <c r="W137" s="41">
        <f t="shared" si="35"/>
        <v>1.9230769230769232E-2</v>
      </c>
      <c r="X137" s="41">
        <f t="shared" si="36"/>
        <v>0.49038461538461536</v>
      </c>
      <c r="Y137" s="41">
        <f t="shared" si="37"/>
        <v>3.8461538461538464E-2</v>
      </c>
      <c r="Z137" s="11"/>
    </row>
    <row r="138" spans="1:26" s="21" customFormat="1" x14ac:dyDescent="0.5">
      <c r="A138" s="7">
        <v>438</v>
      </c>
      <c r="B138" s="8">
        <v>43630</v>
      </c>
      <c r="C138" s="9" t="s">
        <v>16</v>
      </c>
      <c r="D138" s="9" t="s">
        <v>57</v>
      </c>
      <c r="E138" s="10">
        <v>1.0538000000000001</v>
      </c>
      <c r="F138" s="10">
        <v>74</v>
      </c>
      <c r="G138" s="10">
        <v>79</v>
      </c>
      <c r="H138" s="10">
        <v>63</v>
      </c>
      <c r="I138" s="10">
        <v>69</v>
      </c>
      <c r="J138" s="10">
        <v>82</v>
      </c>
      <c r="K138" s="10">
        <v>71</v>
      </c>
      <c r="L138" s="10">
        <v>72</v>
      </c>
      <c r="M138" s="10">
        <v>64</v>
      </c>
      <c r="N138" s="10">
        <f t="shared" si="38"/>
        <v>574</v>
      </c>
      <c r="O138" s="10">
        <f t="shared" si="39"/>
        <v>71.75</v>
      </c>
      <c r="P138" s="10">
        <f t="shared" si="40"/>
        <v>7175</v>
      </c>
      <c r="Q138" s="10">
        <f t="shared" si="41"/>
        <v>3.8558824300360355</v>
      </c>
      <c r="R138" s="10">
        <v>55</v>
      </c>
      <c r="S138" s="10">
        <v>41</v>
      </c>
      <c r="T138" s="10">
        <v>11</v>
      </c>
      <c r="U138" s="10">
        <v>4</v>
      </c>
      <c r="V138" s="41">
        <f t="shared" si="34"/>
        <v>0.36936936936936937</v>
      </c>
      <c r="W138" s="41">
        <f t="shared" si="35"/>
        <v>3.6036036036036036E-2</v>
      </c>
      <c r="X138" s="41">
        <f t="shared" si="36"/>
        <v>0.49549549549549549</v>
      </c>
      <c r="Y138" s="41">
        <f t="shared" si="37"/>
        <v>9.90990990990991E-2</v>
      </c>
      <c r="Z138" s="11"/>
    </row>
    <row r="139" spans="1:26" s="21" customFormat="1" x14ac:dyDescent="0.5">
      <c r="A139" s="7">
        <v>443</v>
      </c>
      <c r="B139" s="8">
        <v>43630</v>
      </c>
      <c r="C139" s="9" t="s">
        <v>16</v>
      </c>
      <c r="D139" s="9" t="s">
        <v>57</v>
      </c>
      <c r="E139" s="10">
        <v>1.3216000000000001</v>
      </c>
      <c r="F139" s="10">
        <v>159</v>
      </c>
      <c r="G139" s="10">
        <v>333</v>
      </c>
      <c r="H139" s="10">
        <v>288</v>
      </c>
      <c r="I139" s="10">
        <v>306</v>
      </c>
      <c r="J139" s="10">
        <v>270</v>
      </c>
      <c r="K139" s="10">
        <v>195</v>
      </c>
      <c r="L139" s="10">
        <v>165</v>
      </c>
      <c r="M139" s="10">
        <v>189</v>
      </c>
      <c r="N139" s="10">
        <f t="shared" si="38"/>
        <v>1905</v>
      </c>
      <c r="O139" s="10">
        <f t="shared" si="39"/>
        <v>238.125</v>
      </c>
      <c r="P139" s="10">
        <f t="shared" si="40"/>
        <v>23812.5</v>
      </c>
      <c r="Q139" s="10">
        <f t="shared" si="41"/>
        <v>4.3768232307252317</v>
      </c>
      <c r="R139" s="10">
        <v>56</v>
      </c>
      <c r="S139" s="10">
        <v>42</v>
      </c>
      <c r="T139" s="10">
        <v>4</v>
      </c>
      <c r="U139" s="10">
        <v>3</v>
      </c>
      <c r="V139" s="41">
        <f t="shared" si="34"/>
        <v>0.4</v>
      </c>
      <c r="W139" s="41">
        <f t="shared" si="35"/>
        <v>2.8571428571428571E-2</v>
      </c>
      <c r="X139" s="41">
        <f t="shared" si="36"/>
        <v>0.53333333333333333</v>
      </c>
      <c r="Y139" s="41">
        <f t="shared" si="37"/>
        <v>3.8095238095238099E-2</v>
      </c>
      <c r="Z139" s="11"/>
    </row>
    <row r="140" spans="1:26" s="21" customFormat="1" x14ac:dyDescent="0.5">
      <c r="A140" s="7">
        <v>445</v>
      </c>
      <c r="B140" s="8">
        <v>43631</v>
      </c>
      <c r="C140" s="9" t="s">
        <v>16</v>
      </c>
      <c r="D140" s="9" t="s">
        <v>57</v>
      </c>
      <c r="E140" s="10">
        <v>1.3394999999999999</v>
      </c>
      <c r="F140" s="10">
        <v>139</v>
      </c>
      <c r="G140" s="10">
        <v>140</v>
      </c>
      <c r="H140" s="10">
        <v>152</v>
      </c>
      <c r="I140" s="10">
        <v>159</v>
      </c>
      <c r="J140" s="10">
        <v>113</v>
      </c>
      <c r="K140" s="10">
        <v>118</v>
      </c>
      <c r="L140" s="10">
        <v>157</v>
      </c>
      <c r="M140" s="10">
        <v>159</v>
      </c>
      <c r="N140" s="10">
        <f t="shared" si="38"/>
        <v>1137</v>
      </c>
      <c r="O140" s="10">
        <f t="shared" si="39"/>
        <v>142.125</v>
      </c>
      <c r="P140" s="10">
        <f t="shared" si="40"/>
        <v>14212.5</v>
      </c>
      <c r="Q140" s="10">
        <f t="shared" si="41"/>
        <v>4.1527010338403123</v>
      </c>
      <c r="R140" s="10">
        <v>28</v>
      </c>
      <c r="S140" s="10">
        <v>76</v>
      </c>
      <c r="T140" s="10">
        <v>2</v>
      </c>
      <c r="U140" s="10">
        <v>4</v>
      </c>
      <c r="V140" s="41">
        <f t="shared" si="34"/>
        <v>0.69090909090909092</v>
      </c>
      <c r="W140" s="41">
        <f t="shared" si="35"/>
        <v>3.6363636363636362E-2</v>
      </c>
      <c r="X140" s="41">
        <f t="shared" si="36"/>
        <v>0.25454545454545452</v>
      </c>
      <c r="Y140" s="41">
        <f t="shared" si="37"/>
        <v>1.8181818181818181E-2</v>
      </c>
      <c r="Z140" s="11"/>
    </row>
    <row r="141" spans="1:26" s="21" customFormat="1" x14ac:dyDescent="0.5">
      <c r="A141" s="7">
        <v>447</v>
      </c>
      <c r="B141" s="8">
        <v>43631</v>
      </c>
      <c r="C141" s="9" t="s">
        <v>16</v>
      </c>
      <c r="D141" s="9" t="s">
        <v>57</v>
      </c>
      <c r="E141" s="10">
        <v>1.3298000000000001</v>
      </c>
      <c r="F141" s="10">
        <v>83</v>
      </c>
      <c r="G141" s="10">
        <v>72</v>
      </c>
      <c r="H141" s="10">
        <v>61</v>
      </c>
      <c r="I141" s="10">
        <v>104</v>
      </c>
      <c r="J141" s="10">
        <v>131</v>
      </c>
      <c r="K141" s="10">
        <v>126</v>
      </c>
      <c r="L141" s="10">
        <v>110</v>
      </c>
      <c r="M141" s="10">
        <v>142</v>
      </c>
      <c r="N141" s="10">
        <f t="shared" si="38"/>
        <v>829</v>
      </c>
      <c r="O141" s="10">
        <f t="shared" si="39"/>
        <v>103.625</v>
      </c>
      <c r="P141" s="10">
        <f t="shared" si="40"/>
        <v>10362.5</v>
      </c>
      <c r="Q141" s="10">
        <f t="shared" si="41"/>
        <v>4.0155064517395749</v>
      </c>
      <c r="R141" s="10">
        <v>47</v>
      </c>
      <c r="S141" s="10">
        <v>50</v>
      </c>
      <c r="T141" s="10">
        <v>5</v>
      </c>
      <c r="U141" s="10">
        <v>4</v>
      </c>
      <c r="V141" s="41">
        <f t="shared" si="34"/>
        <v>0.47169811320754718</v>
      </c>
      <c r="W141" s="41">
        <f t="shared" si="35"/>
        <v>3.7735849056603772E-2</v>
      </c>
      <c r="X141" s="41">
        <f t="shared" si="36"/>
        <v>0.44339622641509435</v>
      </c>
      <c r="Y141" s="41">
        <f t="shared" si="37"/>
        <v>4.716981132075472E-2</v>
      </c>
      <c r="Z141" s="11"/>
    </row>
    <row r="142" spans="1:26" s="21" customFormat="1" x14ac:dyDescent="0.5">
      <c r="A142" s="22">
        <v>1</v>
      </c>
      <c r="B142" s="17">
        <v>43625</v>
      </c>
      <c r="C142" s="18" t="s">
        <v>15</v>
      </c>
      <c r="D142" s="18" t="s">
        <v>56</v>
      </c>
      <c r="E142" s="24">
        <v>1.2995000000000001</v>
      </c>
      <c r="F142" s="24">
        <v>1</v>
      </c>
      <c r="G142" s="24">
        <v>3</v>
      </c>
      <c r="H142" s="24">
        <v>2</v>
      </c>
      <c r="I142" s="24">
        <v>5</v>
      </c>
      <c r="J142" s="24">
        <v>3</v>
      </c>
      <c r="K142" s="24">
        <v>2</v>
      </c>
      <c r="L142" s="19">
        <v>5</v>
      </c>
      <c r="M142" s="24">
        <v>4</v>
      </c>
      <c r="N142" s="24">
        <f t="shared" si="38"/>
        <v>25</v>
      </c>
      <c r="O142" s="24">
        <f t="shared" si="39"/>
        <v>3.125</v>
      </c>
      <c r="P142" s="24">
        <f t="shared" si="40"/>
        <v>312.5</v>
      </c>
      <c r="Q142" s="24">
        <f t="shared" si="41"/>
        <v>2.4962375451667351</v>
      </c>
      <c r="R142" s="24"/>
      <c r="S142" s="24"/>
      <c r="T142" s="24"/>
      <c r="U142" s="24"/>
      <c r="V142" s="43"/>
      <c r="W142" s="43"/>
      <c r="X142" s="43"/>
      <c r="Y142" s="43"/>
      <c r="Z142" s="20"/>
    </row>
    <row r="143" spans="1:26" s="21" customFormat="1" x14ac:dyDescent="0.5">
      <c r="A143" s="16">
        <v>2</v>
      </c>
      <c r="B143" s="17">
        <v>43625</v>
      </c>
      <c r="C143" s="18" t="s">
        <v>15</v>
      </c>
      <c r="D143" s="18" t="s">
        <v>56</v>
      </c>
      <c r="E143" s="19">
        <v>1.2433000000000001</v>
      </c>
      <c r="F143" s="19">
        <v>1</v>
      </c>
      <c r="G143" s="19">
        <v>2</v>
      </c>
      <c r="H143" s="19">
        <v>4</v>
      </c>
      <c r="I143" s="19">
        <v>4</v>
      </c>
      <c r="J143" s="19">
        <v>1</v>
      </c>
      <c r="K143" s="19">
        <v>0</v>
      </c>
      <c r="L143" s="24">
        <v>1</v>
      </c>
      <c r="M143" s="19">
        <v>2</v>
      </c>
      <c r="N143" s="19">
        <f t="shared" si="38"/>
        <v>15</v>
      </c>
      <c r="O143" s="19">
        <f t="shared" si="39"/>
        <v>1.875</v>
      </c>
      <c r="P143" s="19">
        <f t="shared" si="40"/>
        <v>187.5</v>
      </c>
      <c r="Q143" s="19">
        <f t="shared" si="41"/>
        <v>2.2753113545418118</v>
      </c>
      <c r="R143" s="19"/>
      <c r="S143" s="19"/>
      <c r="T143" s="19"/>
      <c r="U143" s="19"/>
      <c r="V143" s="44"/>
      <c r="W143" s="44"/>
      <c r="X143" s="44"/>
      <c r="Y143" s="44"/>
      <c r="Z143" s="20"/>
    </row>
    <row r="144" spans="1:26" s="21" customFormat="1" x14ac:dyDescent="0.5">
      <c r="A144" s="16">
        <v>6</v>
      </c>
      <c r="B144" s="17">
        <v>43625</v>
      </c>
      <c r="C144" s="18" t="s">
        <v>15</v>
      </c>
      <c r="D144" s="18" t="s">
        <v>56</v>
      </c>
      <c r="E144" s="19">
        <v>1.2101</v>
      </c>
      <c r="F144" s="19">
        <v>5</v>
      </c>
      <c r="G144" s="19">
        <v>4</v>
      </c>
      <c r="H144" s="19">
        <v>3</v>
      </c>
      <c r="I144" s="19">
        <v>3</v>
      </c>
      <c r="J144" s="19">
        <v>4</v>
      </c>
      <c r="K144" s="19">
        <v>4</v>
      </c>
      <c r="L144" s="19">
        <v>4</v>
      </c>
      <c r="M144" s="19">
        <v>1</v>
      </c>
      <c r="N144" s="19">
        <f t="shared" si="38"/>
        <v>28</v>
      </c>
      <c r="O144" s="19">
        <f t="shared" si="39"/>
        <v>3.5</v>
      </c>
      <c r="P144" s="19">
        <f t="shared" si="40"/>
        <v>350</v>
      </c>
      <c r="Q144" s="19">
        <f t="shared" si="41"/>
        <v>2.5453071164658239</v>
      </c>
      <c r="R144" s="19"/>
      <c r="S144" s="19"/>
      <c r="T144" s="19"/>
      <c r="U144" s="19"/>
      <c r="V144" s="44"/>
      <c r="W144" s="44"/>
      <c r="X144" s="44"/>
      <c r="Y144" s="44"/>
      <c r="Z144" s="20"/>
    </row>
    <row r="145" spans="1:26" s="21" customFormat="1" x14ac:dyDescent="0.5">
      <c r="A145" s="16">
        <v>13</v>
      </c>
      <c r="B145" s="17">
        <v>43623</v>
      </c>
      <c r="C145" s="18" t="s">
        <v>16</v>
      </c>
      <c r="D145" s="18" t="s">
        <v>56</v>
      </c>
      <c r="E145" s="19">
        <v>1.0044999999999999</v>
      </c>
      <c r="F145" s="19">
        <v>2</v>
      </c>
      <c r="G145" s="19">
        <v>2</v>
      </c>
      <c r="H145" s="19">
        <v>2</v>
      </c>
      <c r="I145" s="19">
        <v>7</v>
      </c>
      <c r="J145" s="19">
        <v>2</v>
      </c>
      <c r="K145" s="19">
        <v>4</v>
      </c>
      <c r="L145" s="19">
        <v>1</v>
      </c>
      <c r="M145" s="19">
        <v>4</v>
      </c>
      <c r="N145" s="19">
        <f t="shared" si="38"/>
        <v>24</v>
      </c>
      <c r="O145" s="19">
        <f t="shared" si="39"/>
        <v>3</v>
      </c>
      <c r="P145" s="19">
        <f t="shared" si="40"/>
        <v>300</v>
      </c>
      <c r="Q145" s="19">
        <f t="shared" si="41"/>
        <v>2.4785664955938436</v>
      </c>
      <c r="R145" s="19"/>
      <c r="S145" s="19"/>
      <c r="T145" s="19"/>
      <c r="U145" s="19"/>
      <c r="V145" s="44"/>
      <c r="W145" s="44"/>
      <c r="X145" s="44"/>
      <c r="Y145" s="44"/>
      <c r="Z145" s="20"/>
    </row>
    <row r="146" spans="1:26" s="21" customFormat="1" x14ac:dyDescent="0.5">
      <c r="A146" s="16">
        <v>15</v>
      </c>
      <c r="B146" s="17">
        <v>43625</v>
      </c>
      <c r="C146" s="18" t="s">
        <v>15</v>
      </c>
      <c r="D146" s="18" t="s">
        <v>56</v>
      </c>
      <c r="E146" s="19">
        <v>1.2352000000000001</v>
      </c>
      <c r="F146" s="19">
        <v>5</v>
      </c>
      <c r="G146" s="19">
        <v>2</v>
      </c>
      <c r="H146" s="19">
        <v>2</v>
      </c>
      <c r="I146" s="19">
        <v>5</v>
      </c>
      <c r="J146" s="19">
        <v>6</v>
      </c>
      <c r="K146" s="19">
        <v>2</v>
      </c>
      <c r="L146" s="19">
        <v>2</v>
      </c>
      <c r="M146" s="19">
        <v>0</v>
      </c>
      <c r="N146" s="19">
        <f t="shared" si="38"/>
        <v>24</v>
      </c>
      <c r="O146" s="19">
        <f t="shared" si="39"/>
        <v>3</v>
      </c>
      <c r="P146" s="19">
        <f t="shared" si="40"/>
        <v>300</v>
      </c>
      <c r="Q146" s="19">
        <f t="shared" si="41"/>
        <v>2.4785664955938436</v>
      </c>
      <c r="R146" s="19"/>
      <c r="S146" s="19"/>
      <c r="T146" s="19"/>
      <c r="U146" s="19"/>
      <c r="V146" s="44"/>
      <c r="W146" s="44"/>
      <c r="X146" s="44"/>
      <c r="Y146" s="44"/>
      <c r="Z146" s="20"/>
    </row>
    <row r="147" spans="1:26" s="21" customFormat="1" x14ac:dyDescent="0.5">
      <c r="A147" s="16">
        <v>19</v>
      </c>
      <c r="B147" s="17">
        <v>43625</v>
      </c>
      <c r="C147" s="18" t="s">
        <v>15</v>
      </c>
      <c r="D147" s="18" t="s">
        <v>56</v>
      </c>
      <c r="E147" s="19">
        <v>1.0589999999999999</v>
      </c>
      <c r="F147" s="19">
        <v>3</v>
      </c>
      <c r="G147" s="19">
        <v>4</v>
      </c>
      <c r="H147" s="19">
        <v>3</v>
      </c>
      <c r="I147" s="19">
        <v>0</v>
      </c>
      <c r="J147" s="19">
        <v>0</v>
      </c>
      <c r="K147" s="19">
        <v>0</v>
      </c>
      <c r="L147" s="19">
        <v>2</v>
      </c>
      <c r="M147" s="19">
        <v>1</v>
      </c>
      <c r="N147" s="19">
        <f t="shared" si="38"/>
        <v>13</v>
      </c>
      <c r="O147" s="19">
        <f t="shared" si="39"/>
        <v>1.625</v>
      </c>
      <c r="P147" s="19">
        <f t="shared" si="40"/>
        <v>162.5</v>
      </c>
      <c r="Q147" s="19">
        <f t="shared" si="41"/>
        <v>2.2135177569963047</v>
      </c>
      <c r="R147" s="19"/>
      <c r="S147" s="19"/>
      <c r="T147" s="19"/>
      <c r="U147" s="19"/>
      <c r="V147" s="44"/>
      <c r="W147" s="44"/>
      <c r="X147" s="44"/>
      <c r="Y147" s="44"/>
      <c r="Z147" s="20"/>
    </row>
    <row r="148" spans="1:26" s="21" customFormat="1" x14ac:dyDescent="0.5">
      <c r="A148" s="50">
        <v>21</v>
      </c>
      <c r="B148" s="33">
        <v>43624</v>
      </c>
      <c r="C148" s="51" t="s">
        <v>22</v>
      </c>
      <c r="D148" s="51" t="s">
        <v>56</v>
      </c>
      <c r="E148" s="52">
        <v>1.105</v>
      </c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8"/>
      <c r="W148" s="58"/>
      <c r="X148" s="58"/>
      <c r="Y148" s="58"/>
      <c r="Z148" s="59" t="s">
        <v>24</v>
      </c>
    </row>
    <row r="149" spans="1:26" s="21" customFormat="1" x14ac:dyDescent="0.5">
      <c r="A149" s="7">
        <v>29</v>
      </c>
      <c r="B149" s="8">
        <v>43624</v>
      </c>
      <c r="C149" s="9" t="s">
        <v>22</v>
      </c>
      <c r="D149" s="27" t="s">
        <v>56</v>
      </c>
      <c r="E149" s="10">
        <v>1.236</v>
      </c>
      <c r="F149" s="10">
        <v>2</v>
      </c>
      <c r="G149" s="10">
        <v>2</v>
      </c>
      <c r="H149" s="10">
        <v>8</v>
      </c>
      <c r="I149" s="10">
        <v>1</v>
      </c>
      <c r="J149" s="10">
        <v>1</v>
      </c>
      <c r="K149" s="10">
        <v>3</v>
      </c>
      <c r="L149" s="10">
        <v>6</v>
      </c>
      <c r="M149" s="10">
        <v>4</v>
      </c>
      <c r="N149" s="10"/>
      <c r="O149" s="10"/>
      <c r="P149" s="10"/>
      <c r="Q149" s="10"/>
      <c r="R149" s="10"/>
      <c r="S149" s="10"/>
      <c r="T149" s="10"/>
      <c r="U149" s="10"/>
      <c r="V149" s="41"/>
      <c r="W149" s="41"/>
      <c r="X149" s="41"/>
      <c r="Y149" s="41"/>
      <c r="Z149" s="11"/>
    </row>
    <row r="150" spans="1:26" s="21" customFormat="1" x14ac:dyDescent="0.5">
      <c r="A150" s="16">
        <v>36</v>
      </c>
      <c r="B150" s="17">
        <v>43623</v>
      </c>
      <c r="C150" s="18" t="s">
        <v>16</v>
      </c>
      <c r="D150" s="18" t="s">
        <v>56</v>
      </c>
      <c r="E150" s="19"/>
      <c r="F150" s="19">
        <v>4</v>
      </c>
      <c r="G150" s="19">
        <v>1</v>
      </c>
      <c r="H150" s="19">
        <v>8</v>
      </c>
      <c r="I150" s="19">
        <v>1</v>
      </c>
      <c r="J150" s="19">
        <v>4</v>
      </c>
      <c r="K150" s="19">
        <v>3</v>
      </c>
      <c r="L150" s="19">
        <v>6</v>
      </c>
      <c r="M150" s="19">
        <v>3</v>
      </c>
      <c r="N150" s="19">
        <f>SUM(F150+G150+H150+I150+J150+K150+L150+M150)</f>
        <v>30</v>
      </c>
      <c r="O150" s="19">
        <f>AVERAGE(F150,G150,H150,I150,J150,K150,L150,M150)</f>
        <v>3.75</v>
      </c>
      <c r="P150" s="19">
        <f>O150*100</f>
        <v>375</v>
      </c>
      <c r="Q150" s="19">
        <f>LOG10(P150+1)</f>
        <v>2.5751878449276608</v>
      </c>
      <c r="R150" s="19"/>
      <c r="S150" s="19"/>
      <c r="T150" s="19"/>
      <c r="U150" s="19"/>
      <c r="V150" s="44"/>
      <c r="W150" s="44"/>
      <c r="X150" s="44"/>
      <c r="Y150" s="44"/>
      <c r="Z150" s="20"/>
    </row>
    <row r="151" spans="1:26" s="21" customFormat="1" x14ac:dyDescent="0.5">
      <c r="A151" s="50">
        <v>43</v>
      </c>
      <c r="B151" s="33">
        <v>43623</v>
      </c>
      <c r="C151" s="51" t="s">
        <v>16</v>
      </c>
      <c r="D151" s="51" t="s">
        <v>56</v>
      </c>
      <c r="E151" s="52">
        <v>1.1032</v>
      </c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8"/>
      <c r="W151" s="58"/>
      <c r="X151" s="58"/>
      <c r="Y151" s="58"/>
      <c r="Z151" s="59" t="s">
        <v>20</v>
      </c>
    </row>
    <row r="152" spans="1:26" s="21" customFormat="1" x14ac:dyDescent="0.5">
      <c r="A152" s="16">
        <v>44</v>
      </c>
      <c r="B152" s="17">
        <v>43624</v>
      </c>
      <c r="C152" s="18" t="s">
        <v>16</v>
      </c>
      <c r="D152" s="18" t="s">
        <v>56</v>
      </c>
      <c r="E152" s="19">
        <v>1.1571</v>
      </c>
      <c r="F152" s="19">
        <v>16</v>
      </c>
      <c r="G152" s="19">
        <v>24</v>
      </c>
      <c r="H152" s="19">
        <v>13</v>
      </c>
      <c r="I152" s="19">
        <v>19</v>
      </c>
      <c r="J152" s="19">
        <v>2</v>
      </c>
      <c r="K152" s="19">
        <v>0</v>
      </c>
      <c r="L152" s="19">
        <v>6</v>
      </c>
      <c r="M152" s="19">
        <v>4</v>
      </c>
      <c r="N152" s="19">
        <f t="shared" ref="N152:N163" si="42">SUM(F152+G152+H152+I152+J152+K152+L152+M152)</f>
        <v>84</v>
      </c>
      <c r="O152" s="19">
        <f t="shared" ref="O152:O163" si="43">AVERAGE(F152,G152,H152,I152,J152,K152,L152,M152)</f>
        <v>10.5</v>
      </c>
      <c r="P152" s="19">
        <f t="shared" ref="P152:P163" si="44">O152*100</f>
        <v>1050</v>
      </c>
      <c r="Q152" s="19">
        <f t="shared" ref="Q152:Q163" si="45">LOG10(P152+1)</f>
        <v>3.0216027160282422</v>
      </c>
      <c r="R152" s="19"/>
      <c r="S152" s="19"/>
      <c r="T152" s="19"/>
      <c r="U152" s="19"/>
      <c r="V152" s="44"/>
      <c r="W152" s="44"/>
      <c r="X152" s="44"/>
      <c r="Y152" s="44"/>
      <c r="Z152" s="20" t="s">
        <v>30</v>
      </c>
    </row>
    <row r="153" spans="1:26" s="21" customFormat="1" x14ac:dyDescent="0.5">
      <c r="A153" s="16">
        <v>50</v>
      </c>
      <c r="B153" s="17">
        <v>43625</v>
      </c>
      <c r="C153" s="18" t="s">
        <v>15</v>
      </c>
      <c r="D153" s="18" t="s">
        <v>56</v>
      </c>
      <c r="E153" s="19">
        <v>1.1537999999999999</v>
      </c>
      <c r="F153" s="19">
        <v>2</v>
      </c>
      <c r="G153" s="19">
        <v>0</v>
      </c>
      <c r="H153" s="19">
        <v>0</v>
      </c>
      <c r="I153" s="19">
        <v>1</v>
      </c>
      <c r="J153" s="19">
        <v>1</v>
      </c>
      <c r="K153" s="19">
        <v>0</v>
      </c>
      <c r="L153" s="19">
        <v>2</v>
      </c>
      <c r="M153" s="19">
        <v>2</v>
      </c>
      <c r="N153" s="19">
        <f t="shared" si="42"/>
        <v>8</v>
      </c>
      <c r="O153" s="19">
        <f t="shared" si="43"/>
        <v>1</v>
      </c>
      <c r="P153" s="19">
        <f t="shared" si="44"/>
        <v>100</v>
      </c>
      <c r="Q153" s="19">
        <f t="shared" si="45"/>
        <v>2.0043213737826426</v>
      </c>
      <c r="R153" s="19"/>
      <c r="S153" s="19"/>
      <c r="T153" s="19"/>
      <c r="U153" s="19"/>
      <c r="V153" s="44"/>
      <c r="W153" s="44"/>
      <c r="X153" s="44"/>
      <c r="Y153" s="44"/>
      <c r="Z153" s="20"/>
    </row>
    <row r="154" spans="1:26" s="21" customFormat="1" x14ac:dyDescent="0.5">
      <c r="A154" s="16">
        <v>51</v>
      </c>
      <c r="B154" s="17">
        <v>43625</v>
      </c>
      <c r="C154" s="18" t="s">
        <v>15</v>
      </c>
      <c r="D154" s="18" t="s">
        <v>56</v>
      </c>
      <c r="E154" s="19"/>
      <c r="F154" s="19">
        <v>0</v>
      </c>
      <c r="G154" s="19">
        <v>0</v>
      </c>
      <c r="H154" s="19">
        <v>0</v>
      </c>
      <c r="I154" s="19">
        <v>1</v>
      </c>
      <c r="J154" s="19">
        <v>0</v>
      </c>
      <c r="K154" s="19">
        <v>0</v>
      </c>
      <c r="L154" s="19">
        <v>0</v>
      </c>
      <c r="M154" s="19">
        <v>0</v>
      </c>
      <c r="N154" s="19">
        <f t="shared" si="42"/>
        <v>1</v>
      </c>
      <c r="O154" s="19">
        <f t="shared" si="43"/>
        <v>0.125</v>
      </c>
      <c r="P154" s="19">
        <f t="shared" si="44"/>
        <v>12.5</v>
      </c>
      <c r="Q154" s="19">
        <f t="shared" si="45"/>
        <v>1.1303337684950061</v>
      </c>
      <c r="R154" s="19"/>
      <c r="S154" s="19"/>
      <c r="T154" s="19"/>
      <c r="U154" s="19"/>
      <c r="V154" s="44"/>
      <c r="W154" s="44"/>
      <c r="X154" s="44"/>
      <c r="Y154" s="44"/>
      <c r="Z154" s="20"/>
    </row>
    <row r="155" spans="1:26" s="21" customFormat="1" x14ac:dyDescent="0.5">
      <c r="A155" s="16">
        <v>56</v>
      </c>
      <c r="B155" s="17">
        <v>43623</v>
      </c>
      <c r="C155" s="18" t="s">
        <v>16</v>
      </c>
      <c r="D155" s="18" t="s">
        <v>56</v>
      </c>
      <c r="E155" s="19">
        <v>0.99650000000000005</v>
      </c>
      <c r="F155" s="19">
        <v>10</v>
      </c>
      <c r="G155" s="19">
        <v>1</v>
      </c>
      <c r="H155" s="19">
        <v>3</v>
      </c>
      <c r="I155" s="19">
        <v>7</v>
      </c>
      <c r="J155" s="19">
        <v>9</v>
      </c>
      <c r="K155" s="19">
        <v>2</v>
      </c>
      <c r="L155" s="19">
        <v>0</v>
      </c>
      <c r="M155" s="19">
        <v>0</v>
      </c>
      <c r="N155" s="19">
        <f t="shared" si="42"/>
        <v>32</v>
      </c>
      <c r="O155" s="19">
        <f t="shared" si="43"/>
        <v>4</v>
      </c>
      <c r="P155" s="19">
        <f t="shared" si="44"/>
        <v>400</v>
      </c>
      <c r="Q155" s="19">
        <f t="shared" si="45"/>
        <v>2.6031443726201822</v>
      </c>
      <c r="R155" s="19"/>
      <c r="S155" s="19"/>
      <c r="T155" s="19"/>
      <c r="U155" s="19"/>
      <c r="V155" s="44"/>
      <c r="W155" s="44"/>
      <c r="X155" s="44"/>
      <c r="Y155" s="44"/>
      <c r="Z155" s="20" t="s">
        <v>21</v>
      </c>
    </row>
    <row r="156" spans="1:26" s="21" customFormat="1" x14ac:dyDescent="0.5">
      <c r="A156" s="16">
        <v>58</v>
      </c>
      <c r="B156" s="17">
        <v>43623</v>
      </c>
      <c r="C156" s="18" t="s">
        <v>16</v>
      </c>
      <c r="D156" s="18" t="s">
        <v>56</v>
      </c>
      <c r="E156" s="19"/>
      <c r="F156" s="19">
        <v>4</v>
      </c>
      <c r="G156" s="19">
        <v>4</v>
      </c>
      <c r="H156" s="19">
        <v>8</v>
      </c>
      <c r="I156" s="19">
        <v>2</v>
      </c>
      <c r="J156" s="19">
        <v>6</v>
      </c>
      <c r="K156" s="19">
        <v>7</v>
      </c>
      <c r="L156" s="19">
        <v>10</v>
      </c>
      <c r="M156" s="19">
        <v>9</v>
      </c>
      <c r="N156" s="19">
        <f t="shared" si="42"/>
        <v>50</v>
      </c>
      <c r="O156" s="19">
        <f t="shared" si="43"/>
        <v>6.25</v>
      </c>
      <c r="P156" s="19">
        <f t="shared" si="44"/>
        <v>625</v>
      </c>
      <c r="Q156" s="19">
        <f t="shared" si="45"/>
        <v>2.7965743332104296</v>
      </c>
      <c r="R156" s="19"/>
      <c r="S156" s="19"/>
      <c r="T156" s="19"/>
      <c r="U156" s="19"/>
      <c r="V156" s="44"/>
      <c r="W156" s="44"/>
      <c r="X156" s="44"/>
      <c r="Y156" s="44"/>
      <c r="Z156" s="20" t="s">
        <v>56</v>
      </c>
    </row>
    <row r="157" spans="1:26" s="21" customFormat="1" x14ac:dyDescent="0.5">
      <c r="A157" s="16">
        <v>70</v>
      </c>
      <c r="B157" s="17">
        <v>43625</v>
      </c>
      <c r="C157" s="18" t="s">
        <v>15</v>
      </c>
      <c r="D157" s="18" t="s">
        <v>56</v>
      </c>
      <c r="E157" s="19">
        <v>1.3224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1</v>
      </c>
      <c r="N157" s="19">
        <f t="shared" si="42"/>
        <v>1</v>
      </c>
      <c r="O157" s="19">
        <f t="shared" si="43"/>
        <v>0.125</v>
      </c>
      <c r="P157" s="19">
        <f t="shared" si="44"/>
        <v>12.5</v>
      </c>
      <c r="Q157" s="19">
        <f t="shared" si="45"/>
        <v>1.1303337684950061</v>
      </c>
      <c r="R157" s="19"/>
      <c r="S157" s="19"/>
      <c r="T157" s="19"/>
      <c r="U157" s="19"/>
      <c r="V157" s="44"/>
      <c r="W157" s="44"/>
      <c r="X157" s="44"/>
      <c r="Y157" s="44"/>
      <c r="Z157" s="20"/>
    </row>
    <row r="158" spans="1:26" s="21" customFormat="1" x14ac:dyDescent="0.5">
      <c r="A158" s="16">
        <v>104</v>
      </c>
      <c r="B158" s="17">
        <v>43627</v>
      </c>
      <c r="C158" s="18" t="s">
        <v>22</v>
      </c>
      <c r="D158" s="18" t="s">
        <v>56</v>
      </c>
      <c r="E158" s="19">
        <v>1.2962</v>
      </c>
      <c r="F158" s="19">
        <v>1</v>
      </c>
      <c r="G158" s="19">
        <v>1</v>
      </c>
      <c r="H158" s="19">
        <v>3</v>
      </c>
      <c r="I158" s="19">
        <v>5</v>
      </c>
      <c r="J158" s="19">
        <v>1</v>
      </c>
      <c r="K158" s="19">
        <v>0</v>
      </c>
      <c r="L158" s="19">
        <v>1</v>
      </c>
      <c r="M158" s="19">
        <v>3</v>
      </c>
      <c r="N158" s="19">
        <f t="shared" si="42"/>
        <v>15</v>
      </c>
      <c r="O158" s="19">
        <f t="shared" si="43"/>
        <v>1.875</v>
      </c>
      <c r="P158" s="19">
        <f t="shared" si="44"/>
        <v>187.5</v>
      </c>
      <c r="Q158" s="19">
        <f t="shared" si="45"/>
        <v>2.2753113545418118</v>
      </c>
      <c r="R158" s="19"/>
      <c r="S158" s="19"/>
      <c r="T158" s="19"/>
      <c r="U158" s="19"/>
      <c r="V158" s="44"/>
      <c r="W158" s="44"/>
      <c r="X158" s="44"/>
      <c r="Y158" s="44"/>
      <c r="Z158" s="20" t="s">
        <v>20</v>
      </c>
    </row>
    <row r="159" spans="1:26" s="21" customFormat="1" x14ac:dyDescent="0.5">
      <c r="A159" s="16">
        <v>107</v>
      </c>
      <c r="B159" s="17">
        <v>43627</v>
      </c>
      <c r="C159" s="18" t="s">
        <v>22</v>
      </c>
      <c r="D159" s="18" t="s">
        <v>56</v>
      </c>
      <c r="E159" s="19">
        <v>1.3166</v>
      </c>
      <c r="F159" s="19">
        <v>7</v>
      </c>
      <c r="G159" s="19">
        <v>4</v>
      </c>
      <c r="H159" s="19">
        <v>7</v>
      </c>
      <c r="I159" s="19">
        <v>2</v>
      </c>
      <c r="J159" s="19">
        <v>3</v>
      </c>
      <c r="K159" s="19">
        <v>1</v>
      </c>
      <c r="L159" s="19">
        <v>3</v>
      </c>
      <c r="M159" s="19">
        <v>2</v>
      </c>
      <c r="N159" s="19">
        <f t="shared" si="42"/>
        <v>29</v>
      </c>
      <c r="O159" s="19">
        <f t="shared" si="43"/>
        <v>3.625</v>
      </c>
      <c r="P159" s="19">
        <f t="shared" si="44"/>
        <v>362.5</v>
      </c>
      <c r="Q159" s="19">
        <f t="shared" si="45"/>
        <v>2.5605044151950564</v>
      </c>
      <c r="R159" s="19"/>
      <c r="S159" s="19"/>
      <c r="T159" s="19"/>
      <c r="U159" s="19"/>
      <c r="V159" s="44"/>
      <c r="W159" s="44"/>
      <c r="X159" s="44"/>
      <c r="Y159" s="44"/>
      <c r="Z159" s="20" t="s">
        <v>20</v>
      </c>
    </row>
    <row r="160" spans="1:26" s="29" customFormat="1" x14ac:dyDescent="0.5">
      <c r="A160" s="16">
        <v>114</v>
      </c>
      <c r="B160" s="17">
        <v>43629</v>
      </c>
      <c r="C160" s="18" t="s">
        <v>15</v>
      </c>
      <c r="D160" s="18" t="s">
        <v>56</v>
      </c>
      <c r="E160" s="19">
        <v>1.5654999999999999</v>
      </c>
      <c r="F160" s="38">
        <v>2</v>
      </c>
      <c r="G160" s="19">
        <v>2</v>
      </c>
      <c r="H160" s="19">
        <v>1</v>
      </c>
      <c r="I160" s="19">
        <v>1</v>
      </c>
      <c r="J160" s="19">
        <v>3</v>
      </c>
      <c r="K160" s="19">
        <v>2</v>
      </c>
      <c r="L160" s="19">
        <v>2</v>
      </c>
      <c r="M160" s="19">
        <v>1</v>
      </c>
      <c r="N160" s="19">
        <f t="shared" si="42"/>
        <v>14</v>
      </c>
      <c r="O160" s="19">
        <f t="shared" si="43"/>
        <v>1.75</v>
      </c>
      <c r="P160" s="19">
        <f t="shared" si="44"/>
        <v>175</v>
      </c>
      <c r="Q160" s="19">
        <f t="shared" si="45"/>
        <v>2.2455126678141499</v>
      </c>
      <c r="R160" s="19"/>
      <c r="S160" s="19"/>
      <c r="T160" s="19"/>
      <c r="U160" s="19"/>
      <c r="V160" s="44"/>
      <c r="W160" s="44"/>
      <c r="X160" s="44"/>
      <c r="Y160" s="44"/>
      <c r="Z160" s="20"/>
    </row>
    <row r="161" spans="1:26" s="29" customFormat="1" x14ac:dyDescent="0.5">
      <c r="A161" s="16">
        <v>116</v>
      </c>
      <c r="B161" s="17">
        <v>43626</v>
      </c>
      <c r="C161" s="18" t="s">
        <v>22</v>
      </c>
      <c r="D161" s="18" t="s">
        <v>56</v>
      </c>
      <c r="E161" s="19">
        <v>1.5023</v>
      </c>
      <c r="F161" s="19">
        <v>4</v>
      </c>
      <c r="G161" s="19">
        <v>2</v>
      </c>
      <c r="H161" s="19">
        <v>0</v>
      </c>
      <c r="I161" s="19">
        <v>1</v>
      </c>
      <c r="J161" s="19">
        <v>2</v>
      </c>
      <c r="K161" s="19">
        <v>0</v>
      </c>
      <c r="L161" s="19">
        <v>1</v>
      </c>
      <c r="M161" s="19">
        <v>1</v>
      </c>
      <c r="N161" s="19">
        <f t="shared" si="42"/>
        <v>11</v>
      </c>
      <c r="O161" s="19">
        <f t="shared" si="43"/>
        <v>1.375</v>
      </c>
      <c r="P161" s="19">
        <f t="shared" si="44"/>
        <v>137.5</v>
      </c>
      <c r="Q161" s="19">
        <f t="shared" si="45"/>
        <v>2.1414497734004674</v>
      </c>
      <c r="R161" s="19"/>
      <c r="S161" s="19"/>
      <c r="T161" s="19"/>
      <c r="U161" s="19"/>
      <c r="V161" s="44"/>
      <c r="W161" s="44"/>
      <c r="X161" s="44"/>
      <c r="Y161" s="44"/>
      <c r="Z161" s="20" t="s">
        <v>20</v>
      </c>
    </row>
    <row r="162" spans="1:26" s="29" customFormat="1" x14ac:dyDescent="0.5">
      <c r="A162" s="16">
        <v>121</v>
      </c>
      <c r="B162" s="17">
        <v>43626</v>
      </c>
      <c r="C162" s="18" t="s">
        <v>22</v>
      </c>
      <c r="D162" s="18" t="s">
        <v>56</v>
      </c>
      <c r="E162" s="19">
        <v>0.9849</v>
      </c>
      <c r="F162" s="19">
        <v>1</v>
      </c>
      <c r="G162" s="19">
        <v>0</v>
      </c>
      <c r="H162" s="19">
        <v>0</v>
      </c>
      <c r="I162" s="19">
        <v>0</v>
      </c>
      <c r="J162" s="19">
        <v>3</v>
      </c>
      <c r="K162" s="19">
        <v>0</v>
      </c>
      <c r="L162" s="19">
        <v>5</v>
      </c>
      <c r="M162" s="19">
        <v>3</v>
      </c>
      <c r="N162" s="19">
        <f t="shared" si="42"/>
        <v>12</v>
      </c>
      <c r="O162" s="19">
        <f t="shared" si="43"/>
        <v>1.5</v>
      </c>
      <c r="P162" s="19">
        <f t="shared" si="44"/>
        <v>150</v>
      </c>
      <c r="Q162" s="19">
        <f t="shared" si="45"/>
        <v>2.1789769472931693</v>
      </c>
      <c r="R162" s="19"/>
      <c r="S162" s="19"/>
      <c r="T162" s="19"/>
      <c r="U162" s="19"/>
      <c r="V162" s="44"/>
      <c r="W162" s="44"/>
      <c r="X162" s="44"/>
      <c r="Y162" s="44"/>
      <c r="Z162" s="20"/>
    </row>
    <row r="163" spans="1:26" s="21" customFormat="1" x14ac:dyDescent="0.5">
      <c r="A163" s="16">
        <v>124</v>
      </c>
      <c r="B163" s="17">
        <v>43626</v>
      </c>
      <c r="C163" s="18" t="s">
        <v>22</v>
      </c>
      <c r="D163" s="18" t="s">
        <v>56</v>
      </c>
      <c r="E163" s="19">
        <v>1.3794999999999999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f t="shared" si="42"/>
        <v>0</v>
      </c>
      <c r="O163" s="19">
        <f t="shared" si="43"/>
        <v>0</v>
      </c>
      <c r="P163" s="19">
        <f t="shared" si="44"/>
        <v>0</v>
      </c>
      <c r="Q163" s="19">
        <f t="shared" si="45"/>
        <v>0</v>
      </c>
      <c r="R163" s="19"/>
      <c r="S163" s="19"/>
      <c r="T163" s="19"/>
      <c r="U163" s="19"/>
      <c r="V163" s="44"/>
      <c r="W163" s="44"/>
      <c r="X163" s="44"/>
      <c r="Y163" s="44"/>
      <c r="Z163" s="20"/>
    </row>
    <row r="164" spans="1:26" s="21" customFormat="1" x14ac:dyDescent="0.5">
      <c r="A164" s="50">
        <v>126</v>
      </c>
      <c r="B164" s="33">
        <v>43625</v>
      </c>
      <c r="C164" s="51" t="s">
        <v>15</v>
      </c>
      <c r="D164" s="51" t="s">
        <v>56</v>
      </c>
      <c r="E164" s="52">
        <v>1.0371999999999999</v>
      </c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8"/>
      <c r="W164" s="58"/>
      <c r="X164" s="58"/>
      <c r="Y164" s="58"/>
      <c r="Z164" s="59" t="s">
        <v>20</v>
      </c>
    </row>
    <row r="165" spans="1:26" s="21" customFormat="1" x14ac:dyDescent="0.5">
      <c r="A165" s="16">
        <v>127</v>
      </c>
      <c r="B165" s="17">
        <v>43626</v>
      </c>
      <c r="C165" s="18" t="s">
        <v>22</v>
      </c>
      <c r="D165" s="18" t="s">
        <v>56</v>
      </c>
      <c r="E165" s="19">
        <v>1.4973000000000001</v>
      </c>
      <c r="F165" s="19">
        <v>0</v>
      </c>
      <c r="G165" s="19">
        <v>0</v>
      </c>
      <c r="H165" s="19">
        <v>1</v>
      </c>
      <c r="I165" s="19">
        <v>0</v>
      </c>
      <c r="J165" s="19">
        <v>1</v>
      </c>
      <c r="K165" s="19">
        <v>1</v>
      </c>
      <c r="L165" s="19">
        <v>0</v>
      </c>
      <c r="M165" s="19">
        <v>0</v>
      </c>
      <c r="N165" s="19">
        <f>SUM(F165+G165+H165+I165+J165+K165+L165+M165)</f>
        <v>3</v>
      </c>
      <c r="O165" s="19">
        <f>AVERAGE(F165,G165,H165,I165,J165,K165,L165,M165)</f>
        <v>0.375</v>
      </c>
      <c r="P165" s="19">
        <f>O165*100</f>
        <v>37.5</v>
      </c>
      <c r="Q165" s="19">
        <f>LOG10(P165+1)</f>
        <v>1.5854607295085006</v>
      </c>
      <c r="R165" s="19"/>
      <c r="S165" s="19"/>
      <c r="T165" s="19"/>
      <c r="U165" s="19"/>
      <c r="V165" s="44"/>
      <c r="W165" s="44"/>
      <c r="X165" s="44"/>
      <c r="Y165" s="44"/>
      <c r="Z165" s="20"/>
    </row>
    <row r="166" spans="1:26" s="21" customFormat="1" x14ac:dyDescent="0.5">
      <c r="A166" s="16">
        <v>128</v>
      </c>
      <c r="B166" s="17">
        <v>43627</v>
      </c>
      <c r="C166" s="18" t="s">
        <v>22</v>
      </c>
      <c r="D166" s="18" t="s">
        <v>56</v>
      </c>
      <c r="E166" s="19">
        <v>1.1805000000000001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f>SUM(F166+G166+H166+I166+J166+K166+L166+M166)</f>
        <v>0</v>
      </c>
      <c r="O166" s="19">
        <f>AVERAGE(F166,G166,H166,I166,J166,K166,L166,M166)</f>
        <v>0</v>
      </c>
      <c r="P166" s="19">
        <f>O166*100</f>
        <v>0</v>
      </c>
      <c r="Q166" s="19">
        <f>LOG10(P166+1)</f>
        <v>0</v>
      </c>
      <c r="R166" s="19"/>
      <c r="S166" s="19"/>
      <c r="T166" s="19"/>
      <c r="U166" s="19"/>
      <c r="V166" s="44"/>
      <c r="W166" s="44"/>
      <c r="X166" s="44"/>
      <c r="Y166" s="44"/>
      <c r="Z166" s="20"/>
    </row>
    <row r="167" spans="1:26" s="21" customFormat="1" x14ac:dyDescent="0.5">
      <c r="A167" s="16">
        <v>131</v>
      </c>
      <c r="B167" s="17">
        <v>43626</v>
      </c>
      <c r="C167" s="18" t="s">
        <v>22</v>
      </c>
      <c r="D167" s="18" t="s">
        <v>56</v>
      </c>
      <c r="E167" s="19">
        <v>1.2809999999999999</v>
      </c>
      <c r="F167" s="39">
        <v>0</v>
      </c>
      <c r="G167" s="39">
        <v>0</v>
      </c>
      <c r="H167" s="39">
        <v>0</v>
      </c>
      <c r="I167" s="39">
        <v>0</v>
      </c>
      <c r="J167" s="39">
        <v>0</v>
      </c>
      <c r="K167" s="39">
        <v>0</v>
      </c>
      <c r="L167" s="39">
        <v>0</v>
      </c>
      <c r="M167" s="39">
        <v>0</v>
      </c>
      <c r="N167" s="19">
        <f>SUM(F167+G167+H167+I167+J167+K167+L167+M167)</f>
        <v>0</v>
      </c>
      <c r="O167" s="19">
        <f>AVERAGE(F167,G167,H167,I167,J167,K167,L167,M167)</f>
        <v>0</v>
      </c>
      <c r="P167" s="19">
        <f>O167*100</f>
        <v>0</v>
      </c>
      <c r="Q167" s="19">
        <f>LOG10(P167+1)</f>
        <v>0</v>
      </c>
      <c r="R167" s="19"/>
      <c r="S167" s="19"/>
      <c r="T167" s="19"/>
      <c r="U167" s="19"/>
      <c r="V167" s="44"/>
      <c r="W167" s="44"/>
      <c r="X167" s="44"/>
      <c r="Y167" s="44"/>
      <c r="Z167" s="20"/>
    </row>
    <row r="168" spans="1:26" s="21" customFormat="1" x14ac:dyDescent="0.5">
      <c r="A168" s="16">
        <v>132</v>
      </c>
      <c r="B168" s="17">
        <v>43627</v>
      </c>
      <c r="C168" s="18" t="s">
        <v>22</v>
      </c>
      <c r="D168" s="18" t="s">
        <v>56</v>
      </c>
      <c r="E168" s="19">
        <v>1.2687999999999999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/>
      <c r="O168" s="19"/>
      <c r="P168" s="19"/>
      <c r="Q168" s="19"/>
      <c r="R168" s="19"/>
      <c r="S168" s="19"/>
      <c r="T168" s="19"/>
      <c r="U168" s="19"/>
      <c r="V168" s="44"/>
      <c r="W168" s="44"/>
      <c r="X168" s="44"/>
      <c r="Y168" s="44"/>
      <c r="Z168" s="20" t="s">
        <v>20</v>
      </c>
    </row>
    <row r="169" spans="1:26" s="21" customFormat="1" x14ac:dyDescent="0.5">
      <c r="A169" s="16">
        <v>137</v>
      </c>
      <c r="B169" s="17">
        <v>43626</v>
      </c>
      <c r="C169" s="18" t="s">
        <v>22</v>
      </c>
      <c r="D169" s="18" t="s">
        <v>56</v>
      </c>
      <c r="E169" s="19">
        <v>1.2579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f>SUM(F169+G169+H169+I169+J169+K169+L169+M169)</f>
        <v>0</v>
      </c>
      <c r="O169" s="19">
        <f>AVERAGE(F169,G169,H169,I169,J169,K169,L169,M169)</f>
        <v>0</v>
      </c>
      <c r="P169" s="19">
        <f>O169*100</f>
        <v>0</v>
      </c>
      <c r="Q169" s="19">
        <f>LOG10(P169+1)</f>
        <v>0</v>
      </c>
      <c r="R169" s="19"/>
      <c r="S169" s="19"/>
      <c r="T169" s="19"/>
      <c r="U169" s="19"/>
      <c r="V169" s="44"/>
      <c r="W169" s="44"/>
      <c r="X169" s="44"/>
      <c r="Y169" s="44"/>
      <c r="Z169" s="20" t="s">
        <v>26</v>
      </c>
    </row>
    <row r="170" spans="1:26" s="21" customFormat="1" x14ac:dyDescent="0.5">
      <c r="A170" s="16">
        <v>138</v>
      </c>
      <c r="B170" s="17">
        <v>43627</v>
      </c>
      <c r="C170" s="18" t="s">
        <v>22</v>
      </c>
      <c r="D170" s="18" t="s">
        <v>56</v>
      </c>
      <c r="E170" s="19">
        <v>1.3485</v>
      </c>
      <c r="F170" s="19">
        <v>2</v>
      </c>
      <c r="G170" s="19">
        <v>7</v>
      </c>
      <c r="H170" s="19">
        <v>4</v>
      </c>
      <c r="I170" s="19">
        <v>1</v>
      </c>
      <c r="J170" s="19">
        <v>0</v>
      </c>
      <c r="K170" s="19">
        <v>3</v>
      </c>
      <c r="L170" s="19">
        <v>8</v>
      </c>
      <c r="M170" s="19">
        <v>0</v>
      </c>
      <c r="N170" s="19">
        <f>SUM(F170+G170+H170+I170+J170+K170+L170+M170)</f>
        <v>25</v>
      </c>
      <c r="O170" s="19">
        <f>AVERAGE(F170,G170,H170,I170,J170,K170,L170,M170)</f>
        <v>3.125</v>
      </c>
      <c r="P170" s="19">
        <f>O170*100</f>
        <v>312.5</v>
      </c>
      <c r="Q170" s="19">
        <f>LOG10(P170+1)</f>
        <v>2.4962375451667351</v>
      </c>
      <c r="R170" s="19"/>
      <c r="S170" s="19"/>
      <c r="T170" s="19"/>
      <c r="U170" s="19"/>
      <c r="V170" s="44"/>
      <c r="W170" s="44"/>
      <c r="X170" s="44"/>
      <c r="Y170" s="44"/>
      <c r="Z170" s="20"/>
    </row>
    <row r="171" spans="1:26" s="21" customFormat="1" x14ac:dyDescent="0.5">
      <c r="A171" s="16">
        <v>140</v>
      </c>
      <c r="B171" s="17">
        <v>43626</v>
      </c>
      <c r="C171" s="18" t="s">
        <v>22</v>
      </c>
      <c r="D171" s="18" t="s">
        <v>56</v>
      </c>
      <c r="E171" s="19">
        <v>1.2270000000000001</v>
      </c>
      <c r="F171" s="19">
        <v>2</v>
      </c>
      <c r="G171" s="19">
        <v>2</v>
      </c>
      <c r="H171" s="19">
        <v>0</v>
      </c>
      <c r="I171" s="19">
        <v>0</v>
      </c>
      <c r="J171" s="19">
        <v>2</v>
      </c>
      <c r="K171" s="19">
        <v>2</v>
      </c>
      <c r="L171" s="19">
        <v>4</v>
      </c>
      <c r="M171" s="19">
        <v>0</v>
      </c>
      <c r="N171" s="19">
        <f>SUM(F171+G171+H171+I171+J171+K171+L171+M171)</f>
        <v>12</v>
      </c>
      <c r="O171" s="19">
        <f>AVERAGE(F171,G171,H171,I171,J171,K171,L171,M171)</f>
        <v>1.5</v>
      </c>
      <c r="P171" s="19">
        <f>O171*100</f>
        <v>150</v>
      </c>
      <c r="Q171" s="19">
        <f>LOG10(P171+1)</f>
        <v>2.1789769472931693</v>
      </c>
      <c r="R171" s="19"/>
      <c r="S171" s="19"/>
      <c r="T171" s="19"/>
      <c r="U171" s="19"/>
      <c r="V171" s="44"/>
      <c r="W171" s="44"/>
      <c r="X171" s="44"/>
      <c r="Y171" s="44"/>
      <c r="Z171" s="20" t="s">
        <v>25</v>
      </c>
    </row>
    <row r="172" spans="1:26" s="21" customFormat="1" x14ac:dyDescent="0.5">
      <c r="A172" s="16">
        <v>141</v>
      </c>
      <c r="B172" s="17">
        <v>43625</v>
      </c>
      <c r="C172" s="18" t="s">
        <v>15</v>
      </c>
      <c r="D172" s="18" t="s">
        <v>56</v>
      </c>
      <c r="E172" s="19">
        <v>0.97770000000000001</v>
      </c>
      <c r="F172" s="19">
        <v>0</v>
      </c>
      <c r="G172" s="19">
        <v>0</v>
      </c>
      <c r="H172" s="19">
        <v>0</v>
      </c>
      <c r="I172" s="19">
        <v>1</v>
      </c>
      <c r="J172" s="19">
        <v>2</v>
      </c>
      <c r="K172" s="19">
        <v>4</v>
      </c>
      <c r="L172" s="19">
        <v>0</v>
      </c>
      <c r="M172" s="19">
        <v>0</v>
      </c>
      <c r="N172" s="19">
        <f>SUM(F172+G172+H172+I172+J172+K172+L172+M172)</f>
        <v>7</v>
      </c>
      <c r="O172" s="19">
        <f>AVERAGE(F172,G172,H172,I172,J172,K172,L172,M172)</f>
        <v>0.875</v>
      </c>
      <c r="P172" s="19">
        <f>O172*100</f>
        <v>87.5</v>
      </c>
      <c r="Q172" s="19">
        <f>LOG10(P172+1)</f>
        <v>1.9469432706978254</v>
      </c>
      <c r="R172" s="19"/>
      <c r="S172" s="19"/>
      <c r="T172" s="19"/>
      <c r="U172" s="19"/>
      <c r="V172" s="44"/>
      <c r="W172" s="44"/>
      <c r="X172" s="44"/>
      <c r="Y172" s="44"/>
      <c r="Z172" s="20"/>
    </row>
    <row r="173" spans="1:26" s="21" customFormat="1" x14ac:dyDescent="0.5">
      <c r="A173" s="16">
        <v>147</v>
      </c>
      <c r="B173" s="17">
        <v>43626</v>
      </c>
      <c r="C173" s="18" t="s">
        <v>22</v>
      </c>
      <c r="D173" s="18" t="s">
        <v>56</v>
      </c>
      <c r="E173" s="19">
        <v>1.2927</v>
      </c>
      <c r="F173" s="39">
        <v>0</v>
      </c>
      <c r="G173" s="39">
        <v>0</v>
      </c>
      <c r="H173" s="39">
        <v>0</v>
      </c>
      <c r="I173" s="39">
        <v>0</v>
      </c>
      <c r="J173" s="39">
        <v>0</v>
      </c>
      <c r="K173" s="39">
        <v>0</v>
      </c>
      <c r="L173" s="39">
        <v>0</v>
      </c>
      <c r="M173" s="39">
        <v>0</v>
      </c>
      <c r="N173" s="19"/>
      <c r="O173" s="19"/>
      <c r="P173" s="19"/>
      <c r="Q173" s="19"/>
      <c r="R173" s="19"/>
      <c r="S173" s="19"/>
      <c r="T173" s="19"/>
      <c r="U173" s="19"/>
      <c r="V173" s="44"/>
      <c r="W173" s="44"/>
      <c r="X173" s="44"/>
      <c r="Y173" s="44"/>
      <c r="Z173" s="20" t="s">
        <v>20</v>
      </c>
    </row>
    <row r="174" spans="1:26" s="21" customFormat="1" x14ac:dyDescent="0.5">
      <c r="A174" s="16">
        <v>151</v>
      </c>
      <c r="B174" s="17">
        <v>43629</v>
      </c>
      <c r="C174" s="18" t="s">
        <v>15</v>
      </c>
      <c r="D174" s="18" t="s">
        <v>56</v>
      </c>
      <c r="E174" s="19">
        <v>1.5004</v>
      </c>
      <c r="F174" s="19">
        <v>5</v>
      </c>
      <c r="G174" s="19">
        <v>10</v>
      </c>
      <c r="H174" s="19">
        <v>16</v>
      </c>
      <c r="I174" s="19">
        <v>7</v>
      </c>
      <c r="J174" s="19">
        <v>13</v>
      </c>
      <c r="K174" s="19">
        <v>8</v>
      </c>
      <c r="L174" s="19">
        <v>4</v>
      </c>
      <c r="M174" s="19">
        <v>10</v>
      </c>
      <c r="N174" s="19">
        <f t="shared" ref="N174:N216" si="46">SUM(F174+G174+H174+I174+J174+K174+L174+M174)</f>
        <v>73</v>
      </c>
      <c r="O174" s="19">
        <f t="shared" ref="O174:O216" si="47">AVERAGE(F174,G174,H174,I174,J174,K174,L174,M174)</f>
        <v>9.125</v>
      </c>
      <c r="P174" s="19">
        <f t="shared" ref="P174:P216" si="48">O174*100</f>
        <v>912.5</v>
      </c>
      <c r="Q174" s="19">
        <f t="shared" ref="Q174:Q216" si="49">LOG10(P174+1)</f>
        <v>2.9607085516885565</v>
      </c>
      <c r="R174" s="19"/>
      <c r="S174" s="19"/>
      <c r="T174" s="19"/>
      <c r="U174" s="19"/>
      <c r="V174" s="44"/>
      <c r="W174" s="44"/>
      <c r="X174" s="44"/>
      <c r="Y174" s="44"/>
      <c r="Z174" s="20"/>
    </row>
    <row r="175" spans="1:26" s="21" customFormat="1" x14ac:dyDescent="0.5">
      <c r="A175" s="16">
        <v>157</v>
      </c>
      <c r="B175" s="17">
        <v>43629</v>
      </c>
      <c r="C175" s="18" t="s">
        <v>15</v>
      </c>
      <c r="D175" s="18" t="s">
        <v>56</v>
      </c>
      <c r="E175" s="19">
        <v>1.5448</v>
      </c>
      <c r="F175" s="19">
        <v>1</v>
      </c>
      <c r="G175" s="19">
        <v>2</v>
      </c>
      <c r="H175" s="19">
        <v>2</v>
      </c>
      <c r="I175" s="19">
        <v>2</v>
      </c>
      <c r="J175" s="19">
        <v>1</v>
      </c>
      <c r="K175" s="19">
        <v>0</v>
      </c>
      <c r="L175" s="19">
        <v>0</v>
      </c>
      <c r="M175" s="19">
        <v>4</v>
      </c>
      <c r="N175" s="19">
        <f t="shared" si="46"/>
        <v>12</v>
      </c>
      <c r="O175" s="19">
        <f t="shared" si="47"/>
        <v>1.5</v>
      </c>
      <c r="P175" s="19">
        <f t="shared" si="48"/>
        <v>150</v>
      </c>
      <c r="Q175" s="19">
        <f t="shared" si="49"/>
        <v>2.1789769472931693</v>
      </c>
      <c r="R175" s="19"/>
      <c r="S175" s="19"/>
      <c r="T175" s="19"/>
      <c r="U175" s="19"/>
      <c r="V175" s="44"/>
      <c r="W175" s="44"/>
      <c r="X175" s="44"/>
      <c r="Y175" s="44"/>
      <c r="Z175" s="20"/>
    </row>
    <row r="176" spans="1:26" s="21" customFormat="1" x14ac:dyDescent="0.5">
      <c r="A176" s="16">
        <v>163</v>
      </c>
      <c r="B176" s="17">
        <v>43627</v>
      </c>
      <c r="C176" s="18" t="s">
        <v>22</v>
      </c>
      <c r="D176" s="18" t="s">
        <v>56</v>
      </c>
      <c r="E176" s="19">
        <v>1.6226</v>
      </c>
      <c r="F176" s="19">
        <v>1</v>
      </c>
      <c r="G176" s="19">
        <v>1</v>
      </c>
      <c r="H176" s="19">
        <v>0</v>
      </c>
      <c r="I176" s="19">
        <v>2</v>
      </c>
      <c r="J176" s="19">
        <v>2</v>
      </c>
      <c r="K176" s="19">
        <v>3</v>
      </c>
      <c r="L176" s="19">
        <v>0</v>
      </c>
      <c r="M176" s="19">
        <v>1</v>
      </c>
      <c r="N176" s="19">
        <f t="shared" si="46"/>
        <v>10</v>
      </c>
      <c r="O176" s="19">
        <f t="shared" si="47"/>
        <v>1.25</v>
      </c>
      <c r="P176" s="19">
        <f t="shared" si="48"/>
        <v>125</v>
      </c>
      <c r="Q176" s="19">
        <f t="shared" si="49"/>
        <v>2.1003705451175629</v>
      </c>
      <c r="R176" s="19"/>
      <c r="S176" s="19"/>
      <c r="T176" s="19"/>
      <c r="U176" s="19"/>
      <c r="V176" s="44"/>
      <c r="W176" s="44"/>
      <c r="X176" s="44"/>
      <c r="Y176" s="44"/>
      <c r="Z176" s="20" t="s">
        <v>20</v>
      </c>
    </row>
    <row r="177" spans="1:26" s="21" customFormat="1" x14ac:dyDescent="0.5">
      <c r="A177" s="16">
        <v>166</v>
      </c>
      <c r="B177" s="17">
        <v>43629</v>
      </c>
      <c r="C177" s="18" t="s">
        <v>15</v>
      </c>
      <c r="D177" s="18" t="s">
        <v>56</v>
      </c>
      <c r="E177" s="19">
        <v>1.3991</v>
      </c>
      <c r="F177" s="19">
        <v>4</v>
      </c>
      <c r="G177" s="19">
        <v>5</v>
      </c>
      <c r="H177" s="19">
        <v>6</v>
      </c>
      <c r="I177" s="19">
        <v>2</v>
      </c>
      <c r="J177" s="19">
        <v>6</v>
      </c>
      <c r="K177" s="19">
        <v>3</v>
      </c>
      <c r="L177" s="19">
        <v>4</v>
      </c>
      <c r="M177" s="19">
        <v>5</v>
      </c>
      <c r="N177" s="19">
        <f t="shared" si="46"/>
        <v>35</v>
      </c>
      <c r="O177" s="19">
        <f t="shared" si="47"/>
        <v>4.375</v>
      </c>
      <c r="P177" s="19">
        <f t="shared" si="48"/>
        <v>437.5</v>
      </c>
      <c r="Q177" s="19">
        <f t="shared" si="49"/>
        <v>2.6419695977020594</v>
      </c>
      <c r="R177" s="19"/>
      <c r="S177" s="19"/>
      <c r="T177" s="19"/>
      <c r="U177" s="19"/>
      <c r="V177" s="44"/>
      <c r="W177" s="44"/>
      <c r="X177" s="44"/>
      <c r="Y177" s="44"/>
      <c r="Z177" s="20"/>
    </row>
    <row r="178" spans="1:26" s="21" customFormat="1" x14ac:dyDescent="0.5">
      <c r="A178" s="16">
        <v>169</v>
      </c>
      <c r="B178" s="17">
        <v>43627</v>
      </c>
      <c r="C178" s="18" t="s">
        <v>22</v>
      </c>
      <c r="D178" s="18" t="s">
        <v>56</v>
      </c>
      <c r="E178" s="19">
        <v>1.2871999999999999</v>
      </c>
      <c r="F178" s="19">
        <v>3</v>
      </c>
      <c r="G178" s="19">
        <v>17</v>
      </c>
      <c r="H178" s="19">
        <v>12</v>
      </c>
      <c r="I178" s="19">
        <v>21</v>
      </c>
      <c r="J178" s="19">
        <v>11</v>
      </c>
      <c r="K178" s="19">
        <v>6</v>
      </c>
      <c r="L178" s="19">
        <v>8</v>
      </c>
      <c r="M178" s="19">
        <v>5</v>
      </c>
      <c r="N178" s="19">
        <f t="shared" si="46"/>
        <v>83</v>
      </c>
      <c r="O178" s="19">
        <f t="shared" si="47"/>
        <v>10.375</v>
      </c>
      <c r="P178" s="19">
        <f t="shared" si="48"/>
        <v>1037.5</v>
      </c>
      <c r="Q178" s="19">
        <f t="shared" si="49"/>
        <v>3.0164065008711178</v>
      </c>
      <c r="R178" s="19"/>
      <c r="S178" s="19"/>
      <c r="T178" s="19"/>
      <c r="U178" s="19"/>
      <c r="V178" s="44"/>
      <c r="W178" s="44"/>
      <c r="X178" s="44"/>
      <c r="Y178" s="44"/>
      <c r="Z178" s="20" t="s">
        <v>20</v>
      </c>
    </row>
    <row r="179" spans="1:26" x14ac:dyDescent="0.5">
      <c r="A179" s="16">
        <v>170</v>
      </c>
      <c r="B179" s="17">
        <v>43627</v>
      </c>
      <c r="C179" s="18" t="s">
        <v>22</v>
      </c>
      <c r="D179" s="18" t="s">
        <v>56</v>
      </c>
      <c r="E179" s="19">
        <v>1.4626999999999999</v>
      </c>
      <c r="F179" s="19">
        <v>5</v>
      </c>
      <c r="G179" s="19">
        <v>2</v>
      </c>
      <c r="H179" s="19">
        <v>4</v>
      </c>
      <c r="I179" s="19">
        <v>0</v>
      </c>
      <c r="J179" s="19">
        <v>5</v>
      </c>
      <c r="K179" s="19">
        <v>6</v>
      </c>
      <c r="L179" s="19">
        <v>3</v>
      </c>
      <c r="M179" s="19">
        <v>3</v>
      </c>
      <c r="N179" s="19">
        <f t="shared" si="46"/>
        <v>28</v>
      </c>
      <c r="O179" s="19">
        <f t="shared" si="47"/>
        <v>3.5</v>
      </c>
      <c r="P179" s="19">
        <f t="shared" si="48"/>
        <v>350</v>
      </c>
      <c r="Q179" s="19">
        <f t="shared" si="49"/>
        <v>2.5453071164658239</v>
      </c>
      <c r="R179" s="19"/>
      <c r="S179" s="19"/>
      <c r="T179" s="19"/>
      <c r="U179" s="19"/>
      <c r="V179" s="44"/>
      <c r="W179" s="44"/>
      <c r="X179" s="44"/>
      <c r="Y179" s="44"/>
      <c r="Z179" s="20" t="s">
        <v>20</v>
      </c>
    </row>
    <row r="180" spans="1:26" x14ac:dyDescent="0.5">
      <c r="A180" s="16">
        <v>171</v>
      </c>
      <c r="B180" s="17">
        <v>43626</v>
      </c>
      <c r="C180" s="18" t="s">
        <v>22</v>
      </c>
      <c r="D180" s="18" t="s">
        <v>56</v>
      </c>
      <c r="E180" s="19">
        <v>1.4248000000000001</v>
      </c>
      <c r="F180" s="19">
        <v>6</v>
      </c>
      <c r="G180" s="19">
        <v>5</v>
      </c>
      <c r="H180" s="19">
        <v>6</v>
      </c>
      <c r="I180" s="19">
        <v>0</v>
      </c>
      <c r="J180" s="19">
        <v>3</v>
      </c>
      <c r="K180" s="19">
        <v>2</v>
      </c>
      <c r="L180" s="19">
        <v>2</v>
      </c>
      <c r="M180" s="19">
        <v>3</v>
      </c>
      <c r="N180" s="19">
        <f t="shared" si="46"/>
        <v>27</v>
      </c>
      <c r="O180" s="19">
        <f t="shared" si="47"/>
        <v>3.375</v>
      </c>
      <c r="P180" s="19">
        <f t="shared" si="48"/>
        <v>337.5</v>
      </c>
      <c r="Q180" s="19">
        <f t="shared" si="49"/>
        <v>2.529558673021163</v>
      </c>
      <c r="R180" s="19"/>
      <c r="S180" s="19"/>
      <c r="T180" s="19"/>
      <c r="U180" s="19"/>
      <c r="V180" s="44"/>
      <c r="W180" s="44"/>
      <c r="X180" s="44"/>
      <c r="Y180" s="44"/>
      <c r="Z180" s="20" t="s">
        <v>58</v>
      </c>
    </row>
    <row r="181" spans="1:26" x14ac:dyDescent="0.5">
      <c r="A181" s="16">
        <v>184</v>
      </c>
      <c r="B181" s="17">
        <v>43627</v>
      </c>
      <c r="C181" s="18" t="s">
        <v>22</v>
      </c>
      <c r="D181" s="18" t="s">
        <v>56</v>
      </c>
      <c r="E181" s="19">
        <v>1.2919</v>
      </c>
      <c r="F181" s="19">
        <v>6</v>
      </c>
      <c r="G181" s="19">
        <v>4</v>
      </c>
      <c r="H181" s="19">
        <v>3</v>
      </c>
      <c r="I181" s="19">
        <v>2</v>
      </c>
      <c r="J181" s="19">
        <v>0</v>
      </c>
      <c r="K181" s="19">
        <v>3</v>
      </c>
      <c r="L181" s="19">
        <v>0</v>
      </c>
      <c r="M181" s="19">
        <v>0</v>
      </c>
      <c r="N181" s="19">
        <f t="shared" si="46"/>
        <v>18</v>
      </c>
      <c r="O181" s="19">
        <f t="shared" si="47"/>
        <v>2.25</v>
      </c>
      <c r="P181" s="19">
        <f t="shared" si="48"/>
        <v>225</v>
      </c>
      <c r="Q181" s="19">
        <f t="shared" si="49"/>
        <v>2.3541084391474008</v>
      </c>
      <c r="R181" s="19"/>
      <c r="S181" s="19"/>
      <c r="T181" s="19"/>
      <c r="U181" s="19"/>
      <c r="V181" s="44"/>
      <c r="W181" s="44"/>
      <c r="X181" s="44"/>
      <c r="Y181" s="44"/>
      <c r="Z181" s="20" t="s">
        <v>28</v>
      </c>
    </row>
    <row r="182" spans="1:26" x14ac:dyDescent="0.5">
      <c r="A182" s="16">
        <v>185</v>
      </c>
      <c r="B182" s="17">
        <v>43627</v>
      </c>
      <c r="C182" s="18" t="s">
        <v>22</v>
      </c>
      <c r="D182" s="18" t="s">
        <v>56</v>
      </c>
      <c r="E182" s="19">
        <v>1.2296</v>
      </c>
      <c r="F182" s="19">
        <v>0</v>
      </c>
      <c r="G182" s="19">
        <v>0</v>
      </c>
      <c r="H182" s="19">
        <v>1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f t="shared" si="46"/>
        <v>1</v>
      </c>
      <c r="O182" s="19">
        <f t="shared" si="47"/>
        <v>0.125</v>
      </c>
      <c r="P182" s="19">
        <f t="shared" si="48"/>
        <v>12.5</v>
      </c>
      <c r="Q182" s="19">
        <f t="shared" si="49"/>
        <v>1.1303337684950061</v>
      </c>
      <c r="R182" s="19"/>
      <c r="S182" s="19"/>
      <c r="T182" s="19"/>
      <c r="U182" s="19"/>
      <c r="V182" s="44"/>
      <c r="W182" s="44"/>
      <c r="X182" s="44"/>
      <c r="Y182" s="44"/>
      <c r="Z182" s="20" t="s">
        <v>27</v>
      </c>
    </row>
    <row r="183" spans="1:26" x14ac:dyDescent="0.5">
      <c r="A183" s="16">
        <v>192</v>
      </c>
      <c r="B183" s="17">
        <v>43627</v>
      </c>
      <c r="C183" s="18" t="s">
        <v>22</v>
      </c>
      <c r="D183" s="18" t="s">
        <v>56</v>
      </c>
      <c r="E183" s="19">
        <v>1.2443</v>
      </c>
      <c r="F183" s="19">
        <v>2</v>
      </c>
      <c r="G183" s="19">
        <v>3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2</v>
      </c>
      <c r="N183" s="19">
        <f t="shared" si="46"/>
        <v>7</v>
      </c>
      <c r="O183" s="19">
        <f t="shared" si="47"/>
        <v>0.875</v>
      </c>
      <c r="P183" s="19">
        <f t="shared" si="48"/>
        <v>87.5</v>
      </c>
      <c r="Q183" s="19">
        <f t="shared" si="49"/>
        <v>1.9469432706978254</v>
      </c>
      <c r="R183" s="19"/>
      <c r="S183" s="19"/>
      <c r="T183" s="19"/>
      <c r="U183" s="19"/>
      <c r="V183" s="44"/>
      <c r="W183" s="44"/>
      <c r="X183" s="44"/>
      <c r="Y183" s="44"/>
      <c r="Z183" s="20"/>
    </row>
    <row r="184" spans="1:26" x14ac:dyDescent="0.5">
      <c r="A184" s="16">
        <v>193</v>
      </c>
      <c r="B184" s="17">
        <v>43627</v>
      </c>
      <c r="C184" s="18" t="s">
        <v>22</v>
      </c>
      <c r="D184" s="18" t="s">
        <v>56</v>
      </c>
      <c r="E184" s="19">
        <v>1.3524</v>
      </c>
      <c r="F184" s="19">
        <v>2</v>
      </c>
      <c r="G184" s="19">
        <v>0</v>
      </c>
      <c r="H184" s="19">
        <v>1</v>
      </c>
      <c r="I184" s="19">
        <v>3</v>
      </c>
      <c r="J184" s="19">
        <v>1</v>
      </c>
      <c r="K184" s="19">
        <v>2</v>
      </c>
      <c r="L184" s="19">
        <v>0</v>
      </c>
      <c r="M184" s="19">
        <v>0</v>
      </c>
      <c r="N184" s="19">
        <f t="shared" si="46"/>
        <v>9</v>
      </c>
      <c r="O184" s="19">
        <f t="shared" si="47"/>
        <v>1.125</v>
      </c>
      <c r="P184" s="19">
        <f t="shared" si="48"/>
        <v>112.5</v>
      </c>
      <c r="Q184" s="19">
        <f t="shared" si="49"/>
        <v>2.0549958615291417</v>
      </c>
      <c r="R184" s="19"/>
      <c r="S184" s="19"/>
      <c r="T184" s="19"/>
      <c r="U184" s="19"/>
      <c r="V184" s="44"/>
      <c r="W184" s="44"/>
      <c r="X184" s="44"/>
      <c r="Y184" s="44"/>
      <c r="Z184" s="20"/>
    </row>
    <row r="185" spans="1:26" x14ac:dyDescent="0.5">
      <c r="A185" s="16">
        <v>202</v>
      </c>
      <c r="B185" s="17">
        <v>43627</v>
      </c>
      <c r="C185" s="18" t="s">
        <v>22</v>
      </c>
      <c r="D185" s="18" t="s">
        <v>56</v>
      </c>
      <c r="E185" s="19">
        <v>1.4440999999999999</v>
      </c>
      <c r="F185" s="19">
        <v>0</v>
      </c>
      <c r="G185" s="19">
        <v>6</v>
      </c>
      <c r="H185" s="19">
        <v>3</v>
      </c>
      <c r="I185" s="19">
        <v>2</v>
      </c>
      <c r="J185" s="19">
        <v>4</v>
      </c>
      <c r="K185" s="19">
        <v>5</v>
      </c>
      <c r="L185" s="19">
        <v>7</v>
      </c>
      <c r="M185" s="19">
        <v>2</v>
      </c>
      <c r="N185" s="19">
        <f t="shared" si="46"/>
        <v>29</v>
      </c>
      <c r="O185" s="19">
        <f t="shared" si="47"/>
        <v>3.625</v>
      </c>
      <c r="P185" s="19">
        <f t="shared" si="48"/>
        <v>362.5</v>
      </c>
      <c r="Q185" s="19">
        <f t="shared" si="49"/>
        <v>2.5605044151950564</v>
      </c>
      <c r="R185" s="19"/>
      <c r="S185" s="19"/>
      <c r="T185" s="19"/>
      <c r="U185" s="19"/>
      <c r="V185" s="44"/>
      <c r="W185" s="44"/>
      <c r="X185" s="44"/>
      <c r="Y185" s="44"/>
      <c r="Z185" s="20" t="s">
        <v>61</v>
      </c>
    </row>
    <row r="186" spans="1:26" x14ac:dyDescent="0.5">
      <c r="A186" s="16">
        <v>208</v>
      </c>
      <c r="B186" s="17">
        <v>43627</v>
      </c>
      <c r="C186" s="18" t="s">
        <v>22</v>
      </c>
      <c r="D186" s="18" t="s">
        <v>56</v>
      </c>
      <c r="E186" s="19">
        <v>1.3989</v>
      </c>
      <c r="F186" s="19">
        <v>7</v>
      </c>
      <c r="G186" s="19">
        <v>8</v>
      </c>
      <c r="H186" s="19">
        <v>6</v>
      </c>
      <c r="I186" s="19">
        <v>4</v>
      </c>
      <c r="J186" s="19">
        <v>2</v>
      </c>
      <c r="K186" s="19">
        <v>9</v>
      </c>
      <c r="L186" s="19">
        <v>3</v>
      </c>
      <c r="M186" s="19">
        <v>3</v>
      </c>
      <c r="N186" s="19">
        <f t="shared" si="46"/>
        <v>42</v>
      </c>
      <c r="O186" s="19">
        <f t="shared" si="47"/>
        <v>5.25</v>
      </c>
      <c r="P186" s="19">
        <f t="shared" si="48"/>
        <v>525</v>
      </c>
      <c r="Q186" s="19">
        <f t="shared" si="49"/>
        <v>2.7209857441537393</v>
      </c>
      <c r="R186" s="19"/>
      <c r="S186" s="19"/>
      <c r="T186" s="19"/>
      <c r="U186" s="19"/>
      <c r="V186" s="44"/>
      <c r="W186" s="44"/>
      <c r="X186" s="44"/>
      <c r="Y186" s="44"/>
      <c r="Z186" s="20" t="s">
        <v>20</v>
      </c>
    </row>
    <row r="187" spans="1:26" x14ac:dyDescent="0.5">
      <c r="A187" s="16">
        <v>210</v>
      </c>
      <c r="B187" s="17">
        <v>43627</v>
      </c>
      <c r="C187" s="18" t="s">
        <v>22</v>
      </c>
      <c r="D187" s="18" t="s">
        <v>56</v>
      </c>
      <c r="E187" s="19">
        <v>1.0668</v>
      </c>
      <c r="F187" s="19">
        <v>6</v>
      </c>
      <c r="G187" s="19">
        <v>6</v>
      </c>
      <c r="H187" s="19">
        <v>6</v>
      </c>
      <c r="I187" s="19">
        <v>1</v>
      </c>
      <c r="J187" s="19">
        <v>3</v>
      </c>
      <c r="K187" s="19">
        <v>2</v>
      </c>
      <c r="L187" s="19">
        <v>4</v>
      </c>
      <c r="M187" s="19">
        <v>4</v>
      </c>
      <c r="N187" s="19">
        <f t="shared" si="46"/>
        <v>32</v>
      </c>
      <c r="O187" s="19">
        <f t="shared" si="47"/>
        <v>4</v>
      </c>
      <c r="P187" s="19">
        <f t="shared" si="48"/>
        <v>400</v>
      </c>
      <c r="Q187" s="19">
        <f t="shared" si="49"/>
        <v>2.6031443726201822</v>
      </c>
      <c r="R187" s="19"/>
      <c r="S187" s="19"/>
      <c r="T187" s="19"/>
      <c r="U187" s="19"/>
      <c r="V187" s="44"/>
      <c r="W187" s="44"/>
      <c r="X187" s="44"/>
      <c r="Y187" s="44"/>
      <c r="Z187" s="20"/>
    </row>
    <row r="188" spans="1:26" x14ac:dyDescent="0.5">
      <c r="A188" s="16">
        <v>218</v>
      </c>
      <c r="B188" s="17">
        <v>43627</v>
      </c>
      <c r="C188" s="18" t="s">
        <v>22</v>
      </c>
      <c r="D188" s="18" t="s">
        <v>56</v>
      </c>
      <c r="E188" s="19">
        <v>1.3904000000000001</v>
      </c>
      <c r="F188" s="19">
        <v>8</v>
      </c>
      <c r="G188" s="19">
        <v>9</v>
      </c>
      <c r="H188" s="19">
        <v>15</v>
      </c>
      <c r="I188" s="19">
        <v>2</v>
      </c>
      <c r="J188" s="19">
        <v>5</v>
      </c>
      <c r="K188" s="19">
        <v>2</v>
      </c>
      <c r="L188" s="19">
        <v>7</v>
      </c>
      <c r="M188" s="19">
        <v>5</v>
      </c>
      <c r="N188" s="38">
        <f t="shared" si="46"/>
        <v>53</v>
      </c>
      <c r="O188" s="19">
        <f t="shared" si="47"/>
        <v>6.625</v>
      </c>
      <c r="P188" s="19">
        <f t="shared" si="48"/>
        <v>662.5</v>
      </c>
      <c r="Q188" s="19">
        <f t="shared" si="49"/>
        <v>2.8218409272004541</v>
      </c>
      <c r="R188" s="19"/>
      <c r="S188" s="19"/>
      <c r="T188" s="19"/>
      <c r="U188" s="19"/>
      <c r="V188" s="44"/>
      <c r="W188" s="44"/>
      <c r="X188" s="44"/>
      <c r="Y188" s="44"/>
      <c r="Z188" s="20" t="s">
        <v>20</v>
      </c>
    </row>
    <row r="189" spans="1:26" x14ac:dyDescent="0.5">
      <c r="A189" s="16">
        <v>219</v>
      </c>
      <c r="B189" s="17">
        <v>43627</v>
      </c>
      <c r="C189" s="18" t="s">
        <v>22</v>
      </c>
      <c r="D189" s="18" t="s">
        <v>56</v>
      </c>
      <c r="E189" s="19">
        <v>1.2786999999999999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f t="shared" si="46"/>
        <v>0</v>
      </c>
      <c r="O189" s="19">
        <f t="shared" si="47"/>
        <v>0</v>
      </c>
      <c r="P189" s="19">
        <f t="shared" si="48"/>
        <v>0</v>
      </c>
      <c r="Q189" s="19">
        <f t="shared" si="49"/>
        <v>0</v>
      </c>
      <c r="R189" s="19"/>
      <c r="S189" s="19"/>
      <c r="T189" s="19"/>
      <c r="U189" s="19"/>
      <c r="V189" s="44"/>
      <c r="W189" s="44"/>
      <c r="X189" s="44"/>
      <c r="Y189" s="44"/>
      <c r="Z189" s="20" t="s">
        <v>27</v>
      </c>
    </row>
    <row r="190" spans="1:26" x14ac:dyDescent="0.5">
      <c r="A190" s="16">
        <v>224</v>
      </c>
      <c r="B190" s="17">
        <v>43627</v>
      </c>
      <c r="C190" s="18" t="s">
        <v>22</v>
      </c>
      <c r="D190" s="18" t="s">
        <v>56</v>
      </c>
      <c r="E190" s="19">
        <v>1.3416999999999999</v>
      </c>
      <c r="F190" s="19">
        <v>1</v>
      </c>
      <c r="G190" s="19">
        <v>4</v>
      </c>
      <c r="H190" s="19">
        <v>5</v>
      </c>
      <c r="I190" s="19">
        <v>3</v>
      </c>
      <c r="J190" s="19">
        <v>4</v>
      </c>
      <c r="K190" s="19">
        <v>4</v>
      </c>
      <c r="L190" s="19">
        <v>5</v>
      </c>
      <c r="M190" s="19">
        <v>2</v>
      </c>
      <c r="N190" s="19">
        <f t="shared" si="46"/>
        <v>28</v>
      </c>
      <c r="O190" s="19">
        <f t="shared" si="47"/>
        <v>3.5</v>
      </c>
      <c r="P190" s="19">
        <f t="shared" si="48"/>
        <v>350</v>
      </c>
      <c r="Q190" s="19">
        <f t="shared" si="49"/>
        <v>2.5453071164658239</v>
      </c>
      <c r="R190" s="19"/>
      <c r="S190" s="19"/>
      <c r="T190" s="19"/>
      <c r="U190" s="19"/>
      <c r="V190" s="44"/>
      <c r="W190" s="44"/>
      <c r="X190" s="44"/>
      <c r="Y190" s="44"/>
      <c r="Z190" s="20" t="s">
        <v>20</v>
      </c>
    </row>
    <row r="191" spans="1:26" x14ac:dyDescent="0.5">
      <c r="A191" s="16">
        <v>225</v>
      </c>
      <c r="B191" s="17">
        <v>43627</v>
      </c>
      <c r="C191" s="18" t="s">
        <v>22</v>
      </c>
      <c r="D191" s="18" t="s">
        <v>56</v>
      </c>
      <c r="E191" s="19">
        <v>1.6313</v>
      </c>
      <c r="F191" s="19">
        <v>1</v>
      </c>
      <c r="G191" s="19">
        <v>2</v>
      </c>
      <c r="H191" s="19">
        <v>7</v>
      </c>
      <c r="I191" s="19">
        <v>3</v>
      </c>
      <c r="J191" s="19">
        <v>3</v>
      </c>
      <c r="K191" s="19">
        <v>6</v>
      </c>
      <c r="L191" s="19">
        <v>2</v>
      </c>
      <c r="M191" s="19">
        <v>1</v>
      </c>
      <c r="N191" s="19">
        <f t="shared" si="46"/>
        <v>25</v>
      </c>
      <c r="O191" s="19">
        <f t="shared" si="47"/>
        <v>3.125</v>
      </c>
      <c r="P191" s="19">
        <f t="shared" si="48"/>
        <v>312.5</v>
      </c>
      <c r="Q191" s="19">
        <f t="shared" si="49"/>
        <v>2.4962375451667351</v>
      </c>
      <c r="R191" s="19"/>
      <c r="S191" s="19"/>
      <c r="T191" s="19"/>
      <c r="U191" s="19"/>
      <c r="V191" s="44"/>
      <c r="W191" s="44"/>
      <c r="X191" s="44"/>
      <c r="Y191" s="44"/>
      <c r="Z191" s="20" t="s">
        <v>29</v>
      </c>
    </row>
    <row r="192" spans="1:26" x14ac:dyDescent="0.5">
      <c r="A192" s="16">
        <v>228</v>
      </c>
      <c r="B192" s="17">
        <v>43629</v>
      </c>
      <c r="C192" s="18" t="s">
        <v>15</v>
      </c>
      <c r="D192" s="18" t="s">
        <v>56</v>
      </c>
      <c r="E192" s="19">
        <v>1.512</v>
      </c>
      <c r="F192" s="19">
        <v>11</v>
      </c>
      <c r="G192" s="19">
        <v>6</v>
      </c>
      <c r="H192" s="19">
        <v>6</v>
      </c>
      <c r="I192" s="19">
        <v>10</v>
      </c>
      <c r="J192" s="19">
        <v>3</v>
      </c>
      <c r="K192" s="19">
        <v>4</v>
      </c>
      <c r="L192" s="19">
        <v>6</v>
      </c>
      <c r="M192" s="19">
        <v>2</v>
      </c>
      <c r="N192" s="19">
        <f t="shared" si="46"/>
        <v>48</v>
      </c>
      <c r="O192" s="19">
        <f t="shared" si="47"/>
        <v>6</v>
      </c>
      <c r="P192" s="19">
        <f t="shared" si="48"/>
        <v>600</v>
      </c>
      <c r="Q192" s="19">
        <f t="shared" si="49"/>
        <v>2.7788744720027396</v>
      </c>
      <c r="R192" s="19"/>
      <c r="S192" s="19"/>
      <c r="T192" s="19"/>
      <c r="U192" s="19"/>
      <c r="V192" s="44"/>
      <c r="W192" s="44"/>
      <c r="X192" s="44"/>
      <c r="Y192" s="44"/>
      <c r="Z192" s="20"/>
    </row>
    <row r="193" spans="1:26" x14ac:dyDescent="0.5">
      <c r="A193" s="16">
        <v>239</v>
      </c>
      <c r="B193" s="17">
        <v>43629</v>
      </c>
      <c r="C193" s="18" t="s">
        <v>15</v>
      </c>
      <c r="D193" s="18" t="s">
        <v>56</v>
      </c>
      <c r="E193" s="19">
        <v>1.0983000000000001</v>
      </c>
      <c r="F193" s="19">
        <v>6</v>
      </c>
      <c r="G193" s="19">
        <v>2</v>
      </c>
      <c r="H193" s="19">
        <v>4</v>
      </c>
      <c r="I193" s="19">
        <v>2</v>
      </c>
      <c r="J193" s="19">
        <v>2</v>
      </c>
      <c r="K193" s="19">
        <v>6</v>
      </c>
      <c r="L193" s="19">
        <v>1</v>
      </c>
      <c r="M193" s="19">
        <v>2</v>
      </c>
      <c r="N193" s="19">
        <f t="shared" si="46"/>
        <v>25</v>
      </c>
      <c r="O193" s="19">
        <f t="shared" si="47"/>
        <v>3.125</v>
      </c>
      <c r="P193" s="19">
        <f t="shared" si="48"/>
        <v>312.5</v>
      </c>
      <c r="Q193" s="19">
        <f t="shared" si="49"/>
        <v>2.4962375451667351</v>
      </c>
      <c r="R193" s="19"/>
      <c r="S193" s="19"/>
      <c r="T193" s="19"/>
      <c r="U193" s="19"/>
      <c r="V193" s="44"/>
      <c r="W193" s="44"/>
      <c r="X193" s="44"/>
      <c r="Y193" s="44"/>
      <c r="Z193" s="20"/>
    </row>
    <row r="194" spans="1:26" x14ac:dyDescent="0.5">
      <c r="A194" s="16">
        <v>240</v>
      </c>
      <c r="B194" s="17">
        <v>43627</v>
      </c>
      <c r="C194" s="18" t="s">
        <v>22</v>
      </c>
      <c r="D194" s="18" t="s">
        <v>56</v>
      </c>
      <c r="E194" s="19">
        <v>1.2876000000000001</v>
      </c>
      <c r="F194" s="19">
        <v>0</v>
      </c>
      <c r="G194" s="19">
        <v>0</v>
      </c>
      <c r="H194" s="19">
        <v>0</v>
      </c>
      <c r="I194" s="19">
        <v>1</v>
      </c>
      <c r="J194" s="19">
        <v>1</v>
      </c>
      <c r="K194" s="19">
        <v>1</v>
      </c>
      <c r="L194" s="19">
        <v>1</v>
      </c>
      <c r="M194" s="19">
        <v>0</v>
      </c>
      <c r="N194" s="19">
        <f t="shared" si="46"/>
        <v>4</v>
      </c>
      <c r="O194" s="19">
        <f t="shared" si="47"/>
        <v>0.5</v>
      </c>
      <c r="P194" s="19">
        <f t="shared" si="48"/>
        <v>50</v>
      </c>
      <c r="Q194" s="19">
        <f t="shared" si="49"/>
        <v>1.7075701760979363</v>
      </c>
      <c r="R194" s="19"/>
      <c r="S194" s="19"/>
      <c r="T194" s="19"/>
      <c r="U194" s="19"/>
      <c r="V194" s="44"/>
      <c r="W194" s="44"/>
      <c r="X194" s="44"/>
      <c r="Y194" s="44"/>
      <c r="Z194" s="20"/>
    </row>
    <row r="195" spans="1:26" x14ac:dyDescent="0.5">
      <c r="A195" s="16">
        <v>241</v>
      </c>
      <c r="B195" s="17">
        <v>43627</v>
      </c>
      <c r="C195" s="18" t="s">
        <v>22</v>
      </c>
      <c r="D195" s="18" t="s">
        <v>56</v>
      </c>
      <c r="E195" s="19">
        <v>1.4198</v>
      </c>
      <c r="F195" s="19">
        <v>4</v>
      </c>
      <c r="G195" s="19">
        <v>0</v>
      </c>
      <c r="H195" s="19">
        <v>0</v>
      </c>
      <c r="I195" s="19">
        <v>1</v>
      </c>
      <c r="J195" s="19">
        <v>20</v>
      </c>
      <c r="K195" s="19">
        <v>8</v>
      </c>
      <c r="L195" s="19">
        <v>5</v>
      </c>
      <c r="M195" s="19">
        <v>4</v>
      </c>
      <c r="N195" s="19">
        <f t="shared" si="46"/>
        <v>42</v>
      </c>
      <c r="O195" s="19">
        <f t="shared" si="47"/>
        <v>5.25</v>
      </c>
      <c r="P195" s="19">
        <f t="shared" si="48"/>
        <v>525</v>
      </c>
      <c r="Q195" s="19">
        <f t="shared" si="49"/>
        <v>2.7209857441537393</v>
      </c>
      <c r="R195" s="19"/>
      <c r="S195" s="19"/>
      <c r="T195" s="19"/>
      <c r="U195" s="19"/>
      <c r="V195" s="44"/>
      <c r="W195" s="44"/>
      <c r="X195" s="44"/>
      <c r="Y195" s="44"/>
      <c r="Z195" s="20" t="s">
        <v>62</v>
      </c>
    </row>
    <row r="196" spans="1:26" x14ac:dyDescent="0.5">
      <c r="A196" s="16">
        <v>242</v>
      </c>
      <c r="B196" s="17">
        <v>43629</v>
      </c>
      <c r="C196" s="18" t="s">
        <v>15</v>
      </c>
      <c r="D196" s="18" t="s">
        <v>56</v>
      </c>
      <c r="E196" s="19">
        <v>1.498</v>
      </c>
      <c r="F196" s="19">
        <v>4</v>
      </c>
      <c r="G196" s="19">
        <v>3</v>
      </c>
      <c r="H196" s="19">
        <v>4</v>
      </c>
      <c r="I196" s="19">
        <v>2</v>
      </c>
      <c r="J196" s="19">
        <v>9</v>
      </c>
      <c r="K196" s="19">
        <v>5</v>
      </c>
      <c r="L196" s="19">
        <v>4</v>
      </c>
      <c r="M196" s="19">
        <v>5</v>
      </c>
      <c r="N196" s="19">
        <f t="shared" si="46"/>
        <v>36</v>
      </c>
      <c r="O196" s="19">
        <f t="shared" si="47"/>
        <v>4.5</v>
      </c>
      <c r="P196" s="19">
        <f t="shared" si="48"/>
        <v>450</v>
      </c>
      <c r="Q196" s="19">
        <f t="shared" si="49"/>
        <v>2.6541765418779604</v>
      </c>
      <c r="R196" s="19"/>
      <c r="S196" s="19"/>
      <c r="T196" s="19"/>
      <c r="U196" s="19"/>
      <c r="V196" s="44"/>
      <c r="W196" s="44"/>
      <c r="X196" s="44"/>
      <c r="Y196" s="44"/>
      <c r="Z196" s="20"/>
    </row>
    <row r="197" spans="1:26" x14ac:dyDescent="0.5">
      <c r="A197" s="16">
        <v>243</v>
      </c>
      <c r="B197" s="17">
        <v>43629</v>
      </c>
      <c r="C197" s="18" t="s">
        <v>15</v>
      </c>
      <c r="D197" s="18" t="s">
        <v>56</v>
      </c>
      <c r="E197" s="19">
        <v>1.0188999999999999</v>
      </c>
      <c r="F197" s="19">
        <v>6</v>
      </c>
      <c r="G197" s="19">
        <v>9</v>
      </c>
      <c r="H197" s="19">
        <v>2</v>
      </c>
      <c r="I197" s="19">
        <v>11</v>
      </c>
      <c r="J197" s="19">
        <v>6</v>
      </c>
      <c r="K197" s="19">
        <v>5</v>
      </c>
      <c r="L197" s="19">
        <v>4</v>
      </c>
      <c r="M197" s="19">
        <v>2</v>
      </c>
      <c r="N197" s="19">
        <f t="shared" si="46"/>
        <v>45</v>
      </c>
      <c r="O197" s="19">
        <f t="shared" si="47"/>
        <v>5.625</v>
      </c>
      <c r="P197" s="19">
        <f t="shared" si="48"/>
        <v>562.5</v>
      </c>
      <c r="Q197" s="19">
        <f t="shared" si="49"/>
        <v>2.7508939203821252</v>
      </c>
      <c r="R197" s="19"/>
      <c r="S197" s="19"/>
      <c r="T197" s="19"/>
      <c r="U197" s="19"/>
      <c r="V197" s="44"/>
      <c r="W197" s="44"/>
      <c r="X197" s="44"/>
      <c r="Y197" s="44"/>
      <c r="Z197" s="20"/>
    </row>
    <row r="198" spans="1:26" x14ac:dyDescent="0.5">
      <c r="A198" s="16">
        <v>244</v>
      </c>
      <c r="B198" s="17">
        <v>43629</v>
      </c>
      <c r="C198" s="18" t="s">
        <v>15</v>
      </c>
      <c r="D198" s="18" t="s">
        <v>56</v>
      </c>
      <c r="E198" s="19">
        <v>1.4702999999999999</v>
      </c>
      <c r="F198" s="19">
        <v>1</v>
      </c>
      <c r="G198" s="19">
        <v>0</v>
      </c>
      <c r="H198" s="19">
        <v>0</v>
      </c>
      <c r="I198" s="19">
        <v>0</v>
      </c>
      <c r="J198" s="19">
        <v>1</v>
      </c>
      <c r="K198" s="19">
        <v>2</v>
      </c>
      <c r="L198" s="19">
        <v>0</v>
      </c>
      <c r="M198" s="19">
        <v>0</v>
      </c>
      <c r="N198" s="19">
        <f t="shared" si="46"/>
        <v>4</v>
      </c>
      <c r="O198" s="19">
        <f t="shared" si="47"/>
        <v>0.5</v>
      </c>
      <c r="P198" s="19">
        <f t="shared" si="48"/>
        <v>50</v>
      </c>
      <c r="Q198" s="19">
        <f t="shared" si="49"/>
        <v>1.7075701760979363</v>
      </c>
      <c r="R198" s="19"/>
      <c r="S198" s="19"/>
      <c r="T198" s="19"/>
      <c r="U198" s="19"/>
      <c r="V198" s="44"/>
      <c r="W198" s="44"/>
      <c r="X198" s="44"/>
      <c r="Y198" s="44"/>
      <c r="Z198" s="20"/>
    </row>
    <row r="199" spans="1:26" x14ac:dyDescent="0.5">
      <c r="A199" s="16">
        <v>248</v>
      </c>
      <c r="B199" s="17">
        <v>43629</v>
      </c>
      <c r="C199" s="18" t="s">
        <v>15</v>
      </c>
      <c r="D199" s="18" t="s">
        <v>56</v>
      </c>
      <c r="E199" s="19">
        <v>0.93469999999999998</v>
      </c>
      <c r="F199" s="19">
        <v>5</v>
      </c>
      <c r="G199" s="19">
        <v>6</v>
      </c>
      <c r="H199" s="19">
        <v>6</v>
      </c>
      <c r="I199" s="19">
        <v>7</v>
      </c>
      <c r="J199" s="19">
        <v>5</v>
      </c>
      <c r="K199" s="19">
        <v>4</v>
      </c>
      <c r="L199" s="19">
        <v>2</v>
      </c>
      <c r="M199" s="19">
        <v>3</v>
      </c>
      <c r="N199" s="19">
        <f t="shared" si="46"/>
        <v>38</v>
      </c>
      <c r="O199" s="19">
        <f t="shared" si="47"/>
        <v>4.75</v>
      </c>
      <c r="P199" s="19">
        <f t="shared" si="48"/>
        <v>475</v>
      </c>
      <c r="Q199" s="19">
        <f t="shared" si="49"/>
        <v>2.6776069527204931</v>
      </c>
      <c r="R199" s="19"/>
      <c r="S199" s="19"/>
      <c r="T199" s="19"/>
      <c r="U199" s="19"/>
      <c r="V199" s="44"/>
      <c r="W199" s="44"/>
      <c r="X199" s="44"/>
      <c r="Y199" s="44"/>
      <c r="Z199" s="20"/>
    </row>
    <row r="200" spans="1:26" x14ac:dyDescent="0.5">
      <c r="A200" s="16">
        <v>252</v>
      </c>
      <c r="B200" s="17">
        <v>43627</v>
      </c>
      <c r="C200" s="18" t="s">
        <v>22</v>
      </c>
      <c r="D200" s="18" t="s">
        <v>56</v>
      </c>
      <c r="E200" s="19">
        <v>1.4346000000000001</v>
      </c>
      <c r="F200" s="19">
        <v>0</v>
      </c>
      <c r="G200" s="19">
        <v>0</v>
      </c>
      <c r="H200" s="19">
        <v>0</v>
      </c>
      <c r="I200" s="19">
        <v>0</v>
      </c>
      <c r="J200" s="19">
        <v>3</v>
      </c>
      <c r="K200" s="19">
        <v>0</v>
      </c>
      <c r="L200" s="19">
        <v>0</v>
      </c>
      <c r="M200" s="19">
        <v>0</v>
      </c>
      <c r="N200" s="19">
        <f t="shared" si="46"/>
        <v>3</v>
      </c>
      <c r="O200" s="19">
        <f t="shared" si="47"/>
        <v>0.375</v>
      </c>
      <c r="P200" s="19">
        <f t="shared" si="48"/>
        <v>37.5</v>
      </c>
      <c r="Q200" s="19">
        <f t="shared" si="49"/>
        <v>1.5854607295085006</v>
      </c>
      <c r="R200" s="19"/>
      <c r="S200" s="19"/>
      <c r="T200" s="19"/>
      <c r="U200" s="19"/>
      <c r="V200" s="44"/>
      <c r="W200" s="44"/>
      <c r="X200" s="44"/>
      <c r="Y200" s="44"/>
      <c r="Z200" s="20"/>
    </row>
    <row r="201" spans="1:26" x14ac:dyDescent="0.5">
      <c r="A201" s="16">
        <v>253</v>
      </c>
      <c r="B201" s="17">
        <v>43627</v>
      </c>
      <c r="C201" s="18" t="s">
        <v>22</v>
      </c>
      <c r="D201" s="18" t="s">
        <v>56</v>
      </c>
      <c r="E201" s="19">
        <v>1.4518</v>
      </c>
      <c r="F201" s="19">
        <v>3</v>
      </c>
      <c r="G201" s="19">
        <v>12</v>
      </c>
      <c r="H201" s="19">
        <v>10</v>
      </c>
      <c r="I201" s="19">
        <v>6</v>
      </c>
      <c r="J201" s="19">
        <v>1</v>
      </c>
      <c r="K201" s="19">
        <v>4</v>
      </c>
      <c r="L201" s="19">
        <v>23</v>
      </c>
      <c r="M201" s="19">
        <v>15</v>
      </c>
      <c r="N201" s="19">
        <f t="shared" si="46"/>
        <v>74</v>
      </c>
      <c r="O201" s="19">
        <f t="shared" si="47"/>
        <v>9.25</v>
      </c>
      <c r="P201" s="19">
        <f t="shared" si="48"/>
        <v>925</v>
      </c>
      <c r="Q201" s="19">
        <f t="shared" si="49"/>
        <v>2.9666109866819341</v>
      </c>
      <c r="R201" s="19"/>
      <c r="S201" s="19"/>
      <c r="T201" s="19"/>
      <c r="U201" s="19"/>
      <c r="V201" s="44"/>
      <c r="W201" s="44"/>
      <c r="X201" s="44"/>
      <c r="Y201" s="44"/>
      <c r="Z201" s="20" t="s">
        <v>20</v>
      </c>
    </row>
    <row r="202" spans="1:26" x14ac:dyDescent="0.5">
      <c r="A202" s="16">
        <v>256</v>
      </c>
      <c r="B202" s="17">
        <v>43629</v>
      </c>
      <c r="C202" s="18" t="s">
        <v>15</v>
      </c>
      <c r="D202" s="18" t="s">
        <v>56</v>
      </c>
      <c r="E202" s="19">
        <v>1.4850000000000001</v>
      </c>
      <c r="F202" s="19">
        <v>2</v>
      </c>
      <c r="G202" s="19">
        <v>4</v>
      </c>
      <c r="H202" s="19">
        <v>2</v>
      </c>
      <c r="I202" s="19">
        <v>3</v>
      </c>
      <c r="J202" s="19">
        <v>5</v>
      </c>
      <c r="K202" s="19">
        <v>6</v>
      </c>
      <c r="L202" s="19">
        <v>3</v>
      </c>
      <c r="M202" s="19">
        <v>9</v>
      </c>
      <c r="N202" s="19">
        <f t="shared" si="46"/>
        <v>34</v>
      </c>
      <c r="O202" s="19">
        <f t="shared" si="47"/>
        <v>4.25</v>
      </c>
      <c r="P202" s="19">
        <f t="shared" si="48"/>
        <v>425</v>
      </c>
      <c r="Q202" s="19">
        <f t="shared" si="49"/>
        <v>2.6294095991027189</v>
      </c>
      <c r="R202" s="19"/>
      <c r="S202" s="19"/>
      <c r="T202" s="19"/>
      <c r="U202" s="19"/>
      <c r="V202" s="44"/>
      <c r="W202" s="44"/>
      <c r="X202" s="44"/>
      <c r="Y202" s="44"/>
      <c r="Z202" s="20"/>
    </row>
    <row r="203" spans="1:26" x14ac:dyDescent="0.5">
      <c r="A203" s="16">
        <v>263</v>
      </c>
      <c r="B203" s="17">
        <v>43629</v>
      </c>
      <c r="C203" s="18" t="s">
        <v>15</v>
      </c>
      <c r="D203" s="18" t="s">
        <v>56</v>
      </c>
      <c r="E203" s="19">
        <v>1.7004999999999999</v>
      </c>
      <c r="F203" s="19">
        <v>4</v>
      </c>
      <c r="G203" s="19">
        <v>4</v>
      </c>
      <c r="H203" s="19">
        <v>3</v>
      </c>
      <c r="I203" s="19">
        <v>1</v>
      </c>
      <c r="J203" s="19">
        <v>9</v>
      </c>
      <c r="K203" s="19">
        <v>3</v>
      </c>
      <c r="L203" s="19">
        <v>3</v>
      </c>
      <c r="M203" s="19">
        <v>7</v>
      </c>
      <c r="N203" s="19">
        <f t="shared" si="46"/>
        <v>34</v>
      </c>
      <c r="O203" s="19">
        <f t="shared" si="47"/>
        <v>4.25</v>
      </c>
      <c r="P203" s="19">
        <f t="shared" si="48"/>
        <v>425</v>
      </c>
      <c r="Q203" s="19">
        <f t="shared" si="49"/>
        <v>2.6294095991027189</v>
      </c>
      <c r="R203" s="19"/>
      <c r="S203" s="19"/>
      <c r="T203" s="19"/>
      <c r="U203" s="19"/>
      <c r="V203" s="44"/>
      <c r="W203" s="44"/>
      <c r="X203" s="44"/>
      <c r="Y203" s="44"/>
      <c r="Z203" s="20"/>
    </row>
    <row r="204" spans="1:26" s="21" customFormat="1" x14ac:dyDescent="0.5">
      <c r="A204" s="16">
        <v>266</v>
      </c>
      <c r="B204" s="17">
        <v>43629</v>
      </c>
      <c r="C204" s="18" t="s">
        <v>15</v>
      </c>
      <c r="D204" s="18" t="s">
        <v>56</v>
      </c>
      <c r="E204" s="19">
        <v>1.3066</v>
      </c>
      <c r="F204" s="19">
        <v>3</v>
      </c>
      <c r="G204" s="19">
        <v>4</v>
      </c>
      <c r="H204" s="19">
        <v>4</v>
      </c>
      <c r="I204" s="19">
        <v>7</v>
      </c>
      <c r="J204" s="38">
        <v>5</v>
      </c>
      <c r="K204" s="19">
        <v>2</v>
      </c>
      <c r="L204" s="19">
        <v>1</v>
      </c>
      <c r="M204" s="19">
        <v>6</v>
      </c>
      <c r="N204" s="19">
        <f t="shared" si="46"/>
        <v>32</v>
      </c>
      <c r="O204" s="19">
        <f t="shared" si="47"/>
        <v>4</v>
      </c>
      <c r="P204" s="19">
        <f t="shared" si="48"/>
        <v>400</v>
      </c>
      <c r="Q204" s="19">
        <f t="shared" si="49"/>
        <v>2.6031443726201822</v>
      </c>
      <c r="R204" s="19"/>
      <c r="S204" s="19"/>
      <c r="T204" s="19"/>
      <c r="U204" s="19"/>
      <c r="V204" s="44"/>
      <c r="W204" s="44"/>
      <c r="X204" s="44"/>
      <c r="Y204" s="44"/>
      <c r="Z204" s="20"/>
    </row>
    <row r="205" spans="1:26" s="21" customFormat="1" x14ac:dyDescent="0.5">
      <c r="A205" s="16">
        <v>267</v>
      </c>
      <c r="B205" s="17">
        <v>43629</v>
      </c>
      <c r="C205" s="18" t="s">
        <v>15</v>
      </c>
      <c r="D205" s="18" t="s">
        <v>56</v>
      </c>
      <c r="E205" s="19">
        <v>1.4695</v>
      </c>
      <c r="F205" s="19">
        <v>6</v>
      </c>
      <c r="G205" s="19">
        <v>1</v>
      </c>
      <c r="H205" s="19">
        <v>12</v>
      </c>
      <c r="I205" s="19">
        <v>5</v>
      </c>
      <c r="J205" s="19">
        <v>6</v>
      </c>
      <c r="K205" s="19">
        <v>10</v>
      </c>
      <c r="L205" s="19">
        <v>5</v>
      </c>
      <c r="M205" s="19">
        <v>6</v>
      </c>
      <c r="N205" s="19">
        <f t="shared" si="46"/>
        <v>51</v>
      </c>
      <c r="O205" s="19">
        <f t="shared" si="47"/>
        <v>6.375</v>
      </c>
      <c r="P205" s="19">
        <f t="shared" si="48"/>
        <v>637.5</v>
      </c>
      <c r="Q205" s="19">
        <f t="shared" si="49"/>
        <v>2.8051609015994341</v>
      </c>
      <c r="R205" s="19"/>
      <c r="S205" s="19"/>
      <c r="T205" s="19"/>
      <c r="U205" s="19"/>
      <c r="V205" s="44"/>
      <c r="W205" s="44"/>
      <c r="X205" s="44"/>
      <c r="Y205" s="44"/>
      <c r="Z205" s="20"/>
    </row>
    <row r="206" spans="1:26" s="21" customFormat="1" x14ac:dyDescent="0.5">
      <c r="A206" s="16">
        <v>269</v>
      </c>
      <c r="B206" s="17">
        <v>43629</v>
      </c>
      <c r="C206" s="18" t="s">
        <v>15</v>
      </c>
      <c r="D206" s="18" t="s">
        <v>56</v>
      </c>
      <c r="E206" s="19">
        <v>1.4847999999999999</v>
      </c>
      <c r="F206" s="19">
        <v>2</v>
      </c>
      <c r="G206" s="19">
        <v>3</v>
      </c>
      <c r="H206" s="19">
        <v>2</v>
      </c>
      <c r="I206" s="19">
        <v>3</v>
      </c>
      <c r="J206" s="19">
        <v>1</v>
      </c>
      <c r="K206" s="19">
        <v>3</v>
      </c>
      <c r="L206" s="19">
        <v>1</v>
      </c>
      <c r="M206" s="19">
        <v>0</v>
      </c>
      <c r="N206" s="19">
        <f t="shared" si="46"/>
        <v>15</v>
      </c>
      <c r="O206" s="19">
        <f t="shared" si="47"/>
        <v>1.875</v>
      </c>
      <c r="P206" s="19">
        <f t="shared" si="48"/>
        <v>187.5</v>
      </c>
      <c r="Q206" s="19">
        <f t="shared" si="49"/>
        <v>2.2753113545418118</v>
      </c>
      <c r="R206" s="19"/>
      <c r="S206" s="19"/>
      <c r="T206" s="19"/>
      <c r="U206" s="19"/>
      <c r="V206" s="44"/>
      <c r="W206" s="44"/>
      <c r="X206" s="44"/>
      <c r="Y206" s="44"/>
      <c r="Z206" s="20"/>
    </row>
    <row r="207" spans="1:26" s="21" customFormat="1" x14ac:dyDescent="0.5">
      <c r="A207" s="16">
        <v>270</v>
      </c>
      <c r="B207" s="17">
        <v>43629</v>
      </c>
      <c r="C207" s="18" t="s">
        <v>15</v>
      </c>
      <c r="D207" s="18" t="s">
        <v>56</v>
      </c>
      <c r="E207" s="19">
        <v>1.2706</v>
      </c>
      <c r="F207" s="19">
        <v>6</v>
      </c>
      <c r="G207" s="19">
        <v>7</v>
      </c>
      <c r="H207" s="19">
        <v>5</v>
      </c>
      <c r="I207" s="19">
        <v>4</v>
      </c>
      <c r="J207" s="19">
        <v>5</v>
      </c>
      <c r="K207" s="19">
        <v>5</v>
      </c>
      <c r="L207" s="19">
        <v>8</v>
      </c>
      <c r="M207" s="19">
        <v>2</v>
      </c>
      <c r="N207" s="19">
        <f t="shared" si="46"/>
        <v>42</v>
      </c>
      <c r="O207" s="19">
        <f t="shared" si="47"/>
        <v>5.25</v>
      </c>
      <c r="P207" s="19">
        <f t="shared" si="48"/>
        <v>525</v>
      </c>
      <c r="Q207" s="19">
        <f t="shared" si="49"/>
        <v>2.7209857441537393</v>
      </c>
      <c r="R207" s="19"/>
      <c r="S207" s="19"/>
      <c r="T207" s="19"/>
      <c r="U207" s="19"/>
      <c r="V207" s="44"/>
      <c r="W207" s="44"/>
      <c r="X207" s="44"/>
      <c r="Y207" s="44"/>
      <c r="Z207" s="20"/>
    </row>
    <row r="208" spans="1:26" s="21" customFormat="1" x14ac:dyDescent="0.5">
      <c r="A208" s="16">
        <v>271</v>
      </c>
      <c r="B208" s="17">
        <v>43636</v>
      </c>
      <c r="C208" s="18" t="s">
        <v>16</v>
      </c>
      <c r="D208" s="18" t="s">
        <v>56</v>
      </c>
      <c r="E208" s="19">
        <v>1.4173</v>
      </c>
      <c r="F208" s="19">
        <v>11</v>
      </c>
      <c r="G208" s="19">
        <v>15</v>
      </c>
      <c r="H208" s="19">
        <v>17</v>
      </c>
      <c r="I208" s="19">
        <v>10</v>
      </c>
      <c r="J208" s="19">
        <v>7</v>
      </c>
      <c r="K208" s="19">
        <v>11</v>
      </c>
      <c r="L208" s="19">
        <v>13</v>
      </c>
      <c r="M208" s="19">
        <v>12</v>
      </c>
      <c r="N208" s="38">
        <f t="shared" si="46"/>
        <v>96</v>
      </c>
      <c r="O208" s="19">
        <f t="shared" si="47"/>
        <v>12</v>
      </c>
      <c r="P208" s="19">
        <f t="shared" si="48"/>
        <v>1200</v>
      </c>
      <c r="Q208" s="19">
        <f t="shared" si="49"/>
        <v>3.079543007402906</v>
      </c>
      <c r="R208" s="19"/>
      <c r="S208" s="19"/>
      <c r="T208" s="19"/>
      <c r="U208" s="19"/>
      <c r="V208" s="44"/>
      <c r="W208" s="44"/>
      <c r="X208" s="44"/>
      <c r="Y208" s="44"/>
      <c r="Z208" s="20" t="s">
        <v>45</v>
      </c>
    </row>
    <row r="209" spans="1:26" s="21" customFormat="1" x14ac:dyDescent="0.5">
      <c r="A209" s="16">
        <v>274</v>
      </c>
      <c r="B209" s="17">
        <v>43636</v>
      </c>
      <c r="C209" s="18" t="s">
        <v>16</v>
      </c>
      <c r="D209" s="18" t="s">
        <v>56</v>
      </c>
      <c r="E209" s="19">
        <v>1.5962000000000001</v>
      </c>
      <c r="F209" s="19">
        <v>14</v>
      </c>
      <c r="G209" s="19">
        <v>6</v>
      </c>
      <c r="H209" s="19">
        <v>11</v>
      </c>
      <c r="I209" s="19">
        <v>8</v>
      </c>
      <c r="J209" s="19">
        <v>10</v>
      </c>
      <c r="K209" s="19">
        <v>11</v>
      </c>
      <c r="L209" s="19">
        <v>6</v>
      </c>
      <c r="M209" s="19">
        <v>7</v>
      </c>
      <c r="N209" s="38">
        <f t="shared" si="46"/>
        <v>73</v>
      </c>
      <c r="O209" s="19">
        <f t="shared" si="47"/>
        <v>9.125</v>
      </c>
      <c r="P209" s="19">
        <f t="shared" si="48"/>
        <v>912.5</v>
      </c>
      <c r="Q209" s="19">
        <f t="shared" si="49"/>
        <v>2.9607085516885565</v>
      </c>
      <c r="R209" s="19"/>
      <c r="S209" s="19"/>
      <c r="T209" s="19"/>
      <c r="U209" s="19"/>
      <c r="V209" s="44"/>
      <c r="W209" s="44"/>
      <c r="X209" s="44"/>
      <c r="Y209" s="44"/>
      <c r="Z209" s="20"/>
    </row>
    <row r="210" spans="1:26" s="21" customFormat="1" x14ac:dyDescent="0.5">
      <c r="A210" s="16">
        <v>282</v>
      </c>
      <c r="B210" s="17">
        <v>43634</v>
      </c>
      <c r="C210" s="18" t="s">
        <v>16</v>
      </c>
      <c r="D210" s="18" t="s">
        <v>56</v>
      </c>
      <c r="E210" s="19">
        <v>1.4117999999999999</v>
      </c>
      <c r="F210" s="19">
        <v>9</v>
      </c>
      <c r="G210" s="19">
        <v>5</v>
      </c>
      <c r="H210" s="19">
        <v>12</v>
      </c>
      <c r="I210" s="19">
        <v>0</v>
      </c>
      <c r="J210" s="19">
        <v>8</v>
      </c>
      <c r="K210" s="19">
        <v>5</v>
      </c>
      <c r="L210" s="19">
        <v>5</v>
      </c>
      <c r="M210" s="19">
        <v>4</v>
      </c>
      <c r="N210" s="19">
        <f t="shared" si="46"/>
        <v>48</v>
      </c>
      <c r="O210" s="19">
        <f t="shared" si="47"/>
        <v>6</v>
      </c>
      <c r="P210" s="19">
        <f t="shared" si="48"/>
        <v>600</v>
      </c>
      <c r="Q210" s="19">
        <f t="shared" si="49"/>
        <v>2.7788744720027396</v>
      </c>
      <c r="R210" s="19"/>
      <c r="S210" s="19"/>
      <c r="T210" s="19"/>
      <c r="U210" s="19"/>
      <c r="V210" s="44"/>
      <c r="W210" s="44"/>
      <c r="X210" s="44"/>
      <c r="Y210" s="44"/>
      <c r="Z210" s="20" t="s">
        <v>42</v>
      </c>
    </row>
    <row r="211" spans="1:26" x14ac:dyDescent="0.5">
      <c r="A211" s="16">
        <v>283</v>
      </c>
      <c r="B211" s="17">
        <v>43637</v>
      </c>
      <c r="C211" s="18" t="s">
        <v>16</v>
      </c>
      <c r="D211" s="18" t="s">
        <v>56</v>
      </c>
      <c r="E211" s="19">
        <v>1.2569999999999999</v>
      </c>
      <c r="F211" s="19">
        <v>12</v>
      </c>
      <c r="G211" s="19">
        <v>9</v>
      </c>
      <c r="H211" s="19">
        <v>13</v>
      </c>
      <c r="I211" s="19">
        <v>13</v>
      </c>
      <c r="J211" s="19">
        <v>6</v>
      </c>
      <c r="K211" s="19">
        <v>6</v>
      </c>
      <c r="L211" s="19">
        <v>7</v>
      </c>
      <c r="M211" s="19">
        <v>11</v>
      </c>
      <c r="N211" s="38">
        <f t="shared" si="46"/>
        <v>77</v>
      </c>
      <c r="O211" s="19">
        <f t="shared" si="47"/>
        <v>9.625</v>
      </c>
      <c r="P211" s="19">
        <f t="shared" si="48"/>
        <v>962.5</v>
      </c>
      <c r="Q211" s="19">
        <f t="shared" si="49"/>
        <v>2.9838517189914717</v>
      </c>
      <c r="R211" s="19"/>
      <c r="S211" s="19"/>
      <c r="T211" s="19"/>
      <c r="U211" s="19"/>
      <c r="V211" s="44"/>
      <c r="W211" s="44"/>
      <c r="X211" s="44"/>
      <c r="Y211" s="44"/>
      <c r="Z211" s="20" t="s">
        <v>20</v>
      </c>
    </row>
    <row r="212" spans="1:26" x14ac:dyDescent="0.5">
      <c r="A212" s="16">
        <v>284</v>
      </c>
      <c r="B212" s="17">
        <v>43636</v>
      </c>
      <c r="C212" s="18" t="s">
        <v>22</v>
      </c>
      <c r="D212" s="18" t="s">
        <v>56</v>
      </c>
      <c r="E212" s="19">
        <v>1.4835</v>
      </c>
      <c r="F212" s="19">
        <v>1</v>
      </c>
      <c r="G212" s="19">
        <v>0</v>
      </c>
      <c r="H212" s="19">
        <v>1</v>
      </c>
      <c r="I212" s="19">
        <v>2</v>
      </c>
      <c r="J212" s="19">
        <v>0</v>
      </c>
      <c r="K212" s="19">
        <v>1</v>
      </c>
      <c r="L212" s="19">
        <v>0</v>
      </c>
      <c r="M212" s="19">
        <v>0</v>
      </c>
      <c r="N212" s="38">
        <f t="shared" si="46"/>
        <v>5</v>
      </c>
      <c r="O212" s="19">
        <f t="shared" si="47"/>
        <v>0.625</v>
      </c>
      <c r="P212" s="19">
        <f t="shared" si="48"/>
        <v>62.5</v>
      </c>
      <c r="Q212" s="19">
        <f t="shared" si="49"/>
        <v>1.8027737252919758</v>
      </c>
      <c r="R212" s="19"/>
      <c r="S212" s="19"/>
      <c r="T212" s="19"/>
      <c r="U212" s="19"/>
      <c r="V212" s="44"/>
      <c r="W212" s="44"/>
      <c r="X212" s="44"/>
      <c r="Y212" s="44"/>
      <c r="Z212" s="20"/>
    </row>
    <row r="213" spans="1:26" x14ac:dyDescent="0.5">
      <c r="A213" s="16">
        <v>289</v>
      </c>
      <c r="B213" s="17">
        <v>43635</v>
      </c>
      <c r="C213" s="18" t="s">
        <v>16</v>
      </c>
      <c r="D213" s="18" t="s">
        <v>56</v>
      </c>
      <c r="E213" s="19">
        <v>1.27</v>
      </c>
      <c r="F213" s="38">
        <v>7</v>
      </c>
      <c r="G213" s="19">
        <v>9</v>
      </c>
      <c r="H213" s="19">
        <v>8</v>
      </c>
      <c r="I213" s="19">
        <v>10</v>
      </c>
      <c r="J213" s="19">
        <v>8</v>
      </c>
      <c r="K213" s="19">
        <v>6</v>
      </c>
      <c r="L213" s="19">
        <v>4</v>
      </c>
      <c r="M213" s="19">
        <v>8</v>
      </c>
      <c r="N213" s="19">
        <f t="shared" si="46"/>
        <v>60</v>
      </c>
      <c r="O213" s="19">
        <f t="shared" si="47"/>
        <v>7.5</v>
      </c>
      <c r="P213" s="19">
        <f t="shared" si="48"/>
        <v>750</v>
      </c>
      <c r="Q213" s="19">
        <f t="shared" si="49"/>
        <v>2.8756399370041685</v>
      </c>
      <c r="R213" s="19"/>
      <c r="S213" s="19"/>
      <c r="T213" s="19"/>
      <c r="U213" s="19"/>
      <c r="V213" s="44"/>
      <c r="W213" s="44"/>
      <c r="X213" s="44"/>
      <c r="Y213" s="44"/>
      <c r="Z213" s="20"/>
    </row>
    <row r="214" spans="1:26" x14ac:dyDescent="0.5">
      <c r="A214" s="16">
        <v>290</v>
      </c>
      <c r="B214" s="17">
        <v>43634</v>
      </c>
      <c r="C214" s="18" t="s">
        <v>16</v>
      </c>
      <c r="D214" s="18" t="s">
        <v>56</v>
      </c>
      <c r="E214" s="19">
        <v>1.3476999999999999</v>
      </c>
      <c r="F214" s="19">
        <v>3</v>
      </c>
      <c r="G214" s="19">
        <v>0</v>
      </c>
      <c r="H214" s="19">
        <v>1</v>
      </c>
      <c r="I214" s="19">
        <v>4</v>
      </c>
      <c r="J214" s="19">
        <v>6</v>
      </c>
      <c r="K214" s="19">
        <v>6</v>
      </c>
      <c r="L214" s="19">
        <v>2</v>
      </c>
      <c r="M214" s="19">
        <v>1</v>
      </c>
      <c r="N214" s="19">
        <f t="shared" si="46"/>
        <v>23</v>
      </c>
      <c r="O214" s="19">
        <f t="shared" si="47"/>
        <v>2.875</v>
      </c>
      <c r="P214" s="19">
        <f t="shared" si="48"/>
        <v>287.5</v>
      </c>
      <c r="Q214" s="19">
        <f t="shared" si="49"/>
        <v>2.4601458174917501</v>
      </c>
      <c r="R214" s="19"/>
      <c r="S214" s="19"/>
      <c r="T214" s="19"/>
      <c r="U214" s="19"/>
      <c r="V214" s="44"/>
      <c r="W214" s="44"/>
      <c r="X214" s="44"/>
      <c r="Y214" s="44"/>
      <c r="Z214" s="20" t="s">
        <v>38</v>
      </c>
    </row>
    <row r="215" spans="1:26" s="21" customFormat="1" x14ac:dyDescent="0.5">
      <c r="A215" s="16">
        <v>292</v>
      </c>
      <c r="B215" s="17">
        <v>43639</v>
      </c>
      <c r="C215" s="18" t="s">
        <v>22</v>
      </c>
      <c r="D215" s="18" t="s">
        <v>56</v>
      </c>
      <c r="E215" s="19">
        <v>1.2576000000000001</v>
      </c>
      <c r="F215" s="19">
        <v>7</v>
      </c>
      <c r="G215" s="19">
        <v>8</v>
      </c>
      <c r="H215" s="19">
        <v>5</v>
      </c>
      <c r="I215" s="19">
        <v>10</v>
      </c>
      <c r="J215" s="19">
        <v>21</v>
      </c>
      <c r="K215" s="19">
        <v>20</v>
      </c>
      <c r="L215" s="19">
        <v>19</v>
      </c>
      <c r="M215" s="19">
        <v>24</v>
      </c>
      <c r="N215" s="38">
        <f t="shared" si="46"/>
        <v>114</v>
      </c>
      <c r="O215" s="19">
        <f t="shared" si="47"/>
        <v>14.25</v>
      </c>
      <c r="P215" s="19">
        <f t="shared" si="48"/>
        <v>1425</v>
      </c>
      <c r="Q215" s="19">
        <f t="shared" si="49"/>
        <v>3.154119525515847</v>
      </c>
      <c r="R215" s="19"/>
      <c r="S215" s="19"/>
      <c r="T215" s="19"/>
      <c r="U215" s="19"/>
      <c r="V215" s="44"/>
      <c r="W215" s="44"/>
      <c r="X215" s="44"/>
      <c r="Y215" s="44"/>
      <c r="Z215" s="20"/>
    </row>
    <row r="216" spans="1:26" s="21" customFormat="1" x14ac:dyDescent="0.5">
      <c r="A216" s="16">
        <v>298</v>
      </c>
      <c r="B216" s="17">
        <v>43637</v>
      </c>
      <c r="C216" s="18" t="s">
        <v>16</v>
      </c>
      <c r="D216" s="18" t="s">
        <v>56</v>
      </c>
      <c r="E216" s="19">
        <v>1.3432999999999999</v>
      </c>
      <c r="F216" s="19">
        <v>3</v>
      </c>
      <c r="G216" s="19">
        <v>5</v>
      </c>
      <c r="H216" s="19">
        <v>5</v>
      </c>
      <c r="I216" s="19">
        <v>10</v>
      </c>
      <c r="J216" s="19">
        <v>5</v>
      </c>
      <c r="K216" s="19">
        <v>17</v>
      </c>
      <c r="L216" s="19">
        <v>5</v>
      </c>
      <c r="M216" s="19">
        <v>4</v>
      </c>
      <c r="N216" s="38">
        <f t="shared" si="46"/>
        <v>54</v>
      </c>
      <c r="O216" s="19">
        <f t="shared" si="47"/>
        <v>6.75</v>
      </c>
      <c r="P216" s="19">
        <f t="shared" si="48"/>
        <v>675</v>
      </c>
      <c r="Q216" s="19">
        <f t="shared" si="49"/>
        <v>2.8299466959416359</v>
      </c>
      <c r="R216" s="19"/>
      <c r="S216" s="19"/>
      <c r="T216" s="19"/>
      <c r="U216" s="19"/>
      <c r="V216" s="44"/>
      <c r="W216" s="44"/>
      <c r="X216" s="44"/>
      <c r="Y216" s="44"/>
      <c r="Z216" s="20"/>
    </row>
    <row r="217" spans="1:26" s="21" customFormat="1" x14ac:dyDescent="0.5">
      <c r="A217" s="50">
        <v>299</v>
      </c>
      <c r="B217" s="33">
        <v>43638</v>
      </c>
      <c r="C217" s="51" t="s">
        <v>16</v>
      </c>
      <c r="D217" s="51" t="s">
        <v>56</v>
      </c>
      <c r="E217" s="52">
        <v>1.3775999999999999</v>
      </c>
      <c r="F217" s="52">
        <v>13</v>
      </c>
      <c r="G217" s="52">
        <v>9</v>
      </c>
      <c r="H217" s="52">
        <v>9</v>
      </c>
      <c r="I217" s="52">
        <v>13</v>
      </c>
      <c r="J217" s="52">
        <v>11</v>
      </c>
      <c r="K217" s="52">
        <v>9</v>
      </c>
      <c r="L217" s="52">
        <v>14</v>
      </c>
      <c r="M217" s="52">
        <v>10</v>
      </c>
      <c r="N217" s="77"/>
      <c r="O217" s="52"/>
      <c r="P217" s="52"/>
      <c r="Q217" s="52"/>
      <c r="R217" s="52"/>
      <c r="S217" s="52"/>
      <c r="T217" s="52"/>
      <c r="U217" s="52"/>
      <c r="V217" s="58"/>
      <c r="W217" s="58"/>
      <c r="X217" s="58"/>
      <c r="Y217" s="58"/>
      <c r="Z217" s="59" t="s">
        <v>49</v>
      </c>
    </row>
    <row r="218" spans="1:26" s="21" customFormat="1" x14ac:dyDescent="0.5">
      <c r="A218" s="16">
        <v>300</v>
      </c>
      <c r="B218" s="17">
        <v>43637</v>
      </c>
      <c r="C218" s="18" t="s">
        <v>16</v>
      </c>
      <c r="D218" s="18" t="s">
        <v>56</v>
      </c>
      <c r="E218" s="19">
        <v>1.3834</v>
      </c>
      <c r="F218" s="19">
        <v>10</v>
      </c>
      <c r="G218" s="19">
        <v>14</v>
      </c>
      <c r="H218" s="19">
        <v>12</v>
      </c>
      <c r="I218" s="19">
        <v>10</v>
      </c>
      <c r="J218" s="19">
        <v>12</v>
      </c>
      <c r="K218" s="19">
        <v>7</v>
      </c>
      <c r="L218" s="19">
        <v>5</v>
      </c>
      <c r="M218" s="19">
        <v>3</v>
      </c>
      <c r="N218" s="38">
        <f>SUM(F218+G218+H218+I218+J218+K218+L218+M218)</f>
        <v>73</v>
      </c>
      <c r="O218" s="19">
        <f>AVERAGE(F218,G218,H218,I218,J218,K218,L218,M218)</f>
        <v>9.125</v>
      </c>
      <c r="P218" s="19">
        <f>O218*100</f>
        <v>912.5</v>
      </c>
      <c r="Q218" s="19">
        <f>LOG10(P218+1)</f>
        <v>2.9607085516885565</v>
      </c>
      <c r="R218" s="19"/>
      <c r="S218" s="19"/>
      <c r="T218" s="19"/>
      <c r="U218" s="19"/>
      <c r="V218" s="44"/>
      <c r="W218" s="44"/>
      <c r="X218" s="44"/>
      <c r="Y218" s="44"/>
      <c r="Z218" s="20" t="s">
        <v>48</v>
      </c>
    </row>
    <row r="219" spans="1:26" s="21" customFormat="1" x14ac:dyDescent="0.5">
      <c r="A219" s="50">
        <v>302</v>
      </c>
      <c r="B219" s="33">
        <v>43635</v>
      </c>
      <c r="C219" s="51" t="s">
        <v>16</v>
      </c>
      <c r="D219" s="51" t="s">
        <v>56</v>
      </c>
      <c r="E219" s="52">
        <v>1.3512999999999999</v>
      </c>
      <c r="F219" s="52">
        <v>13</v>
      </c>
      <c r="G219" s="52">
        <v>10</v>
      </c>
      <c r="H219" s="52">
        <v>4</v>
      </c>
      <c r="I219" s="52">
        <v>9</v>
      </c>
      <c r="J219" s="52">
        <v>5</v>
      </c>
      <c r="K219" s="52">
        <v>8</v>
      </c>
      <c r="L219" s="52">
        <v>7</v>
      </c>
      <c r="M219" s="52">
        <v>6</v>
      </c>
      <c r="N219" s="52"/>
      <c r="O219" s="52"/>
      <c r="P219" s="52"/>
      <c r="Q219" s="52"/>
      <c r="R219" s="52"/>
      <c r="S219" s="52"/>
      <c r="T219" s="52"/>
      <c r="U219" s="52"/>
      <c r="V219" s="58"/>
      <c r="W219" s="58"/>
      <c r="X219" s="58"/>
      <c r="Y219" s="58"/>
      <c r="Z219" s="59" t="s">
        <v>31</v>
      </c>
    </row>
    <row r="220" spans="1:26" s="21" customFormat="1" x14ac:dyDescent="0.5">
      <c r="A220" s="16">
        <v>304</v>
      </c>
      <c r="B220" s="17">
        <v>43633</v>
      </c>
      <c r="C220" s="18" t="s">
        <v>22</v>
      </c>
      <c r="D220" s="18" t="s">
        <v>56</v>
      </c>
      <c r="E220" s="19">
        <v>1.5489999999999999</v>
      </c>
      <c r="F220" s="19">
        <v>11</v>
      </c>
      <c r="G220" s="19">
        <v>6</v>
      </c>
      <c r="H220" s="19">
        <v>10</v>
      </c>
      <c r="I220" s="19">
        <v>2</v>
      </c>
      <c r="J220" s="19">
        <v>9</v>
      </c>
      <c r="K220" s="19">
        <v>17</v>
      </c>
      <c r="L220" s="19">
        <v>15</v>
      </c>
      <c r="M220" s="19">
        <v>11</v>
      </c>
      <c r="N220" s="19">
        <f t="shared" ref="N220:N261" si="50">SUM(F220+G220+H220+I220+J220+K220+L220+M220)</f>
        <v>81</v>
      </c>
      <c r="O220" s="19">
        <f t="shared" ref="O220:O261" si="51">AVERAGE(F220,G220,H220,I220,J220,K220,L220,M220)</f>
        <v>10.125</v>
      </c>
      <c r="P220" s="19">
        <f t="shared" ref="P220:P261" si="52">O220*100</f>
        <v>1012.5</v>
      </c>
      <c r="Q220" s="19">
        <f t="shared" ref="Q220:Q261" si="53">LOG10(P220+1)</f>
        <v>3.0058237530290275</v>
      </c>
      <c r="R220" s="19"/>
      <c r="S220" s="19"/>
      <c r="T220" s="19"/>
      <c r="U220" s="19"/>
      <c r="V220" s="44"/>
      <c r="W220" s="44"/>
      <c r="X220" s="44"/>
      <c r="Y220" s="44"/>
      <c r="Z220" s="20" t="s">
        <v>38</v>
      </c>
    </row>
    <row r="221" spans="1:26" s="37" customFormat="1" x14ac:dyDescent="0.5">
      <c r="A221" s="22">
        <v>307</v>
      </c>
      <c r="B221" s="17">
        <v>43633</v>
      </c>
      <c r="C221" s="23" t="s">
        <v>22</v>
      </c>
      <c r="D221" s="23" t="s">
        <v>56</v>
      </c>
      <c r="E221" s="24">
        <v>1.4263999999999999</v>
      </c>
      <c r="F221" s="24">
        <v>6</v>
      </c>
      <c r="G221" s="24">
        <v>0</v>
      </c>
      <c r="H221" s="24">
        <v>3</v>
      </c>
      <c r="I221" s="24">
        <v>6</v>
      </c>
      <c r="J221" s="24">
        <v>2</v>
      </c>
      <c r="K221" s="24">
        <v>6</v>
      </c>
      <c r="L221" s="24">
        <v>5</v>
      </c>
      <c r="M221" s="24">
        <v>8</v>
      </c>
      <c r="N221" s="24">
        <f t="shared" si="50"/>
        <v>36</v>
      </c>
      <c r="O221" s="24">
        <f t="shared" si="51"/>
        <v>4.5</v>
      </c>
      <c r="P221" s="24">
        <f t="shared" si="52"/>
        <v>450</v>
      </c>
      <c r="Q221" s="24">
        <f t="shared" si="53"/>
        <v>2.6541765418779604</v>
      </c>
      <c r="R221" s="24"/>
      <c r="S221" s="24"/>
      <c r="T221" s="24"/>
      <c r="U221" s="24"/>
      <c r="V221" s="43"/>
      <c r="W221" s="43"/>
      <c r="X221" s="43"/>
      <c r="Y221" s="43"/>
      <c r="Z221" s="30" t="s">
        <v>38</v>
      </c>
    </row>
    <row r="222" spans="1:26" s="21" customFormat="1" x14ac:dyDescent="0.5">
      <c r="A222" s="22">
        <v>310</v>
      </c>
      <c r="B222" s="31">
        <v>43633</v>
      </c>
      <c r="C222" s="23" t="s">
        <v>16</v>
      </c>
      <c r="D222" s="18" t="s">
        <v>56</v>
      </c>
      <c r="E222" s="24">
        <v>1.3986000000000001</v>
      </c>
      <c r="F222" s="24">
        <v>16</v>
      </c>
      <c r="G222" s="24">
        <v>18</v>
      </c>
      <c r="H222" s="24">
        <v>12</v>
      </c>
      <c r="I222" s="24">
        <v>7</v>
      </c>
      <c r="J222" s="24">
        <v>5</v>
      </c>
      <c r="K222" s="24">
        <v>2</v>
      </c>
      <c r="L222" s="24">
        <v>10</v>
      </c>
      <c r="M222" s="24">
        <v>4</v>
      </c>
      <c r="N222" s="24">
        <f t="shared" si="50"/>
        <v>74</v>
      </c>
      <c r="O222" s="24">
        <f t="shared" si="51"/>
        <v>9.25</v>
      </c>
      <c r="P222" s="24">
        <f t="shared" si="52"/>
        <v>925</v>
      </c>
      <c r="Q222" s="24">
        <f t="shared" si="53"/>
        <v>2.9666109866819341</v>
      </c>
      <c r="R222" s="24"/>
      <c r="S222" s="24"/>
      <c r="T222" s="24"/>
      <c r="U222" s="24"/>
      <c r="V222" s="43"/>
      <c r="W222" s="43"/>
      <c r="X222" s="43"/>
      <c r="Y222" s="43"/>
      <c r="Z222" s="30" t="s">
        <v>40</v>
      </c>
    </row>
    <row r="223" spans="1:26" s="21" customFormat="1" x14ac:dyDescent="0.5">
      <c r="A223" s="22">
        <v>311</v>
      </c>
      <c r="B223" s="31">
        <v>43635</v>
      </c>
      <c r="C223" s="23" t="s">
        <v>16</v>
      </c>
      <c r="D223" s="18" t="s">
        <v>56</v>
      </c>
      <c r="E223" s="24">
        <v>1.4577</v>
      </c>
      <c r="F223" s="24">
        <v>16</v>
      </c>
      <c r="G223" s="24">
        <v>7</v>
      </c>
      <c r="H223" s="24">
        <v>11</v>
      </c>
      <c r="I223" s="24">
        <v>15</v>
      </c>
      <c r="J223" s="24">
        <v>18</v>
      </c>
      <c r="K223" s="24">
        <v>13</v>
      </c>
      <c r="L223" s="24">
        <v>11</v>
      </c>
      <c r="M223" s="24">
        <v>11</v>
      </c>
      <c r="N223" s="24">
        <f t="shared" si="50"/>
        <v>102</v>
      </c>
      <c r="O223" s="24">
        <f t="shared" si="51"/>
        <v>12.75</v>
      </c>
      <c r="P223" s="24">
        <f t="shared" si="52"/>
        <v>1275</v>
      </c>
      <c r="Q223" s="24">
        <f t="shared" si="53"/>
        <v>3.1058506743851435</v>
      </c>
      <c r="R223" s="24"/>
      <c r="S223" s="24"/>
      <c r="T223" s="24"/>
      <c r="U223" s="24"/>
      <c r="V223" s="43"/>
      <c r="W223" s="43"/>
      <c r="X223" s="43"/>
      <c r="Y223" s="43"/>
      <c r="Z223" s="30"/>
    </row>
    <row r="224" spans="1:26" s="21" customFormat="1" x14ac:dyDescent="0.5">
      <c r="A224" s="22">
        <v>313</v>
      </c>
      <c r="B224" s="31">
        <v>43636</v>
      </c>
      <c r="C224" s="23" t="s">
        <v>22</v>
      </c>
      <c r="D224" s="18" t="s">
        <v>56</v>
      </c>
      <c r="E224" s="24">
        <v>1.1182000000000001</v>
      </c>
      <c r="F224" s="24">
        <v>2</v>
      </c>
      <c r="G224" s="24">
        <v>4</v>
      </c>
      <c r="H224" s="24">
        <v>4</v>
      </c>
      <c r="I224" s="24">
        <v>5</v>
      </c>
      <c r="J224" s="24">
        <v>7</v>
      </c>
      <c r="K224" s="24">
        <v>7</v>
      </c>
      <c r="L224" s="24">
        <v>11</v>
      </c>
      <c r="M224" s="24">
        <v>6</v>
      </c>
      <c r="N224" s="46">
        <f t="shared" si="50"/>
        <v>46</v>
      </c>
      <c r="O224" s="24">
        <f t="shared" si="51"/>
        <v>5.75</v>
      </c>
      <c r="P224" s="24">
        <f t="shared" si="52"/>
        <v>575</v>
      </c>
      <c r="Q224" s="24">
        <f t="shared" si="53"/>
        <v>2.7604224834232118</v>
      </c>
      <c r="R224" s="24"/>
      <c r="S224" s="24"/>
      <c r="T224" s="24"/>
      <c r="U224" s="24"/>
      <c r="V224" s="43"/>
      <c r="W224" s="43"/>
      <c r="X224" s="43"/>
      <c r="Y224" s="43"/>
      <c r="Z224" s="30"/>
    </row>
    <row r="225" spans="1:26" s="21" customFormat="1" x14ac:dyDescent="0.5">
      <c r="A225" s="22">
        <v>314</v>
      </c>
      <c r="B225" s="31">
        <v>43635</v>
      </c>
      <c r="C225" s="23" t="s">
        <v>16</v>
      </c>
      <c r="D225" s="18" t="s">
        <v>56</v>
      </c>
      <c r="E225" s="24">
        <v>1.2681</v>
      </c>
      <c r="F225" s="24">
        <v>11</v>
      </c>
      <c r="G225" s="24">
        <v>7</v>
      </c>
      <c r="H225" s="24">
        <v>8</v>
      </c>
      <c r="I225" s="24">
        <v>4</v>
      </c>
      <c r="J225" s="24">
        <v>9</v>
      </c>
      <c r="K225" s="24">
        <v>7</v>
      </c>
      <c r="L225" s="24">
        <v>11</v>
      </c>
      <c r="M225" s="24">
        <v>6</v>
      </c>
      <c r="N225" s="24">
        <f t="shared" si="50"/>
        <v>63</v>
      </c>
      <c r="O225" s="24">
        <f t="shared" si="51"/>
        <v>7.875</v>
      </c>
      <c r="P225" s="24">
        <f t="shared" si="52"/>
        <v>787.5</v>
      </c>
      <c r="Q225" s="24">
        <f t="shared" si="53"/>
        <v>2.8968016976649218</v>
      </c>
      <c r="R225" s="24"/>
      <c r="S225" s="24"/>
      <c r="T225" s="24"/>
      <c r="U225" s="24"/>
      <c r="V225" s="43"/>
      <c r="W225" s="43"/>
      <c r="X225" s="43"/>
      <c r="Y225" s="43"/>
      <c r="Z225" s="30"/>
    </row>
    <row r="226" spans="1:26" s="21" customFormat="1" x14ac:dyDescent="0.5">
      <c r="A226" s="22">
        <v>318</v>
      </c>
      <c r="B226" s="31">
        <v>43636</v>
      </c>
      <c r="C226" s="23" t="s">
        <v>22</v>
      </c>
      <c r="D226" s="18" t="s">
        <v>56</v>
      </c>
      <c r="E226" s="24">
        <v>1.3056000000000001</v>
      </c>
      <c r="F226" s="24">
        <v>13</v>
      </c>
      <c r="G226" s="24">
        <v>8</v>
      </c>
      <c r="H226" s="24">
        <v>9</v>
      </c>
      <c r="I226" s="24">
        <v>11</v>
      </c>
      <c r="J226" s="24">
        <v>9</v>
      </c>
      <c r="K226" s="24">
        <v>12</v>
      </c>
      <c r="L226" s="24">
        <v>9</v>
      </c>
      <c r="M226" s="24">
        <v>24</v>
      </c>
      <c r="N226" s="46">
        <f t="shared" si="50"/>
        <v>95</v>
      </c>
      <c r="O226" s="24">
        <f t="shared" si="51"/>
        <v>11.875</v>
      </c>
      <c r="P226" s="24">
        <f t="shared" si="52"/>
        <v>1187.5</v>
      </c>
      <c r="Q226" s="24">
        <f t="shared" si="53"/>
        <v>3.0749991860641992</v>
      </c>
      <c r="R226" s="24"/>
      <c r="S226" s="24"/>
      <c r="T226" s="24"/>
      <c r="U226" s="24"/>
      <c r="V226" s="43"/>
      <c r="W226" s="43"/>
      <c r="X226" s="43"/>
      <c r="Y226" s="43"/>
      <c r="Z226" s="30"/>
    </row>
    <row r="227" spans="1:26" s="21" customFormat="1" x14ac:dyDescent="0.5">
      <c r="A227" s="22">
        <v>321</v>
      </c>
      <c r="B227" s="31">
        <v>43633</v>
      </c>
      <c r="C227" s="23" t="s">
        <v>22</v>
      </c>
      <c r="D227" s="18" t="s">
        <v>56</v>
      </c>
      <c r="E227" s="24">
        <v>1.333</v>
      </c>
      <c r="F227" s="24">
        <v>5</v>
      </c>
      <c r="G227" s="24">
        <v>7</v>
      </c>
      <c r="H227" s="24">
        <v>6</v>
      </c>
      <c r="I227" s="24">
        <v>3</v>
      </c>
      <c r="J227" s="24">
        <v>6</v>
      </c>
      <c r="K227" s="24">
        <v>8</v>
      </c>
      <c r="L227" s="24">
        <v>1</v>
      </c>
      <c r="M227" s="24">
        <v>1</v>
      </c>
      <c r="N227" s="24">
        <f t="shared" si="50"/>
        <v>37</v>
      </c>
      <c r="O227" s="24">
        <f t="shared" si="51"/>
        <v>4.625</v>
      </c>
      <c r="P227" s="24">
        <f t="shared" si="52"/>
        <v>462.5</v>
      </c>
      <c r="Q227" s="24">
        <f t="shared" si="53"/>
        <v>2.666049738480516</v>
      </c>
      <c r="R227" s="24"/>
      <c r="S227" s="24"/>
      <c r="T227" s="24"/>
      <c r="U227" s="24"/>
      <c r="V227" s="43"/>
      <c r="W227" s="43"/>
      <c r="X227" s="43"/>
      <c r="Y227" s="43"/>
      <c r="Z227" s="30" t="s">
        <v>39</v>
      </c>
    </row>
    <row r="228" spans="1:26" s="21" customFormat="1" x14ac:dyDescent="0.5">
      <c r="A228" s="22">
        <v>322</v>
      </c>
      <c r="B228" s="31">
        <v>43633</v>
      </c>
      <c r="C228" s="23" t="s">
        <v>16</v>
      </c>
      <c r="D228" s="18" t="s">
        <v>56</v>
      </c>
      <c r="E228" s="24">
        <v>1.4132</v>
      </c>
      <c r="F228" s="24">
        <v>8</v>
      </c>
      <c r="G228" s="24">
        <v>9</v>
      </c>
      <c r="H228" s="24">
        <v>2</v>
      </c>
      <c r="I228" s="24">
        <v>6</v>
      </c>
      <c r="J228" s="24">
        <v>5</v>
      </c>
      <c r="K228" s="24">
        <v>10</v>
      </c>
      <c r="L228" s="24">
        <v>12</v>
      </c>
      <c r="M228" s="24">
        <v>13</v>
      </c>
      <c r="N228" s="24">
        <f t="shared" si="50"/>
        <v>65</v>
      </c>
      <c r="O228" s="24">
        <f t="shared" si="51"/>
        <v>8.125</v>
      </c>
      <c r="P228" s="24">
        <f t="shared" si="52"/>
        <v>812.5</v>
      </c>
      <c r="Q228" s="24">
        <f t="shared" si="53"/>
        <v>2.9103575572728775</v>
      </c>
      <c r="R228" s="24"/>
      <c r="S228" s="24"/>
      <c r="T228" s="24"/>
      <c r="U228" s="24"/>
      <c r="V228" s="43"/>
      <c r="W228" s="43"/>
      <c r="X228" s="43"/>
      <c r="Y228" s="43"/>
      <c r="Z228" s="30" t="s">
        <v>41</v>
      </c>
    </row>
    <row r="229" spans="1:26" s="21" customFormat="1" x14ac:dyDescent="0.5">
      <c r="A229" s="22">
        <v>323</v>
      </c>
      <c r="B229" s="31">
        <v>43635</v>
      </c>
      <c r="C229" s="23" t="s">
        <v>16</v>
      </c>
      <c r="D229" s="18" t="s">
        <v>56</v>
      </c>
      <c r="E229" s="24">
        <v>1.2855000000000001</v>
      </c>
      <c r="F229" s="46">
        <v>4</v>
      </c>
      <c r="G229" s="24">
        <v>5</v>
      </c>
      <c r="H229" s="24">
        <v>4</v>
      </c>
      <c r="I229" s="24">
        <v>5</v>
      </c>
      <c r="J229" s="24">
        <v>3</v>
      </c>
      <c r="K229" s="24">
        <v>4</v>
      </c>
      <c r="L229" s="24">
        <v>1</v>
      </c>
      <c r="M229" s="24">
        <v>2</v>
      </c>
      <c r="N229" s="24">
        <f t="shared" si="50"/>
        <v>28</v>
      </c>
      <c r="O229" s="24">
        <f t="shared" si="51"/>
        <v>3.5</v>
      </c>
      <c r="P229" s="24">
        <f t="shared" si="52"/>
        <v>350</v>
      </c>
      <c r="Q229" s="24">
        <f t="shared" si="53"/>
        <v>2.5453071164658239</v>
      </c>
      <c r="R229" s="24"/>
      <c r="S229" s="24"/>
      <c r="T229" s="24"/>
      <c r="U229" s="24"/>
      <c r="V229" s="43"/>
      <c r="W229" s="43"/>
      <c r="X229" s="43"/>
      <c r="Y229" s="43"/>
      <c r="Z229" s="30"/>
    </row>
    <row r="230" spans="1:26" s="21" customFormat="1" x14ac:dyDescent="0.5">
      <c r="A230" s="22">
        <v>326</v>
      </c>
      <c r="B230" s="31">
        <v>43636</v>
      </c>
      <c r="C230" s="23" t="s">
        <v>22</v>
      </c>
      <c r="D230" s="18" t="s">
        <v>56</v>
      </c>
      <c r="E230" s="24">
        <v>1.5689</v>
      </c>
      <c r="F230" s="24">
        <v>6</v>
      </c>
      <c r="G230" s="24">
        <v>3</v>
      </c>
      <c r="H230" s="24">
        <v>9</v>
      </c>
      <c r="I230" s="24">
        <v>7</v>
      </c>
      <c r="J230" s="24">
        <v>8</v>
      </c>
      <c r="K230" s="24">
        <v>10</v>
      </c>
      <c r="L230" s="24">
        <v>4</v>
      </c>
      <c r="M230" s="24">
        <v>8</v>
      </c>
      <c r="N230" s="46">
        <f t="shared" si="50"/>
        <v>55</v>
      </c>
      <c r="O230" s="24">
        <f t="shared" si="51"/>
        <v>6.875</v>
      </c>
      <c r="P230" s="24">
        <f t="shared" si="52"/>
        <v>687.5</v>
      </c>
      <c r="Q230" s="24">
        <f t="shared" si="53"/>
        <v>2.8379039445929424</v>
      </c>
      <c r="R230" s="24"/>
      <c r="S230" s="24"/>
      <c r="T230" s="24"/>
      <c r="U230" s="24"/>
      <c r="V230" s="43"/>
      <c r="W230" s="43"/>
      <c r="X230" s="43"/>
      <c r="Y230" s="43"/>
      <c r="Z230" s="30" t="s">
        <v>45</v>
      </c>
    </row>
    <row r="231" spans="1:26" s="21" customFormat="1" x14ac:dyDescent="0.5">
      <c r="A231" s="22">
        <v>328</v>
      </c>
      <c r="B231" s="31">
        <v>43636</v>
      </c>
      <c r="C231" s="23" t="s">
        <v>22</v>
      </c>
      <c r="D231" s="18" t="s">
        <v>56</v>
      </c>
      <c r="E231" s="24">
        <v>1.3019000000000001</v>
      </c>
      <c r="F231" s="24">
        <v>6</v>
      </c>
      <c r="G231" s="24">
        <v>4</v>
      </c>
      <c r="H231" s="24">
        <v>4</v>
      </c>
      <c r="I231" s="24">
        <v>9</v>
      </c>
      <c r="J231" s="24">
        <v>9</v>
      </c>
      <c r="K231" s="24">
        <v>6</v>
      </c>
      <c r="L231" s="24">
        <v>6</v>
      </c>
      <c r="M231" s="24">
        <v>9</v>
      </c>
      <c r="N231" s="46">
        <f t="shared" si="50"/>
        <v>53</v>
      </c>
      <c r="O231" s="24">
        <f t="shared" si="51"/>
        <v>6.625</v>
      </c>
      <c r="P231" s="24">
        <f t="shared" si="52"/>
        <v>662.5</v>
      </c>
      <c r="Q231" s="24">
        <f t="shared" si="53"/>
        <v>2.8218409272004541</v>
      </c>
      <c r="R231" s="24"/>
      <c r="S231" s="24"/>
      <c r="T231" s="24"/>
      <c r="U231" s="24"/>
      <c r="V231" s="43"/>
      <c r="W231" s="43"/>
      <c r="X231" s="43"/>
      <c r="Y231" s="43"/>
      <c r="Z231" s="30"/>
    </row>
    <row r="232" spans="1:26" s="21" customFormat="1" x14ac:dyDescent="0.5">
      <c r="A232" s="22">
        <v>329</v>
      </c>
      <c r="B232" s="31">
        <v>43633</v>
      </c>
      <c r="C232" s="23" t="s">
        <v>16</v>
      </c>
      <c r="D232" s="18" t="s">
        <v>56</v>
      </c>
      <c r="E232" s="24">
        <v>1.3574999999999999</v>
      </c>
      <c r="F232" s="24">
        <v>7</v>
      </c>
      <c r="G232" s="24">
        <v>5</v>
      </c>
      <c r="H232" s="24">
        <v>6</v>
      </c>
      <c r="I232" s="24">
        <v>7</v>
      </c>
      <c r="J232" s="24">
        <v>4</v>
      </c>
      <c r="K232" s="24">
        <v>8</v>
      </c>
      <c r="L232" s="24">
        <v>3</v>
      </c>
      <c r="M232" s="24">
        <v>12</v>
      </c>
      <c r="N232" s="24">
        <f t="shared" si="50"/>
        <v>52</v>
      </c>
      <c r="O232" s="24">
        <f t="shared" si="51"/>
        <v>6.5</v>
      </c>
      <c r="P232" s="24">
        <f t="shared" si="52"/>
        <v>650</v>
      </c>
      <c r="Q232" s="24">
        <f t="shared" si="53"/>
        <v>2.8135809885681922</v>
      </c>
      <c r="R232" s="24"/>
      <c r="S232" s="24"/>
      <c r="T232" s="24"/>
      <c r="U232" s="24"/>
      <c r="V232" s="43"/>
      <c r="W232" s="43"/>
      <c r="X232" s="43"/>
      <c r="Y232" s="43"/>
      <c r="Z232" s="30" t="s">
        <v>38</v>
      </c>
    </row>
    <row r="233" spans="1:26" s="37" customFormat="1" x14ac:dyDescent="0.5">
      <c r="A233" s="23">
        <v>334</v>
      </c>
      <c r="B233" s="17">
        <v>43633</v>
      </c>
      <c r="C233" s="23" t="s">
        <v>22</v>
      </c>
      <c r="D233" s="18" t="s">
        <v>56</v>
      </c>
      <c r="E233" s="24">
        <v>1.5330999999999999</v>
      </c>
      <c r="F233" s="24">
        <v>13</v>
      </c>
      <c r="G233" s="24">
        <v>8</v>
      </c>
      <c r="H233" s="24">
        <v>9</v>
      </c>
      <c r="I233" s="24">
        <v>13</v>
      </c>
      <c r="J233" s="24">
        <v>10</v>
      </c>
      <c r="K233" s="24">
        <v>15</v>
      </c>
      <c r="L233" s="24">
        <v>18</v>
      </c>
      <c r="M233" s="24">
        <v>11</v>
      </c>
      <c r="N233" s="24">
        <f t="shared" si="50"/>
        <v>97</v>
      </c>
      <c r="O233" s="24">
        <f t="shared" si="51"/>
        <v>12.125</v>
      </c>
      <c r="P233" s="24">
        <f t="shared" si="52"/>
        <v>1212.5</v>
      </c>
      <c r="Q233" s="24">
        <f t="shared" si="53"/>
        <v>3.0840397806679536</v>
      </c>
      <c r="R233" s="24"/>
      <c r="S233" s="24"/>
      <c r="T233" s="24"/>
      <c r="U233" s="24"/>
      <c r="V233" s="43"/>
      <c r="W233" s="43"/>
      <c r="X233" s="43"/>
      <c r="Y233" s="43"/>
      <c r="Z233" s="30" t="s">
        <v>37</v>
      </c>
    </row>
    <row r="234" spans="1:26" s="21" customFormat="1" x14ac:dyDescent="0.5">
      <c r="A234" s="23">
        <v>345</v>
      </c>
      <c r="B234" s="31">
        <v>43640</v>
      </c>
      <c r="C234" s="23" t="s">
        <v>22</v>
      </c>
      <c r="D234" s="18" t="s">
        <v>56</v>
      </c>
      <c r="E234" s="24">
        <v>1.2003999999999999</v>
      </c>
      <c r="F234" s="24">
        <v>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1</v>
      </c>
      <c r="N234" s="46">
        <f t="shared" si="50"/>
        <v>1</v>
      </c>
      <c r="O234" s="24">
        <f t="shared" si="51"/>
        <v>0.125</v>
      </c>
      <c r="P234" s="24">
        <f t="shared" si="52"/>
        <v>12.5</v>
      </c>
      <c r="Q234" s="24">
        <f t="shared" si="53"/>
        <v>1.1303337684950061</v>
      </c>
      <c r="R234" s="24"/>
      <c r="S234" s="24"/>
      <c r="T234" s="24"/>
      <c r="U234" s="24"/>
      <c r="V234" s="43"/>
      <c r="W234" s="43"/>
      <c r="X234" s="43"/>
      <c r="Y234" s="43"/>
      <c r="Z234" s="30"/>
    </row>
    <row r="235" spans="1:26" s="21" customFormat="1" x14ac:dyDescent="0.5">
      <c r="A235" s="22">
        <v>347</v>
      </c>
      <c r="B235" s="31">
        <v>43637</v>
      </c>
      <c r="C235" s="23" t="s">
        <v>16</v>
      </c>
      <c r="D235" s="18" t="s">
        <v>56</v>
      </c>
      <c r="E235" s="24">
        <v>1.3420000000000001</v>
      </c>
      <c r="F235" s="24">
        <v>10</v>
      </c>
      <c r="G235" s="24">
        <v>7</v>
      </c>
      <c r="H235" s="24">
        <v>16</v>
      </c>
      <c r="I235" s="24">
        <v>16</v>
      </c>
      <c r="J235" s="24">
        <v>10</v>
      </c>
      <c r="K235" s="24">
        <v>17</v>
      </c>
      <c r="L235" s="24">
        <v>15</v>
      </c>
      <c r="M235" s="24">
        <v>13</v>
      </c>
      <c r="N235" s="46">
        <f t="shared" si="50"/>
        <v>104</v>
      </c>
      <c r="O235" s="24">
        <f t="shared" si="51"/>
        <v>13</v>
      </c>
      <c r="P235" s="24">
        <f t="shared" si="52"/>
        <v>1300</v>
      </c>
      <c r="Q235" s="24">
        <f t="shared" si="53"/>
        <v>3.1142772965615864</v>
      </c>
      <c r="R235" s="24"/>
      <c r="S235" s="24"/>
      <c r="T235" s="24"/>
      <c r="U235" s="24"/>
      <c r="V235" s="43"/>
      <c r="W235" s="43"/>
      <c r="X235" s="43"/>
      <c r="Y235" s="43"/>
      <c r="Z235" s="30"/>
    </row>
    <row r="236" spans="1:26" s="21" customFormat="1" x14ac:dyDescent="0.5">
      <c r="A236" s="22">
        <v>352</v>
      </c>
      <c r="B236" s="31">
        <v>43640</v>
      </c>
      <c r="C236" s="23" t="s">
        <v>22</v>
      </c>
      <c r="D236" s="18" t="s">
        <v>56</v>
      </c>
      <c r="E236" s="24">
        <v>1.1973</v>
      </c>
      <c r="F236" s="24">
        <v>15</v>
      </c>
      <c r="G236" s="24">
        <v>12</v>
      </c>
      <c r="H236" s="24">
        <v>15</v>
      </c>
      <c r="I236" s="24">
        <v>10</v>
      </c>
      <c r="J236" s="24">
        <v>6</v>
      </c>
      <c r="K236" s="24">
        <v>9</v>
      </c>
      <c r="L236" s="24">
        <v>8</v>
      </c>
      <c r="M236" s="24">
        <v>17</v>
      </c>
      <c r="N236" s="46">
        <f t="shared" si="50"/>
        <v>92</v>
      </c>
      <c r="O236" s="24">
        <f t="shared" si="51"/>
        <v>11.5</v>
      </c>
      <c r="P236" s="24">
        <f t="shared" si="52"/>
        <v>1150</v>
      </c>
      <c r="Q236" s="24">
        <f t="shared" si="53"/>
        <v>3.0610753236297916</v>
      </c>
      <c r="R236" s="24"/>
      <c r="S236" s="24"/>
      <c r="T236" s="24"/>
      <c r="U236" s="24"/>
      <c r="V236" s="43"/>
      <c r="W236" s="43"/>
      <c r="X236" s="43"/>
      <c r="Y236" s="43"/>
      <c r="Z236" s="30"/>
    </row>
    <row r="237" spans="1:26" s="21" customFormat="1" x14ac:dyDescent="0.5">
      <c r="A237" s="22">
        <v>362</v>
      </c>
      <c r="B237" s="31">
        <v>43647</v>
      </c>
      <c r="C237" s="23" t="s">
        <v>22</v>
      </c>
      <c r="D237" s="23" t="s">
        <v>56</v>
      </c>
      <c r="E237" s="24">
        <v>1.3794</v>
      </c>
      <c r="F237" s="24">
        <v>11</v>
      </c>
      <c r="G237" s="24">
        <v>7</v>
      </c>
      <c r="H237" s="24">
        <v>14</v>
      </c>
      <c r="I237" s="24">
        <v>13</v>
      </c>
      <c r="J237" s="24">
        <v>14</v>
      </c>
      <c r="K237" s="24">
        <v>17</v>
      </c>
      <c r="L237" s="24">
        <v>6</v>
      </c>
      <c r="M237" s="24">
        <v>5</v>
      </c>
      <c r="N237" s="46">
        <f t="shared" si="50"/>
        <v>87</v>
      </c>
      <c r="O237" s="24">
        <f t="shared" si="51"/>
        <v>10.875</v>
      </c>
      <c r="P237" s="24">
        <f t="shared" si="52"/>
        <v>1087.5</v>
      </c>
      <c r="Q237" s="24">
        <f t="shared" si="53"/>
        <v>3.0368284333771132</v>
      </c>
      <c r="R237" s="24"/>
      <c r="S237" s="24"/>
      <c r="T237" s="24"/>
      <c r="U237" s="24"/>
      <c r="V237" s="43"/>
      <c r="W237" s="43"/>
      <c r="X237" s="43"/>
      <c r="Y237" s="43"/>
      <c r="Z237" s="30"/>
    </row>
    <row r="238" spans="1:26" s="21" customFormat="1" x14ac:dyDescent="0.5">
      <c r="A238" s="22">
        <v>365</v>
      </c>
      <c r="B238" s="31">
        <v>43649</v>
      </c>
      <c r="C238" s="23" t="s">
        <v>16</v>
      </c>
      <c r="D238" s="23" t="s">
        <v>56</v>
      </c>
      <c r="E238" s="24">
        <v>1.2337</v>
      </c>
      <c r="F238" s="24">
        <v>1</v>
      </c>
      <c r="G238" s="24">
        <v>1</v>
      </c>
      <c r="H238" s="24">
        <v>12</v>
      </c>
      <c r="I238" s="24">
        <v>8</v>
      </c>
      <c r="J238" s="24">
        <v>7</v>
      </c>
      <c r="K238" s="24">
        <v>8</v>
      </c>
      <c r="L238" s="24">
        <v>7</v>
      </c>
      <c r="M238" s="24">
        <v>9</v>
      </c>
      <c r="N238" s="46">
        <f t="shared" si="50"/>
        <v>53</v>
      </c>
      <c r="O238" s="24">
        <f t="shared" si="51"/>
        <v>6.625</v>
      </c>
      <c r="P238" s="24">
        <f t="shared" si="52"/>
        <v>662.5</v>
      </c>
      <c r="Q238" s="24">
        <f t="shared" si="53"/>
        <v>2.8218409272004541</v>
      </c>
      <c r="R238" s="24"/>
      <c r="S238" s="24"/>
      <c r="T238" s="24"/>
      <c r="U238" s="24"/>
      <c r="V238" s="43"/>
      <c r="W238" s="43"/>
      <c r="X238" s="43"/>
      <c r="Y238" s="43"/>
      <c r="Z238" s="30"/>
    </row>
    <row r="239" spans="1:26" s="21" customFormat="1" x14ac:dyDescent="0.5">
      <c r="A239" s="22">
        <v>371</v>
      </c>
      <c r="B239" s="31">
        <v>43647</v>
      </c>
      <c r="C239" s="23" t="s">
        <v>22</v>
      </c>
      <c r="D239" s="23" t="s">
        <v>56</v>
      </c>
      <c r="E239" s="24">
        <v>1.2928999999999999</v>
      </c>
      <c r="F239" s="24">
        <v>8</v>
      </c>
      <c r="G239" s="24">
        <v>3</v>
      </c>
      <c r="H239" s="24">
        <v>2</v>
      </c>
      <c r="I239" s="24">
        <v>4</v>
      </c>
      <c r="J239" s="24">
        <v>4</v>
      </c>
      <c r="K239" s="24">
        <v>6</v>
      </c>
      <c r="L239" s="24">
        <v>8</v>
      </c>
      <c r="M239" s="24">
        <v>7</v>
      </c>
      <c r="N239" s="46">
        <f t="shared" si="50"/>
        <v>42</v>
      </c>
      <c r="O239" s="24">
        <f t="shared" si="51"/>
        <v>5.25</v>
      </c>
      <c r="P239" s="24">
        <f t="shared" si="52"/>
        <v>525</v>
      </c>
      <c r="Q239" s="24">
        <f t="shared" si="53"/>
        <v>2.7209857441537393</v>
      </c>
      <c r="R239" s="24"/>
      <c r="S239" s="24"/>
      <c r="T239" s="24"/>
      <c r="U239" s="24"/>
      <c r="V239" s="43"/>
      <c r="W239" s="43"/>
      <c r="X239" s="43"/>
      <c r="Y239" s="43"/>
      <c r="Z239" s="30"/>
    </row>
    <row r="240" spans="1:26" s="21" customFormat="1" x14ac:dyDescent="0.5">
      <c r="A240" s="22">
        <v>374</v>
      </c>
      <c r="B240" s="31">
        <v>43647</v>
      </c>
      <c r="C240" s="23" t="s">
        <v>16</v>
      </c>
      <c r="D240" s="23" t="s">
        <v>56</v>
      </c>
      <c r="E240" s="24">
        <v>1.3725000000000001</v>
      </c>
      <c r="F240" s="24">
        <v>18</v>
      </c>
      <c r="G240" s="24">
        <v>20</v>
      </c>
      <c r="H240" s="24">
        <v>17</v>
      </c>
      <c r="I240" s="24">
        <v>16</v>
      </c>
      <c r="J240" s="24">
        <v>13</v>
      </c>
      <c r="K240" s="24">
        <v>15</v>
      </c>
      <c r="L240" s="24">
        <v>22</v>
      </c>
      <c r="M240" s="24">
        <v>8</v>
      </c>
      <c r="N240" s="46">
        <f t="shared" si="50"/>
        <v>129</v>
      </c>
      <c r="O240" s="24">
        <f t="shared" si="51"/>
        <v>16.125</v>
      </c>
      <c r="P240" s="24">
        <f t="shared" si="52"/>
        <v>1612.5</v>
      </c>
      <c r="Q240" s="24">
        <f t="shared" si="53"/>
        <v>3.2077689697399236</v>
      </c>
      <c r="R240" s="24"/>
      <c r="S240" s="24"/>
      <c r="T240" s="24"/>
      <c r="U240" s="24"/>
      <c r="V240" s="43"/>
      <c r="W240" s="43"/>
      <c r="X240" s="43"/>
      <c r="Y240" s="43"/>
      <c r="Z240" s="30"/>
    </row>
    <row r="241" spans="1:26" s="21" customFormat="1" x14ac:dyDescent="0.5">
      <c r="A241" s="32">
        <v>389</v>
      </c>
      <c r="B241" s="54">
        <v>43648</v>
      </c>
      <c r="C241" s="34" t="s">
        <v>16</v>
      </c>
      <c r="D241" s="34" t="s">
        <v>56</v>
      </c>
      <c r="E241" s="35">
        <v>1.4759</v>
      </c>
      <c r="F241" s="35">
        <v>9</v>
      </c>
      <c r="G241" s="35">
        <v>7</v>
      </c>
      <c r="H241" s="35">
        <v>8</v>
      </c>
      <c r="I241" s="35">
        <v>11</v>
      </c>
      <c r="J241" s="35">
        <v>12</v>
      </c>
      <c r="K241" s="35">
        <v>6</v>
      </c>
      <c r="L241" s="35">
        <v>8</v>
      </c>
      <c r="M241" s="35">
        <v>8</v>
      </c>
      <c r="N241" s="55">
        <f t="shared" si="50"/>
        <v>69</v>
      </c>
      <c r="O241" s="35">
        <f t="shared" si="51"/>
        <v>8.625</v>
      </c>
      <c r="P241" s="35">
        <f t="shared" si="52"/>
        <v>862.5</v>
      </c>
      <c r="Q241" s="35">
        <f t="shared" si="53"/>
        <v>2.9362623419034777</v>
      </c>
      <c r="R241" s="35"/>
      <c r="S241" s="35"/>
      <c r="T241" s="35"/>
      <c r="U241" s="35"/>
      <c r="V241" s="53"/>
      <c r="W241" s="53"/>
      <c r="X241" s="53"/>
      <c r="Y241" s="53"/>
      <c r="Z241" s="36" t="s">
        <v>54</v>
      </c>
    </row>
    <row r="242" spans="1:26" s="21" customFormat="1" x14ac:dyDescent="0.5">
      <c r="A242" s="22">
        <v>391</v>
      </c>
      <c r="B242" s="31">
        <v>43644</v>
      </c>
      <c r="C242" s="23" t="s">
        <v>16</v>
      </c>
      <c r="D242" s="23" t="s">
        <v>56</v>
      </c>
      <c r="E242" s="24">
        <v>1.1309</v>
      </c>
      <c r="F242" s="24">
        <v>0</v>
      </c>
      <c r="G242" s="24">
        <v>0</v>
      </c>
      <c r="H242" s="24">
        <v>0</v>
      </c>
      <c r="I242" s="24">
        <v>0</v>
      </c>
      <c r="J242" s="24">
        <v>0</v>
      </c>
      <c r="K242" s="24">
        <v>0</v>
      </c>
      <c r="L242" s="24">
        <v>0</v>
      </c>
      <c r="M242" s="24">
        <v>0</v>
      </c>
      <c r="N242" s="46">
        <f t="shared" si="50"/>
        <v>0</v>
      </c>
      <c r="O242" s="24">
        <f t="shared" si="51"/>
        <v>0</v>
      </c>
      <c r="P242" s="24">
        <f t="shared" si="52"/>
        <v>0</v>
      </c>
      <c r="Q242" s="24">
        <f t="shared" si="53"/>
        <v>0</v>
      </c>
      <c r="R242" s="24"/>
      <c r="S242" s="24"/>
      <c r="T242" s="24"/>
      <c r="U242" s="24"/>
      <c r="V242" s="43"/>
      <c r="W242" s="43"/>
      <c r="X242" s="43"/>
      <c r="Y242" s="43"/>
      <c r="Z242" s="30"/>
    </row>
    <row r="243" spans="1:26" s="21" customFormat="1" x14ac:dyDescent="0.5">
      <c r="A243" s="22">
        <v>393</v>
      </c>
      <c r="B243" s="31">
        <v>43644</v>
      </c>
      <c r="C243" s="23" t="s">
        <v>16</v>
      </c>
      <c r="D243" s="23" t="s">
        <v>56</v>
      </c>
      <c r="E243" s="24">
        <v>1.3834</v>
      </c>
      <c r="F243" s="24">
        <v>9</v>
      </c>
      <c r="G243" s="24">
        <v>8</v>
      </c>
      <c r="H243" s="24">
        <v>10</v>
      </c>
      <c r="I243" s="24">
        <v>12</v>
      </c>
      <c r="J243" s="24">
        <v>5</v>
      </c>
      <c r="K243" s="24">
        <v>8</v>
      </c>
      <c r="L243" s="24">
        <v>10</v>
      </c>
      <c r="M243" s="24">
        <v>11</v>
      </c>
      <c r="N243" s="46">
        <f t="shared" si="50"/>
        <v>73</v>
      </c>
      <c r="O243" s="24">
        <f t="shared" si="51"/>
        <v>9.125</v>
      </c>
      <c r="P243" s="24">
        <f t="shared" si="52"/>
        <v>912.5</v>
      </c>
      <c r="Q243" s="24">
        <f t="shared" si="53"/>
        <v>2.9607085516885565</v>
      </c>
      <c r="R243" s="24"/>
      <c r="S243" s="24"/>
      <c r="T243" s="24"/>
      <c r="U243" s="24"/>
      <c r="V243" s="43"/>
      <c r="W243" s="43"/>
      <c r="X243" s="43"/>
      <c r="Y243" s="43"/>
      <c r="Z243" s="30"/>
    </row>
    <row r="244" spans="1:26" s="21" customFormat="1" x14ac:dyDescent="0.5">
      <c r="A244" s="22">
        <v>394</v>
      </c>
      <c r="B244" s="31">
        <v>43645</v>
      </c>
      <c r="C244" s="23" t="s">
        <v>16</v>
      </c>
      <c r="D244" s="23" t="s">
        <v>56</v>
      </c>
      <c r="E244" s="24">
        <v>1.2865</v>
      </c>
      <c r="F244" s="24">
        <v>11</v>
      </c>
      <c r="G244" s="24">
        <v>8</v>
      </c>
      <c r="H244" s="24">
        <v>10</v>
      </c>
      <c r="I244" s="24">
        <v>12</v>
      </c>
      <c r="J244" s="24">
        <v>7</v>
      </c>
      <c r="K244" s="24">
        <v>9</v>
      </c>
      <c r="L244" s="24">
        <v>7</v>
      </c>
      <c r="M244" s="24">
        <v>9</v>
      </c>
      <c r="N244" s="46">
        <f t="shared" si="50"/>
        <v>73</v>
      </c>
      <c r="O244" s="24">
        <f t="shared" si="51"/>
        <v>9.125</v>
      </c>
      <c r="P244" s="24">
        <f t="shared" si="52"/>
        <v>912.5</v>
      </c>
      <c r="Q244" s="24">
        <f t="shared" si="53"/>
        <v>2.9607085516885565</v>
      </c>
      <c r="R244" s="24"/>
      <c r="S244" s="24"/>
      <c r="T244" s="24"/>
      <c r="U244" s="24"/>
      <c r="V244" s="43"/>
      <c r="W244" s="43"/>
      <c r="X244" s="43"/>
      <c r="Y244" s="43"/>
      <c r="Z244" s="30"/>
    </row>
    <row r="245" spans="1:26" s="21" customFormat="1" x14ac:dyDescent="0.5">
      <c r="A245" s="22">
        <v>396</v>
      </c>
      <c r="B245" s="31">
        <v>43646</v>
      </c>
      <c r="C245" s="23" t="s">
        <v>22</v>
      </c>
      <c r="D245" s="23" t="s">
        <v>56</v>
      </c>
      <c r="E245" s="48">
        <v>1.605</v>
      </c>
      <c r="F245" s="24">
        <v>7</v>
      </c>
      <c r="G245" s="24">
        <v>3</v>
      </c>
      <c r="H245" s="24">
        <v>6</v>
      </c>
      <c r="I245" s="24">
        <v>4</v>
      </c>
      <c r="J245" s="24">
        <v>4</v>
      </c>
      <c r="K245" s="24">
        <v>6</v>
      </c>
      <c r="L245" s="24">
        <v>10</v>
      </c>
      <c r="M245" s="24">
        <v>8</v>
      </c>
      <c r="N245" s="46">
        <f t="shared" si="50"/>
        <v>48</v>
      </c>
      <c r="O245" s="24">
        <f t="shared" si="51"/>
        <v>6</v>
      </c>
      <c r="P245" s="24">
        <f t="shared" si="52"/>
        <v>600</v>
      </c>
      <c r="Q245" s="24">
        <f t="shared" si="53"/>
        <v>2.7788744720027396</v>
      </c>
      <c r="R245" s="24"/>
      <c r="S245" s="24"/>
      <c r="T245" s="24"/>
      <c r="U245" s="24"/>
      <c r="V245" s="43"/>
      <c r="W245" s="43"/>
      <c r="X245" s="43"/>
      <c r="Y245" s="43"/>
      <c r="Z245" s="30"/>
    </row>
    <row r="246" spans="1:26" s="21" customFormat="1" x14ac:dyDescent="0.5">
      <c r="A246" s="16">
        <v>398</v>
      </c>
      <c r="B246" s="31">
        <v>43645</v>
      </c>
      <c r="C246" s="18" t="s">
        <v>16</v>
      </c>
      <c r="D246" s="23" t="s">
        <v>56</v>
      </c>
      <c r="E246" s="47">
        <v>1.4079999999999999</v>
      </c>
      <c r="F246" s="19">
        <v>2</v>
      </c>
      <c r="G246" s="19">
        <v>7</v>
      </c>
      <c r="H246" s="19">
        <v>6</v>
      </c>
      <c r="I246" s="19">
        <v>6</v>
      </c>
      <c r="J246" s="19">
        <v>9</v>
      </c>
      <c r="K246" s="19">
        <v>7</v>
      </c>
      <c r="L246" s="19">
        <v>13</v>
      </c>
      <c r="M246" s="19">
        <v>11</v>
      </c>
      <c r="N246" s="38">
        <f t="shared" si="50"/>
        <v>61</v>
      </c>
      <c r="O246" s="19">
        <f t="shared" si="51"/>
        <v>7.625</v>
      </c>
      <c r="P246" s="19">
        <f t="shared" si="52"/>
        <v>762.5</v>
      </c>
      <c r="Q246" s="19">
        <f t="shared" si="53"/>
        <v>2.8828090413924401</v>
      </c>
      <c r="R246" s="19"/>
      <c r="S246" s="19"/>
      <c r="T246" s="19"/>
      <c r="U246" s="19"/>
      <c r="V246" s="43"/>
      <c r="W246" s="43"/>
      <c r="X246" s="43"/>
      <c r="Y246" s="43"/>
      <c r="Z246" s="20"/>
    </row>
    <row r="247" spans="1:26" s="21" customFormat="1" x14ac:dyDescent="0.5">
      <c r="A247" s="22">
        <v>409</v>
      </c>
      <c r="B247" s="31">
        <v>43641</v>
      </c>
      <c r="C247" s="23" t="s">
        <v>16</v>
      </c>
      <c r="D247" s="23" t="s">
        <v>56</v>
      </c>
      <c r="E247" s="24">
        <v>1.5008999999999999</v>
      </c>
      <c r="F247" s="24">
        <v>15</v>
      </c>
      <c r="G247" s="24">
        <v>12</v>
      </c>
      <c r="H247" s="24">
        <v>11</v>
      </c>
      <c r="I247" s="24">
        <v>5</v>
      </c>
      <c r="J247" s="24">
        <v>7</v>
      </c>
      <c r="K247" s="24">
        <v>12</v>
      </c>
      <c r="L247" s="24">
        <v>8</v>
      </c>
      <c r="M247" s="24">
        <v>8</v>
      </c>
      <c r="N247" s="46">
        <f t="shared" si="50"/>
        <v>78</v>
      </c>
      <c r="O247" s="24">
        <f t="shared" si="51"/>
        <v>9.75</v>
      </c>
      <c r="P247" s="24">
        <f t="shared" si="52"/>
        <v>975</v>
      </c>
      <c r="Q247" s="24">
        <f t="shared" si="53"/>
        <v>2.9894498176666917</v>
      </c>
      <c r="R247" s="24"/>
      <c r="S247" s="24"/>
      <c r="T247" s="24"/>
      <c r="U247" s="24"/>
      <c r="V247" s="43"/>
      <c r="W247" s="43"/>
      <c r="X247" s="43"/>
      <c r="Y247" s="43"/>
      <c r="Z247" s="30" t="s">
        <v>50</v>
      </c>
    </row>
    <row r="248" spans="1:26" s="21" customFormat="1" x14ac:dyDescent="0.5">
      <c r="A248" s="22">
        <v>412</v>
      </c>
      <c r="B248" s="31">
        <v>43641</v>
      </c>
      <c r="C248" s="23" t="s">
        <v>16</v>
      </c>
      <c r="D248" s="23" t="s">
        <v>56</v>
      </c>
      <c r="E248" s="24">
        <v>1.4460999999999999</v>
      </c>
      <c r="F248" s="24">
        <v>10</v>
      </c>
      <c r="G248" s="24">
        <v>8</v>
      </c>
      <c r="H248" s="24">
        <v>7</v>
      </c>
      <c r="I248" s="24">
        <v>11</v>
      </c>
      <c r="J248" s="24">
        <v>12</v>
      </c>
      <c r="K248" s="24">
        <v>13</v>
      </c>
      <c r="L248" s="24">
        <v>16</v>
      </c>
      <c r="M248" s="24">
        <v>21</v>
      </c>
      <c r="N248" s="46">
        <f t="shared" si="50"/>
        <v>98</v>
      </c>
      <c r="O248" s="24">
        <f t="shared" si="51"/>
        <v>12.25</v>
      </c>
      <c r="P248" s="24">
        <f t="shared" si="52"/>
        <v>1225</v>
      </c>
      <c r="Q248" s="24">
        <f t="shared" si="53"/>
        <v>3.0884904701823963</v>
      </c>
      <c r="R248" s="24"/>
      <c r="S248" s="24"/>
      <c r="T248" s="24"/>
      <c r="U248" s="24"/>
      <c r="V248" s="43"/>
      <c r="W248" s="43"/>
      <c r="X248" s="43"/>
      <c r="Y248" s="43"/>
      <c r="Z248" s="30" t="s">
        <v>50</v>
      </c>
    </row>
    <row r="249" spans="1:26" s="21" customFormat="1" x14ac:dyDescent="0.5">
      <c r="A249" s="22">
        <v>415</v>
      </c>
      <c r="B249" s="31">
        <v>43642</v>
      </c>
      <c r="C249" s="23" t="s">
        <v>22</v>
      </c>
      <c r="D249" s="23" t="s">
        <v>56</v>
      </c>
      <c r="E249" s="24">
        <v>1.2411000000000001</v>
      </c>
      <c r="F249" s="24">
        <v>12</v>
      </c>
      <c r="G249" s="24">
        <v>8</v>
      </c>
      <c r="H249" s="24">
        <v>10</v>
      </c>
      <c r="I249" s="24">
        <v>16</v>
      </c>
      <c r="J249" s="24">
        <v>8</v>
      </c>
      <c r="K249" s="24">
        <v>4</v>
      </c>
      <c r="L249" s="24">
        <v>7</v>
      </c>
      <c r="M249" s="24">
        <v>5</v>
      </c>
      <c r="N249" s="46">
        <f t="shared" si="50"/>
        <v>70</v>
      </c>
      <c r="O249" s="24">
        <f t="shared" si="51"/>
        <v>8.75</v>
      </c>
      <c r="P249" s="24">
        <f t="shared" si="52"/>
        <v>875</v>
      </c>
      <c r="Q249" s="24">
        <f t="shared" si="53"/>
        <v>2.9425041061680806</v>
      </c>
      <c r="R249" s="24"/>
      <c r="S249" s="24"/>
      <c r="T249" s="24"/>
      <c r="U249" s="24"/>
      <c r="V249" s="43"/>
      <c r="W249" s="43"/>
      <c r="X249" s="43"/>
      <c r="Y249" s="43"/>
      <c r="Z249" s="30" t="s">
        <v>50</v>
      </c>
    </row>
    <row r="250" spans="1:26" s="21" customFormat="1" x14ac:dyDescent="0.5">
      <c r="A250" s="22">
        <v>416</v>
      </c>
      <c r="B250" s="31">
        <v>43642</v>
      </c>
      <c r="C250" s="23" t="s">
        <v>22</v>
      </c>
      <c r="D250" s="23" t="s">
        <v>56</v>
      </c>
      <c r="E250" s="24">
        <v>1.2959000000000001</v>
      </c>
      <c r="F250" s="24">
        <v>5</v>
      </c>
      <c r="G250" s="24">
        <v>4</v>
      </c>
      <c r="H250" s="24">
        <v>7</v>
      </c>
      <c r="I250" s="24">
        <v>6</v>
      </c>
      <c r="J250" s="24">
        <v>7</v>
      </c>
      <c r="K250" s="24">
        <v>8</v>
      </c>
      <c r="L250" s="24">
        <v>5</v>
      </c>
      <c r="M250" s="24">
        <v>10</v>
      </c>
      <c r="N250" s="46">
        <f t="shared" si="50"/>
        <v>52</v>
      </c>
      <c r="O250" s="24">
        <f t="shared" si="51"/>
        <v>6.5</v>
      </c>
      <c r="P250" s="24">
        <f t="shared" si="52"/>
        <v>650</v>
      </c>
      <c r="Q250" s="24">
        <f t="shared" si="53"/>
        <v>2.8135809885681922</v>
      </c>
      <c r="R250" s="24"/>
      <c r="S250" s="24"/>
      <c r="T250" s="24"/>
      <c r="U250" s="24"/>
      <c r="V250" s="43"/>
      <c r="W250" s="43"/>
      <c r="X250" s="43"/>
      <c r="Y250" s="43"/>
      <c r="Z250" s="30" t="s">
        <v>50</v>
      </c>
    </row>
    <row r="251" spans="1:26" s="21" customFormat="1" x14ac:dyDescent="0.5">
      <c r="A251" s="22">
        <v>417</v>
      </c>
      <c r="B251" s="31">
        <v>43644</v>
      </c>
      <c r="C251" s="23" t="s">
        <v>16</v>
      </c>
      <c r="D251" s="23" t="s">
        <v>56</v>
      </c>
      <c r="E251" s="24">
        <v>1.4669000000000001</v>
      </c>
      <c r="F251" s="24">
        <v>8</v>
      </c>
      <c r="G251" s="24">
        <v>10</v>
      </c>
      <c r="H251" s="24">
        <v>19</v>
      </c>
      <c r="I251" s="24">
        <v>7</v>
      </c>
      <c r="J251" s="24">
        <v>10</v>
      </c>
      <c r="K251" s="24">
        <v>14</v>
      </c>
      <c r="L251" s="24">
        <v>13</v>
      </c>
      <c r="M251" s="24">
        <v>12</v>
      </c>
      <c r="N251" s="46">
        <f t="shared" si="50"/>
        <v>93</v>
      </c>
      <c r="O251" s="24">
        <f t="shared" si="51"/>
        <v>11.625</v>
      </c>
      <c r="P251" s="24">
        <f t="shared" si="52"/>
        <v>1162.5</v>
      </c>
      <c r="Q251" s="24">
        <f t="shared" si="53"/>
        <v>3.0657663876227486</v>
      </c>
      <c r="R251" s="24"/>
      <c r="S251" s="24"/>
      <c r="T251" s="24"/>
      <c r="U251" s="24"/>
      <c r="V251" s="43"/>
      <c r="W251" s="43"/>
      <c r="X251" s="43"/>
      <c r="Y251" s="43"/>
      <c r="Z251" s="30" t="s">
        <v>20</v>
      </c>
    </row>
    <row r="252" spans="1:26" s="21" customFormat="1" x14ac:dyDescent="0.5">
      <c r="A252" s="16">
        <v>421</v>
      </c>
      <c r="B252" s="17">
        <v>43647</v>
      </c>
      <c r="C252" s="18" t="s">
        <v>16</v>
      </c>
      <c r="D252" s="23" t="s">
        <v>56</v>
      </c>
      <c r="E252" s="19">
        <v>1.4094</v>
      </c>
      <c r="F252" s="19">
        <v>5</v>
      </c>
      <c r="G252" s="19">
        <v>4</v>
      </c>
      <c r="H252" s="19">
        <v>13</v>
      </c>
      <c r="I252" s="19">
        <v>14</v>
      </c>
      <c r="J252" s="19">
        <v>19</v>
      </c>
      <c r="K252" s="19">
        <v>6</v>
      </c>
      <c r="L252" s="19">
        <v>11</v>
      </c>
      <c r="M252" s="19">
        <v>9</v>
      </c>
      <c r="N252" s="38">
        <f t="shared" si="50"/>
        <v>81</v>
      </c>
      <c r="O252" s="19">
        <f t="shared" si="51"/>
        <v>10.125</v>
      </c>
      <c r="P252" s="19">
        <f t="shared" si="52"/>
        <v>1012.5</v>
      </c>
      <c r="Q252" s="19">
        <f t="shared" si="53"/>
        <v>3.0058237530290275</v>
      </c>
      <c r="R252" s="19"/>
      <c r="S252" s="19"/>
      <c r="T252" s="19"/>
      <c r="U252" s="19"/>
      <c r="V252" s="43"/>
      <c r="W252" s="43"/>
      <c r="X252" s="43"/>
      <c r="Y252" s="43"/>
      <c r="Z252" s="20"/>
    </row>
    <row r="253" spans="1:26" s="21" customFormat="1" x14ac:dyDescent="0.5">
      <c r="A253" s="16">
        <v>422</v>
      </c>
      <c r="B253" s="17">
        <v>43646</v>
      </c>
      <c r="C253" s="18" t="s">
        <v>22</v>
      </c>
      <c r="D253" s="23" t="s">
        <v>56</v>
      </c>
      <c r="E253" s="47">
        <v>1.5069999999999999</v>
      </c>
      <c r="F253" s="19">
        <v>9</v>
      </c>
      <c r="G253" s="19">
        <v>9</v>
      </c>
      <c r="H253" s="19">
        <v>5</v>
      </c>
      <c r="I253" s="19">
        <v>6</v>
      </c>
      <c r="J253" s="19">
        <v>7</v>
      </c>
      <c r="K253" s="19">
        <v>10</v>
      </c>
      <c r="L253" s="19">
        <v>7</v>
      </c>
      <c r="M253" s="19">
        <v>6</v>
      </c>
      <c r="N253" s="38">
        <f t="shared" si="50"/>
        <v>59</v>
      </c>
      <c r="O253" s="19">
        <f t="shared" si="51"/>
        <v>7.375</v>
      </c>
      <c r="P253" s="19">
        <f t="shared" si="52"/>
        <v>737.5</v>
      </c>
      <c r="Q253" s="19">
        <f t="shared" si="53"/>
        <v>2.8683504996479683</v>
      </c>
      <c r="R253" s="19"/>
      <c r="S253" s="19"/>
      <c r="T253" s="19"/>
      <c r="U253" s="19"/>
      <c r="V253" s="49"/>
      <c r="W253" s="49"/>
      <c r="X253" s="49"/>
      <c r="Y253" s="49"/>
      <c r="Z253" s="20"/>
    </row>
    <row r="254" spans="1:26" s="21" customFormat="1" x14ac:dyDescent="0.5">
      <c r="A254" s="16">
        <v>424</v>
      </c>
      <c r="B254" s="17">
        <v>43647</v>
      </c>
      <c r="C254" s="18" t="s">
        <v>22</v>
      </c>
      <c r="D254" s="23" t="s">
        <v>56</v>
      </c>
      <c r="E254" s="47">
        <v>1.3320000000000001</v>
      </c>
      <c r="F254" s="19">
        <v>8</v>
      </c>
      <c r="G254" s="19">
        <v>11</v>
      </c>
      <c r="H254" s="19">
        <v>1</v>
      </c>
      <c r="I254" s="19">
        <v>2</v>
      </c>
      <c r="J254" s="19">
        <v>5</v>
      </c>
      <c r="K254" s="19">
        <v>8</v>
      </c>
      <c r="L254" s="19">
        <v>8</v>
      </c>
      <c r="M254" s="19">
        <v>6</v>
      </c>
      <c r="N254" s="38">
        <f t="shared" si="50"/>
        <v>49</v>
      </c>
      <c r="O254" s="19">
        <f t="shared" si="51"/>
        <v>6.125</v>
      </c>
      <c r="P254" s="19">
        <f t="shared" si="52"/>
        <v>612.5</v>
      </c>
      <c r="Q254" s="19">
        <f t="shared" si="53"/>
        <v>2.7878145670630232</v>
      </c>
      <c r="R254" s="19"/>
      <c r="S254" s="19"/>
      <c r="T254" s="19"/>
      <c r="U254" s="19"/>
      <c r="V254" s="49"/>
      <c r="W254" s="49"/>
      <c r="X254" s="49"/>
      <c r="Y254" s="49"/>
      <c r="Z254" s="20"/>
    </row>
    <row r="255" spans="1:26" s="21" customFormat="1" x14ac:dyDescent="0.5">
      <c r="A255" s="16">
        <v>426</v>
      </c>
      <c r="B255" s="17">
        <v>43648</v>
      </c>
      <c r="C255" s="18" t="s">
        <v>22</v>
      </c>
      <c r="D255" s="23" t="s">
        <v>56</v>
      </c>
      <c r="E255" s="47">
        <v>1.339</v>
      </c>
      <c r="F255" s="19">
        <v>2</v>
      </c>
      <c r="G255" s="19">
        <v>15</v>
      </c>
      <c r="H255" s="19">
        <v>12</v>
      </c>
      <c r="I255" s="19">
        <v>14</v>
      </c>
      <c r="J255" s="19">
        <v>5</v>
      </c>
      <c r="K255" s="19">
        <v>12</v>
      </c>
      <c r="L255" s="19">
        <v>7</v>
      </c>
      <c r="M255" s="19">
        <v>3</v>
      </c>
      <c r="N255" s="38">
        <f t="shared" si="50"/>
        <v>70</v>
      </c>
      <c r="O255" s="19">
        <f t="shared" si="51"/>
        <v>8.75</v>
      </c>
      <c r="P255" s="19">
        <f t="shared" si="52"/>
        <v>875</v>
      </c>
      <c r="Q255" s="19">
        <f t="shared" si="53"/>
        <v>2.9425041061680806</v>
      </c>
      <c r="R255" s="19"/>
      <c r="S255" s="19"/>
      <c r="T255" s="19"/>
      <c r="U255" s="19"/>
      <c r="V255" s="49"/>
      <c r="W255" s="49"/>
      <c r="X255" s="49"/>
      <c r="Y255" s="49"/>
      <c r="Z255" s="20" t="s">
        <v>51</v>
      </c>
    </row>
    <row r="256" spans="1:26" s="21" customFormat="1" x14ac:dyDescent="0.5">
      <c r="A256" s="22">
        <v>429</v>
      </c>
      <c r="B256" s="17">
        <v>43646</v>
      </c>
      <c r="C256" s="23" t="s">
        <v>22</v>
      </c>
      <c r="D256" s="23" t="s">
        <v>56</v>
      </c>
      <c r="E256" s="24">
        <v>1.2193000000000001</v>
      </c>
      <c r="F256" s="24">
        <v>13</v>
      </c>
      <c r="G256" s="24">
        <v>11</v>
      </c>
      <c r="H256" s="24">
        <v>9</v>
      </c>
      <c r="I256" s="24">
        <v>16</v>
      </c>
      <c r="J256" s="24">
        <v>9</v>
      </c>
      <c r="K256" s="24">
        <v>4</v>
      </c>
      <c r="L256" s="24">
        <v>3</v>
      </c>
      <c r="M256" s="24">
        <v>10</v>
      </c>
      <c r="N256" s="46">
        <f t="shared" si="50"/>
        <v>75</v>
      </c>
      <c r="O256" s="24">
        <f t="shared" si="51"/>
        <v>9.375</v>
      </c>
      <c r="P256" s="24">
        <f t="shared" si="52"/>
        <v>937.5</v>
      </c>
      <c r="Q256" s="24">
        <f t="shared" si="53"/>
        <v>2.9724342769573653</v>
      </c>
      <c r="R256" s="24"/>
      <c r="S256" s="24"/>
      <c r="T256" s="24"/>
      <c r="U256" s="24"/>
      <c r="V256" s="43"/>
      <c r="W256" s="43"/>
      <c r="X256" s="43"/>
      <c r="Y256" s="43"/>
      <c r="Z256" s="30"/>
    </row>
    <row r="257" spans="1:26" s="21" customFormat="1" x14ac:dyDescent="0.5">
      <c r="A257" s="22">
        <v>431</v>
      </c>
      <c r="B257" s="17">
        <v>43647</v>
      </c>
      <c r="C257" s="23" t="s">
        <v>16</v>
      </c>
      <c r="D257" s="23" t="s">
        <v>56</v>
      </c>
      <c r="E257" s="24">
        <v>1.3754</v>
      </c>
      <c r="F257" s="24">
        <v>8</v>
      </c>
      <c r="G257" s="24">
        <v>11</v>
      </c>
      <c r="H257" s="24">
        <v>21</v>
      </c>
      <c r="I257" s="24">
        <v>7</v>
      </c>
      <c r="J257" s="24">
        <v>25</v>
      </c>
      <c r="K257" s="24">
        <v>18</v>
      </c>
      <c r="L257" s="24">
        <v>8</v>
      </c>
      <c r="M257" s="24">
        <v>14</v>
      </c>
      <c r="N257" s="46">
        <f t="shared" si="50"/>
        <v>112</v>
      </c>
      <c r="O257" s="24">
        <f t="shared" si="51"/>
        <v>14</v>
      </c>
      <c r="P257" s="24">
        <f t="shared" si="52"/>
        <v>1400</v>
      </c>
      <c r="Q257" s="24">
        <f t="shared" si="53"/>
        <v>3.1464381352857744</v>
      </c>
      <c r="R257" s="24"/>
      <c r="S257" s="24"/>
      <c r="T257" s="24"/>
      <c r="U257" s="24"/>
      <c r="V257" s="43"/>
      <c r="W257" s="43"/>
      <c r="X257" s="43"/>
      <c r="Y257" s="43"/>
      <c r="Z257" s="30"/>
    </row>
    <row r="258" spans="1:26" s="45" customFormat="1" x14ac:dyDescent="0.5">
      <c r="A258" s="22">
        <v>432</v>
      </c>
      <c r="B258" s="17">
        <v>43645</v>
      </c>
      <c r="C258" s="23" t="s">
        <v>16</v>
      </c>
      <c r="D258" s="23" t="s">
        <v>56</v>
      </c>
      <c r="E258" s="24">
        <v>1.2759</v>
      </c>
      <c r="F258" s="24">
        <v>7</v>
      </c>
      <c r="G258" s="24">
        <v>6</v>
      </c>
      <c r="H258" s="24">
        <v>6</v>
      </c>
      <c r="I258" s="24">
        <v>12</v>
      </c>
      <c r="J258" s="24">
        <v>16</v>
      </c>
      <c r="K258" s="24">
        <v>10</v>
      </c>
      <c r="L258" s="24">
        <v>18</v>
      </c>
      <c r="M258" s="24">
        <v>18</v>
      </c>
      <c r="N258" s="46">
        <f t="shared" si="50"/>
        <v>93</v>
      </c>
      <c r="O258" s="24">
        <f t="shared" si="51"/>
        <v>11.625</v>
      </c>
      <c r="P258" s="24">
        <f t="shared" si="52"/>
        <v>1162.5</v>
      </c>
      <c r="Q258" s="24">
        <f t="shared" si="53"/>
        <v>3.0657663876227486</v>
      </c>
      <c r="R258" s="24"/>
      <c r="S258" s="24"/>
      <c r="T258" s="24"/>
      <c r="U258" s="24"/>
      <c r="V258" s="43"/>
      <c r="W258" s="43"/>
      <c r="X258" s="43"/>
      <c r="Y258" s="43"/>
      <c r="Z258" s="30" t="s">
        <v>52</v>
      </c>
    </row>
    <row r="259" spans="1:26" s="21" customFormat="1" x14ac:dyDescent="0.5">
      <c r="A259" s="22">
        <v>433</v>
      </c>
      <c r="B259" s="17">
        <v>43646</v>
      </c>
      <c r="C259" s="23" t="s">
        <v>22</v>
      </c>
      <c r="D259" s="23" t="s">
        <v>56</v>
      </c>
      <c r="E259" s="24">
        <v>1.2665999999999999</v>
      </c>
      <c r="F259" s="24">
        <v>11</v>
      </c>
      <c r="G259" s="24">
        <v>115</v>
      </c>
      <c r="H259" s="24">
        <v>15</v>
      </c>
      <c r="I259" s="24">
        <v>7</v>
      </c>
      <c r="J259" s="24">
        <v>17</v>
      </c>
      <c r="K259" s="24">
        <v>4</v>
      </c>
      <c r="L259" s="24">
        <v>9</v>
      </c>
      <c r="M259" s="24">
        <v>14</v>
      </c>
      <c r="N259" s="46">
        <f t="shared" si="50"/>
        <v>192</v>
      </c>
      <c r="O259" s="24">
        <f t="shared" si="51"/>
        <v>24</v>
      </c>
      <c r="P259" s="24">
        <f t="shared" si="52"/>
        <v>2400</v>
      </c>
      <c r="Q259" s="24">
        <f t="shared" si="53"/>
        <v>3.3803921600570273</v>
      </c>
      <c r="R259" s="24"/>
      <c r="S259" s="24"/>
      <c r="T259" s="24"/>
      <c r="U259" s="24"/>
      <c r="V259" s="43"/>
      <c r="W259" s="43"/>
      <c r="X259" s="43"/>
      <c r="Y259" s="43"/>
      <c r="Z259" s="30"/>
    </row>
    <row r="260" spans="1:26" s="21" customFormat="1" x14ac:dyDescent="0.5">
      <c r="A260" s="22">
        <v>437</v>
      </c>
      <c r="B260" s="31">
        <v>43644</v>
      </c>
      <c r="C260" s="23" t="s">
        <v>16</v>
      </c>
      <c r="D260" s="23" t="s">
        <v>56</v>
      </c>
      <c r="E260" s="24">
        <v>1.2978000000000001</v>
      </c>
      <c r="F260" s="24">
        <v>14</v>
      </c>
      <c r="G260" s="24">
        <v>14</v>
      </c>
      <c r="H260" s="24">
        <v>23</v>
      </c>
      <c r="I260" s="24">
        <v>17</v>
      </c>
      <c r="J260" s="24">
        <v>13</v>
      </c>
      <c r="K260" s="24">
        <v>16</v>
      </c>
      <c r="L260" s="24">
        <v>11</v>
      </c>
      <c r="M260" s="24">
        <v>12</v>
      </c>
      <c r="N260" s="46">
        <f t="shared" si="50"/>
        <v>120</v>
      </c>
      <c r="O260" s="24">
        <f t="shared" si="51"/>
        <v>15</v>
      </c>
      <c r="P260" s="24">
        <f t="shared" si="52"/>
        <v>1500</v>
      </c>
      <c r="Q260" s="24">
        <f t="shared" si="53"/>
        <v>3.1763806922432702</v>
      </c>
      <c r="R260" s="24"/>
      <c r="S260" s="24"/>
      <c r="T260" s="24"/>
      <c r="U260" s="24"/>
      <c r="V260" s="43"/>
      <c r="W260" s="43"/>
      <c r="X260" s="43"/>
      <c r="Y260" s="43"/>
      <c r="Z260" s="30"/>
    </row>
    <row r="261" spans="1:26" s="21" customFormat="1" x14ac:dyDescent="0.5">
      <c r="A261" s="22">
        <v>439</v>
      </c>
      <c r="B261" s="31">
        <v>43648</v>
      </c>
      <c r="C261" s="23" t="s">
        <v>22</v>
      </c>
      <c r="D261" s="23" t="s">
        <v>56</v>
      </c>
      <c r="E261" s="24">
        <v>1.4381999999999999</v>
      </c>
      <c r="F261" s="24">
        <v>8</v>
      </c>
      <c r="G261" s="24">
        <v>7</v>
      </c>
      <c r="H261" s="24">
        <v>16</v>
      </c>
      <c r="I261" s="24">
        <v>17</v>
      </c>
      <c r="J261" s="24">
        <v>19</v>
      </c>
      <c r="K261" s="24">
        <v>9</v>
      </c>
      <c r="L261" s="24">
        <v>12</v>
      </c>
      <c r="M261" s="24">
        <v>28</v>
      </c>
      <c r="N261" s="46">
        <f t="shared" si="50"/>
        <v>116</v>
      </c>
      <c r="O261" s="24">
        <f t="shared" si="51"/>
        <v>14.5</v>
      </c>
      <c r="P261" s="24">
        <f t="shared" si="52"/>
        <v>1450</v>
      </c>
      <c r="Q261" s="24">
        <f t="shared" si="53"/>
        <v>3.161667412437736</v>
      </c>
      <c r="R261" s="24"/>
      <c r="S261" s="24"/>
      <c r="T261" s="24"/>
      <c r="U261" s="24"/>
      <c r="V261" s="43"/>
      <c r="W261" s="43"/>
      <c r="X261" s="43"/>
      <c r="Y261" s="43"/>
      <c r="Z261" s="30"/>
    </row>
    <row r="262" spans="1:26" s="21" customFormat="1" x14ac:dyDescent="0.5">
      <c r="A262" s="71">
        <v>442</v>
      </c>
      <c r="B262" s="73">
        <v>43647</v>
      </c>
      <c r="C262" s="64" t="s">
        <v>16</v>
      </c>
      <c r="D262" s="64" t="s">
        <v>56</v>
      </c>
      <c r="E262" s="76">
        <v>1.3123</v>
      </c>
      <c r="F262" s="76">
        <v>5</v>
      </c>
      <c r="G262" s="76">
        <v>8</v>
      </c>
      <c r="H262" s="76">
        <v>11</v>
      </c>
      <c r="I262" s="76">
        <v>8</v>
      </c>
      <c r="J262" s="76">
        <v>4</v>
      </c>
      <c r="K262" s="76">
        <v>3</v>
      </c>
      <c r="L262" s="76">
        <v>8</v>
      </c>
      <c r="M262" s="76">
        <v>6</v>
      </c>
      <c r="N262" s="46"/>
      <c r="O262" s="76"/>
      <c r="P262" s="76"/>
      <c r="Q262" s="76"/>
      <c r="R262" s="76"/>
      <c r="S262" s="76"/>
      <c r="T262" s="76"/>
      <c r="U262" s="76"/>
      <c r="V262" s="80"/>
      <c r="W262" s="80"/>
      <c r="X262" s="80"/>
      <c r="Y262" s="80"/>
      <c r="Z262" s="83" t="s">
        <v>53</v>
      </c>
    </row>
    <row r="263" spans="1:26" s="21" customFormat="1" x14ac:dyDescent="0.5">
      <c r="A263" s="22">
        <v>446</v>
      </c>
      <c r="B263" s="31">
        <v>43647</v>
      </c>
      <c r="C263" s="23" t="s">
        <v>16</v>
      </c>
      <c r="D263" s="23" t="s">
        <v>56</v>
      </c>
      <c r="E263" s="24">
        <v>1.4852000000000001</v>
      </c>
      <c r="F263" s="24">
        <v>2</v>
      </c>
      <c r="G263" s="24">
        <v>10</v>
      </c>
      <c r="H263" s="24">
        <v>2</v>
      </c>
      <c r="I263" s="24">
        <v>8</v>
      </c>
      <c r="J263" s="24">
        <v>10</v>
      </c>
      <c r="K263" s="24">
        <v>16</v>
      </c>
      <c r="L263" s="24">
        <v>8</v>
      </c>
      <c r="M263" s="24">
        <v>9</v>
      </c>
      <c r="N263" s="46">
        <f>SUM(F263+G263+H263+I263+J263+K263+L263+M263)</f>
        <v>65</v>
      </c>
      <c r="O263" s="24">
        <f>AVERAGE(F263,G263,H263,I263,J263,K263,L263,M263)</f>
        <v>8.125</v>
      </c>
      <c r="P263" s="24">
        <f>O263*100</f>
        <v>812.5</v>
      </c>
      <c r="Q263" s="24">
        <f>LOG10(P263+1)</f>
        <v>2.9103575572728775</v>
      </c>
      <c r="R263" s="24"/>
      <c r="S263" s="24"/>
      <c r="T263" s="24"/>
      <c r="U263" s="24"/>
      <c r="V263" s="43"/>
      <c r="W263" s="43"/>
      <c r="X263" s="43"/>
      <c r="Y263" s="43"/>
      <c r="Z263" s="30"/>
    </row>
  </sheetData>
  <phoneticPr fontId="2" type="noConversion"/>
  <pageMargins left="0.7" right="0.7" top="0.75" bottom="0.75" header="0.3" footer="0.3"/>
  <pageSetup orientation="portrait" horizontalDpi="4294967292" verticalDpi="4294967292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Hemocytes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Haley A</dc:creator>
  <cp:lastModifiedBy>Isabella Ragonese</cp:lastModifiedBy>
  <dcterms:created xsi:type="dcterms:W3CDTF">2019-06-07T15:29:54Z</dcterms:created>
  <dcterms:modified xsi:type="dcterms:W3CDTF">2022-07-05T04:15:27Z</dcterms:modified>
</cp:coreProperties>
</file>