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ebas\Desktop\Universidad\bitacora\imagenes\"/>
    </mc:Choice>
  </mc:AlternateContent>
  <xr:revisionPtr revIDLastSave="0" documentId="13_ncr:1_{A0CCCCE7-2CE9-4544-9F7B-B985576E25B5}" xr6:coauthVersionLast="47" xr6:coauthVersionMax="47" xr10:uidLastSave="{00000000-0000-0000-0000-000000000000}"/>
  <bookViews>
    <workbookView minimized="1" xWindow="4545" yWindow="4530" windowWidth="21600" windowHeight="1129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E11" i="1"/>
  <c r="G5" i="1"/>
  <c r="G4" i="1" l="1"/>
  <c r="E7" i="1" s="1"/>
  <c r="F7" i="1" s="1"/>
  <c r="H10" i="1" l="1"/>
  <c r="H4" i="1"/>
  <c r="G6" i="1" l="1"/>
  <c r="H6" i="1" s="1"/>
  <c r="E22" i="1" l="1"/>
  <c r="G11" i="1"/>
  <c r="H11" i="1" s="1"/>
  <c r="F12" i="1" s="1"/>
  <c r="E12" i="1"/>
  <c r="E13" i="1"/>
  <c r="E14" i="1"/>
  <c r="E15" i="1"/>
  <c r="E16" i="1"/>
  <c r="E17" i="1"/>
  <c r="E18" i="1"/>
  <c r="E19" i="1"/>
  <c r="E20" i="1"/>
  <c r="E21" i="1"/>
  <c r="G12" i="1" l="1"/>
  <c r="H12" i="1" s="1"/>
  <c r="F13" i="1" s="1"/>
  <c r="G13" i="1" s="1"/>
  <c r="H13" i="1" s="1"/>
  <c r="F14" i="1" s="1"/>
  <c r="G14" i="1" s="1"/>
  <c r="H14" i="1" s="1"/>
  <c r="F15" i="1" s="1"/>
  <c r="G15" i="1" l="1"/>
  <c r="H15" i="1" s="1"/>
  <c r="F16" i="1" s="1"/>
  <c r="G16" i="1" l="1"/>
  <c r="H16" i="1" s="1"/>
  <c r="F17" i="1" s="1"/>
  <c r="G17" i="1" l="1"/>
  <c r="H17" i="1" s="1"/>
  <c r="F18" i="1" s="1"/>
  <c r="G18" i="1" l="1"/>
  <c r="H18" i="1" s="1"/>
  <c r="F19" i="1" s="1"/>
  <c r="G19" i="1" l="1"/>
  <c r="H19" i="1" s="1"/>
  <c r="F20" i="1" s="1"/>
  <c r="G20" i="1" l="1"/>
  <c r="H20" i="1" s="1"/>
  <c r="F21" i="1" s="1"/>
  <c r="G21" i="1" l="1"/>
  <c r="H21" i="1" s="1"/>
  <c r="F22" i="1" s="1"/>
  <c r="G22" i="1" l="1"/>
  <c r="H22" i="1" s="1"/>
</calcChain>
</file>

<file path=xl/sharedStrings.xml><?xml version="1.0" encoding="utf-8"?>
<sst xmlns="http://schemas.openxmlformats.org/spreadsheetml/2006/main" count="13" uniqueCount="13">
  <si>
    <t>Euro</t>
  </si>
  <si>
    <t>CONVERSION</t>
  </si>
  <si>
    <t>Tasa interes</t>
  </si>
  <si>
    <t>SE NESECITA</t>
  </si>
  <si>
    <t>CUOTA</t>
  </si>
  <si>
    <t>VACOUTA</t>
  </si>
  <si>
    <t>INTERES</t>
  </si>
  <si>
    <t>AMOR CAPIT</t>
  </si>
  <si>
    <t>SALDO</t>
  </si>
  <si>
    <t>Se tiene en  E</t>
  </si>
  <si>
    <t xml:space="preserve"> </t>
  </si>
  <si>
    <t>Cuota</t>
  </si>
  <si>
    <t xml:space="preserve">Falta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</si>
</sst>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\ #,##0;[Red]\-&quot;$&quot;\ #,##0"/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&quot;$&quot;\ #,##0.00"/>
    <numFmt numFmtId="165" formatCode="0.0%"/>
    <numFmt numFmtId="166" formatCode="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27">
    <xf numFmtId="0" fontId="0" fillId="0" borderId="0" xfId="0"/>
    <xf numFmtId="0" fontId="3" fillId="3" borderId="1" xfId="4"/>
    <xf numFmtId="0" fontId="4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8" fontId="4" fillId="0" borderId="5" xfId="0" applyNumberFormat="1" applyFont="1" applyBorder="1"/>
    <xf numFmtId="164" fontId="4" fillId="0" borderId="5" xfId="0" applyNumberFormat="1" applyFont="1" applyBorder="1" applyAlignment="1">
      <alignment horizontal="center"/>
    </xf>
    <xf numFmtId="6" fontId="4" fillId="0" borderId="5" xfId="0" applyNumberFormat="1" applyFont="1" applyBorder="1" applyAlignment="1">
      <alignment horizontal="center" vertical="center"/>
    </xf>
    <xf numFmtId="0" fontId="5" fillId="3" borderId="1" xfId="4" applyFont="1"/>
    <xf numFmtId="0" fontId="0" fillId="0" borderId="4" xfId="0" applyBorder="1" applyAlignment="1">
      <alignment horizontal="center"/>
    </xf>
    <xf numFmtId="166" fontId="4" fillId="0" borderId="0" xfId="2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0" xfId="0" applyFont="1"/>
    <xf numFmtId="44" fontId="4" fillId="4" borderId="2" xfId="1" applyFont="1" applyFill="1" applyBorder="1"/>
    <xf numFmtId="44" fontId="4" fillId="4" borderId="4" xfId="1" applyFont="1" applyFill="1" applyBorder="1"/>
    <xf numFmtId="166" fontId="6" fillId="4" borderId="4" xfId="0" applyNumberFormat="1" applyFont="1" applyFill="1" applyBorder="1"/>
    <xf numFmtId="164" fontId="7" fillId="4" borderId="6" xfId="0" applyNumberFormat="1" applyFont="1" applyFill="1" applyBorder="1"/>
    <xf numFmtId="164" fontId="4" fillId="0" borderId="2" xfId="0" applyNumberFormat="1" applyFont="1" applyBorder="1"/>
    <xf numFmtId="0" fontId="8" fillId="2" borderId="4" xfId="3" applyFont="1" applyBorder="1"/>
    <xf numFmtId="8" fontId="7" fillId="0" borderId="6" xfId="0" applyNumberFormat="1" applyFont="1" applyBorder="1"/>
    <xf numFmtId="10" fontId="4" fillId="4" borderId="3" xfId="2" applyNumberFormat="1" applyFont="1" applyFill="1" applyBorder="1"/>
    <xf numFmtId="165" fontId="4" fillId="4" borderId="5" xfId="2" applyNumberFormat="1" applyFont="1" applyFill="1" applyBorder="1"/>
    <xf numFmtId="6" fontId="4" fillId="4" borderId="7" xfId="0" applyNumberFormat="1" applyFont="1" applyFill="1" applyBorder="1"/>
    <xf numFmtId="9" fontId="4" fillId="4" borderId="0" xfId="2" applyFont="1" applyFill="1"/>
  </cellXfs>
  <cellStyles count="5">
    <cellStyle name="Bueno" xfId="3" builtinId="26"/>
    <cellStyle name="Celda de comprobación" xfId="4" builtinId="23"/>
    <cellStyle name="Moneda" xfId="1" builtinId="4"/>
    <cellStyle name="Normal" xfId="0" builtinId="0"/>
    <cellStyle name="Porcentaje" xfId="2" builtinId="5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\ 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0" formatCode="&quot;$&quot;\ #,##0;[Red]\-&quot;$&quot;\ 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.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\ #,##0.00;[Red]\-&quot;$&quot;\ #,##0.0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3</xdr:row>
      <xdr:rowOff>104775</xdr:rowOff>
    </xdr:from>
    <xdr:to>
      <xdr:col>10</xdr:col>
      <xdr:colOff>161925</xdr:colOff>
      <xdr:row>5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153400" y="685800"/>
          <a:ext cx="14763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 divide entre 4 por los trimestres del año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D9:H22" totalsRowShown="0" headerRowBorderDxfId="6" tableBorderDxfId="5">
  <autoFilter ref="D9:H22" xr:uid="{00000000-0009-0000-0100-000001000000}"/>
  <tableColumns count="5">
    <tableColumn id="1" xr3:uid="{00000000-0010-0000-0000-000001000000}" name="CUOTA" dataDxfId="4"/>
    <tableColumn id="2" xr3:uid="{00000000-0010-0000-0000-000002000000}" name="VACOUTA" dataDxfId="3">
      <calculatedColumnFormula>$H$6</calculatedColumnFormula>
    </tableColumn>
    <tableColumn id="3" xr3:uid="{00000000-0010-0000-0000-000003000000}" name="INTERES" dataDxfId="2">
      <calculatedColumnFormula>H9*$G$5</calculatedColumnFormula>
    </tableColumn>
    <tableColumn id="4" xr3:uid="{00000000-0010-0000-0000-000004000000}" name="AMOR CAPIT" dataDxfId="1">
      <calculatedColumnFormula>E10-F10</calculatedColumnFormula>
    </tableColumn>
    <tableColumn id="5" xr3:uid="{00000000-0010-0000-0000-000005000000}" name="SALDO" dataDxfId="0" dataCellStyle="Porcentaje">
      <calculatedColumnFormula>H9-G10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22"/>
  <sheetViews>
    <sheetView tabSelected="1" topLeftCell="C1" workbookViewId="0">
      <selection activeCell="H8" sqref="H8"/>
    </sheetView>
  </sheetViews>
  <sheetFormatPr baseColWidth="10" defaultRowHeight="15" x14ac:dyDescent="0.25"/>
  <cols>
    <col min="5" max="5" width="16.7109375" customWidth="1"/>
    <col min="6" max="6" width="15.140625" bestFit="1" customWidth="1"/>
    <col min="7" max="7" width="20" customWidth="1"/>
    <col min="8" max="8" width="21.5703125" customWidth="1"/>
  </cols>
  <sheetData>
    <row r="3" spans="4:11" ht="15.75" thickBot="1" x14ac:dyDescent="0.3"/>
    <row r="4" spans="4:11" ht="16.5" thickTop="1" thickBot="1" x14ac:dyDescent="0.3">
      <c r="D4" s="1" t="s">
        <v>0</v>
      </c>
      <c r="E4" s="16">
        <v>4086.11</v>
      </c>
      <c r="F4" s="1" t="s">
        <v>1</v>
      </c>
      <c r="G4" s="20">
        <f>E5*E4</f>
        <v>2063485550</v>
      </c>
      <c r="H4" s="23">
        <f>G4/E6</f>
        <v>0.47765869212962964</v>
      </c>
    </row>
    <row r="5" spans="4:11" ht="16.5" thickTop="1" thickBot="1" x14ac:dyDescent="0.3">
      <c r="D5" s="8" t="s">
        <v>9</v>
      </c>
      <c r="E5" s="17">
        <v>505000</v>
      </c>
      <c r="F5" s="1" t="s">
        <v>2</v>
      </c>
      <c r="G5" s="21">
        <f>0.235/4</f>
        <v>5.8749999999999997E-2</v>
      </c>
      <c r="H5" s="24">
        <v>0.23499999999999999</v>
      </c>
      <c r="I5" s="15" t="s">
        <v>10</v>
      </c>
      <c r="J5" s="15"/>
      <c r="K5" s="15"/>
    </row>
    <row r="6" spans="4:11" ht="16.5" thickTop="1" thickBot="1" x14ac:dyDescent="0.3">
      <c r="D6" s="1" t="s">
        <v>3</v>
      </c>
      <c r="E6" s="18">
        <v>4320000000</v>
      </c>
      <c r="F6" s="1" t="s">
        <v>11</v>
      </c>
      <c r="G6" s="22">
        <f>PMT(G5,12,H10)</f>
        <v>-267308939.4175207</v>
      </c>
      <c r="H6" s="25">
        <f>G6*-1</f>
        <v>267308939.4175207</v>
      </c>
    </row>
    <row r="7" spans="4:11" ht="16.5" thickTop="1" thickBot="1" x14ac:dyDescent="0.3">
      <c r="D7" s="1" t="s">
        <v>12</v>
      </c>
      <c r="E7" s="19">
        <f>E6-G4</f>
        <v>2256514450</v>
      </c>
      <c r="F7" s="26">
        <f>E7/E6</f>
        <v>0.52234130787037036</v>
      </c>
    </row>
    <row r="8" spans="4:11" ht="15.75" thickTop="1" x14ac:dyDescent="0.25"/>
    <row r="9" spans="4:11" ht="15.75" thickBot="1" x14ac:dyDescent="0.3">
      <c r="D9" s="11" t="s">
        <v>4</v>
      </c>
      <c r="E9" s="12" t="s">
        <v>5</v>
      </c>
      <c r="F9" s="12" t="s">
        <v>6</v>
      </c>
      <c r="G9" s="13" t="s">
        <v>7</v>
      </c>
      <c r="H9" s="14" t="s">
        <v>8</v>
      </c>
    </row>
    <row r="10" spans="4:11" x14ac:dyDescent="0.25">
      <c r="D10" s="9">
        <v>0</v>
      </c>
      <c r="E10" s="2"/>
      <c r="F10" s="3"/>
      <c r="G10" s="4"/>
      <c r="H10" s="10">
        <f>(E6-G4)</f>
        <v>2256514450</v>
      </c>
    </row>
    <row r="11" spans="4:11" x14ac:dyDescent="0.25">
      <c r="D11" s="9">
        <v>1</v>
      </c>
      <c r="E11" s="5">
        <f>$H$6</f>
        <v>267308939.4175207</v>
      </c>
      <c r="F11" s="6">
        <f>H10*$G$5</f>
        <v>132570223.93749999</v>
      </c>
      <c r="G11" s="7">
        <f>E11-F11</f>
        <v>134738715.4800207</v>
      </c>
      <c r="H11" s="10">
        <f>H10-G11</f>
        <v>2121775734.5199792</v>
      </c>
    </row>
    <row r="12" spans="4:11" x14ac:dyDescent="0.25">
      <c r="D12" s="9">
        <v>2</v>
      </c>
      <c r="E12" s="5">
        <f t="shared" ref="E11:E22" si="0">$H$6</f>
        <v>267308939.4175207</v>
      </c>
      <c r="F12" s="6">
        <f t="shared" ref="F12:F22" si="1">H11*$G$5</f>
        <v>124654324.40304877</v>
      </c>
      <c r="G12" s="7">
        <f>E12-F12</f>
        <v>142654615.01447195</v>
      </c>
      <c r="H12" s="10">
        <f t="shared" ref="H12:H22" si="2">H11-G12</f>
        <v>1979121119.5055072</v>
      </c>
    </row>
    <row r="13" spans="4:11" x14ac:dyDescent="0.25">
      <c r="D13" s="9">
        <v>3</v>
      </c>
      <c r="E13" s="5">
        <f t="shared" si="0"/>
        <v>267308939.4175207</v>
      </c>
      <c r="F13" s="6">
        <f t="shared" si="1"/>
        <v>116273365.77094854</v>
      </c>
      <c r="G13" s="7">
        <f t="shared" ref="G12:G22" si="3">E13-F13</f>
        <v>151035573.64657217</v>
      </c>
      <c r="H13" s="10">
        <f t="shared" si="2"/>
        <v>1828085545.8589351</v>
      </c>
    </row>
    <row r="14" spans="4:11" x14ac:dyDescent="0.25">
      <c r="D14" s="9">
        <v>4</v>
      </c>
      <c r="E14" s="5">
        <f t="shared" si="0"/>
        <v>267308939.4175207</v>
      </c>
      <c r="F14" s="6">
        <f t="shared" si="1"/>
        <v>107400025.81921244</v>
      </c>
      <c r="G14" s="7">
        <f t="shared" si="3"/>
        <v>159908913.59830827</v>
      </c>
      <c r="H14" s="10">
        <f t="shared" si="2"/>
        <v>1668176632.2606268</v>
      </c>
    </row>
    <row r="15" spans="4:11" x14ac:dyDescent="0.25">
      <c r="D15" s="9">
        <v>5</v>
      </c>
      <c r="E15" s="5">
        <f t="shared" si="0"/>
        <v>267308939.4175207</v>
      </c>
      <c r="F15" s="6">
        <f t="shared" si="1"/>
        <v>98005377.145311818</v>
      </c>
      <c r="G15" s="7">
        <f t="shared" si="3"/>
        <v>169303562.27220887</v>
      </c>
      <c r="H15" s="10">
        <f t="shared" si="2"/>
        <v>1498873069.9884179</v>
      </c>
    </row>
    <row r="16" spans="4:11" x14ac:dyDescent="0.25">
      <c r="D16" s="9">
        <v>6</v>
      </c>
      <c r="E16" s="5">
        <f t="shared" si="0"/>
        <v>267308939.4175207</v>
      </c>
      <c r="F16" s="6">
        <f t="shared" si="1"/>
        <v>88058792.86181955</v>
      </c>
      <c r="G16" s="7">
        <f t="shared" si="3"/>
        <v>179250146.55570114</v>
      </c>
      <c r="H16" s="10">
        <f t="shared" si="2"/>
        <v>1319622923.4327168</v>
      </c>
    </row>
    <row r="17" spans="4:8" x14ac:dyDescent="0.25">
      <c r="D17" s="9">
        <v>7</v>
      </c>
      <c r="E17" s="5">
        <f t="shared" si="0"/>
        <v>267308939.4175207</v>
      </c>
      <c r="F17" s="6">
        <f t="shared" si="1"/>
        <v>77527846.751672104</v>
      </c>
      <c r="G17" s="7">
        <f t="shared" si="3"/>
        <v>189781092.66584861</v>
      </c>
      <c r="H17" s="10">
        <f t="shared" si="2"/>
        <v>1129841830.7668681</v>
      </c>
    </row>
    <row r="18" spans="4:8" x14ac:dyDescent="0.25">
      <c r="D18" s="9">
        <v>8</v>
      </c>
      <c r="E18" s="5">
        <f t="shared" si="0"/>
        <v>267308939.4175207</v>
      </c>
      <c r="F18" s="6">
        <f t="shared" si="1"/>
        <v>66378207.5575535</v>
      </c>
      <c r="G18" s="7">
        <f t="shared" si="3"/>
        <v>200930731.8599672</v>
      </c>
      <c r="H18" s="10">
        <f t="shared" si="2"/>
        <v>928911098.90690088</v>
      </c>
    </row>
    <row r="19" spans="4:8" x14ac:dyDescent="0.25">
      <c r="D19" s="9">
        <v>9</v>
      </c>
      <c r="E19" s="5">
        <f t="shared" si="0"/>
        <v>267308939.4175207</v>
      </c>
      <c r="F19" s="6">
        <f t="shared" si="1"/>
        <v>54573527.060780421</v>
      </c>
      <c r="G19" s="7">
        <f t="shared" si="3"/>
        <v>212735412.3567403</v>
      </c>
      <c r="H19" s="10">
        <f t="shared" si="2"/>
        <v>716175686.55016065</v>
      </c>
    </row>
    <row r="20" spans="4:8" x14ac:dyDescent="0.25">
      <c r="D20" s="9">
        <v>10</v>
      </c>
      <c r="E20" s="5">
        <f t="shared" si="0"/>
        <v>267308939.4175207</v>
      </c>
      <c r="F20" s="6">
        <f t="shared" si="1"/>
        <v>42075321.584821932</v>
      </c>
      <c r="G20" s="7">
        <f t="shared" si="3"/>
        <v>225233617.83269876</v>
      </c>
      <c r="H20" s="10">
        <f t="shared" si="2"/>
        <v>490942068.71746188</v>
      </c>
    </row>
    <row r="21" spans="4:8" x14ac:dyDescent="0.25">
      <c r="D21" s="9">
        <v>11</v>
      </c>
      <c r="E21" s="5">
        <f t="shared" si="0"/>
        <v>267308939.4175207</v>
      </c>
      <c r="F21" s="6">
        <f t="shared" si="1"/>
        <v>28842846.537150886</v>
      </c>
      <c r="G21" s="7">
        <f t="shared" si="3"/>
        <v>238466092.88036981</v>
      </c>
      <c r="H21" s="10">
        <f t="shared" si="2"/>
        <v>252475975.83709207</v>
      </c>
    </row>
    <row r="22" spans="4:8" x14ac:dyDescent="0.25">
      <c r="D22" s="9">
        <v>12</v>
      </c>
      <c r="E22" s="5">
        <f t="shared" si="0"/>
        <v>267308939.4175207</v>
      </c>
      <c r="F22" s="6">
        <f t="shared" si="1"/>
        <v>14832963.580429159</v>
      </c>
      <c r="G22" s="7">
        <f t="shared" si="3"/>
        <v>252475975.83709154</v>
      </c>
      <c r="H22" s="10">
        <f t="shared" si="2"/>
        <v>5.3644180297851563E-7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VALLE</dc:creator>
  <cp:lastModifiedBy>Sebastian  Giraldo Patiño</cp:lastModifiedBy>
  <cp:lastPrinted>2024-04-06T20:29:51Z</cp:lastPrinted>
  <dcterms:created xsi:type="dcterms:W3CDTF">2024-04-06T02:06:11Z</dcterms:created>
  <dcterms:modified xsi:type="dcterms:W3CDTF">2024-04-09T16:07:50Z</dcterms:modified>
</cp:coreProperties>
</file>