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k024c6002\グループ演習\"/>
    </mc:Choice>
  </mc:AlternateContent>
  <xr:revisionPtr revIDLastSave="0" documentId="13_ncr:1_{A894D2FC-CEEA-4817-BD79-FF11D192CB18}" xr6:coauthVersionLast="47" xr6:coauthVersionMax="47" xr10:uidLastSave="{00000000-0000-0000-0000-000000000000}"/>
  <bookViews>
    <workbookView xWindow="-110" yWindow="-110" windowWidth="19420" windowHeight="10300" tabRatio="757" xr2:uid="{00000000-000D-0000-FFFF-FFFF00000000}"/>
  </bookViews>
  <sheets>
    <sheet name="テーブル一覧" sheetId="90" r:id="rId1"/>
    <sheet name="ユーザー情報" sheetId="113" r:id="rId2"/>
    <sheet name="用語マスタ" sheetId="167" r:id="rId3"/>
    <sheet name="問題集コンテンツテーブル" sheetId="172" r:id="rId4"/>
    <sheet name="問題集テーブル" sheetId="173" r:id="rId5"/>
    <sheet name="分野マスタ" sheetId="177" r:id="rId6"/>
    <sheet name="管理者マスタ" sheetId="175" r:id="rId7"/>
    <sheet name="パスコードテーブル" sheetId="176" r:id="rId8"/>
  </sheets>
  <definedNames>
    <definedName name="_xlnm.Print_Area" localSheetId="0">テーブル一覧!$A$1:$O$40</definedName>
    <definedName name="_xlnm.Print_Area" localSheetId="7">パスコードテーブル!$A$1:$O$47</definedName>
    <definedName name="_xlnm.Print_Area" localSheetId="1">ユーザー情報!$A$1:$O$44</definedName>
    <definedName name="_xlnm.Print_Area" localSheetId="6">管理者マスタ!$A$1:$O$45</definedName>
    <definedName name="_xlnm.Print_Area" localSheetId="5">分野マスタ!$A$1:$O$48</definedName>
    <definedName name="_xlnm.Print_Area" localSheetId="3">問題集コンテンツテーブル!$A$1:$O$47</definedName>
    <definedName name="_xlnm.Print_Area" localSheetId="4">問題集テーブル!$A$1:$O$47</definedName>
    <definedName name="_xlnm.Print_Area" localSheetId="2">用語マスタ!$A$1:$O$47</definedName>
    <definedName name="RECLEN" localSheetId="7">パスコードテーブル!$D$6</definedName>
    <definedName name="RECLEN" localSheetId="6">#REF!</definedName>
    <definedName name="RECLEN" localSheetId="3">問題集コンテンツテーブル!$D$6</definedName>
    <definedName name="RECLEN" localSheetId="4">問題集テーブル!$D$6</definedName>
    <definedName name="RECLEN" localSheetId="2">用語マスタ!$D$6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0" l="1"/>
  <c r="F9" i="90" s="1"/>
  <c r="D8" i="90"/>
  <c r="F8" i="90" s="1"/>
  <c r="D6" i="172"/>
  <c r="F6" i="172" s="1"/>
  <c r="D7" i="90"/>
  <c r="F7" i="90" s="1"/>
  <c r="D6" i="176"/>
  <c r="F6" i="176" s="1"/>
  <c r="D6" i="175"/>
  <c r="F6" i="175" s="1"/>
  <c r="D6" i="177"/>
  <c r="F6" i="177" s="1"/>
  <c r="D12" i="90"/>
  <c r="F12" i="90" s="1"/>
  <c r="D11" i="90"/>
  <c r="F11" i="90" s="1"/>
  <c r="D10" i="90"/>
  <c r="F10" i="90" s="1"/>
  <c r="D6" i="173"/>
  <c r="F6" i="173" s="1"/>
  <c r="D6" i="167"/>
  <c r="F6" i="167" s="1"/>
  <c r="D6" i="113" l="1"/>
  <c r="F6" i="113" s="1"/>
  <c r="R51" i="177" l="1"/>
  <c r="R50" i="177"/>
  <c r="R49" i="177"/>
  <c r="R48" i="177"/>
  <c r="R47" i="177"/>
  <c r="R46" i="177"/>
  <c r="R45" i="177"/>
  <c r="R44" i="177"/>
  <c r="Q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21" i="177"/>
  <c r="Q21" i="177"/>
  <c r="R20" i="177"/>
  <c r="Q20" i="177"/>
  <c r="R19" i="177"/>
  <c r="Q19" i="177"/>
  <c r="R18" i="177"/>
  <c r="Q18" i="177"/>
  <c r="R17" i="177"/>
  <c r="Q17" i="177"/>
  <c r="R16" i="177"/>
  <c r="Q16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R51" i="176" l="1"/>
  <c r="R50" i="176"/>
  <c r="R49" i="176"/>
  <c r="R48" i="176"/>
  <c r="R47" i="176"/>
  <c r="R46" i="176"/>
  <c r="R45" i="176"/>
  <c r="R44" i="176"/>
  <c r="Q44" i="176"/>
  <c r="R43" i="176"/>
  <c r="Q43" i="176"/>
  <c r="R42" i="176"/>
  <c r="Q42" i="176"/>
  <c r="R41" i="176"/>
  <c r="Q41" i="176"/>
  <c r="R40" i="176"/>
  <c r="Q40" i="176"/>
  <c r="R39" i="176"/>
  <c r="Q39" i="176"/>
  <c r="R38" i="176"/>
  <c r="Q38" i="176"/>
  <c r="R37" i="176"/>
  <c r="Q37" i="176"/>
  <c r="R36" i="176"/>
  <c r="Q36" i="176"/>
  <c r="R35" i="176"/>
  <c r="Q35" i="176"/>
  <c r="R34" i="176"/>
  <c r="Q34" i="176"/>
  <c r="R33" i="176"/>
  <c r="Q33" i="176"/>
  <c r="R32" i="176"/>
  <c r="Q32" i="176"/>
  <c r="R31" i="176"/>
  <c r="Q31" i="176"/>
  <c r="R30" i="176"/>
  <c r="Q30" i="176"/>
  <c r="R29" i="176"/>
  <c r="Q29" i="176"/>
  <c r="R28" i="176"/>
  <c r="Q28" i="176"/>
  <c r="R27" i="176"/>
  <c r="Q27" i="176"/>
  <c r="R26" i="176"/>
  <c r="Q26" i="176"/>
  <c r="R25" i="176"/>
  <c r="Q25" i="176"/>
  <c r="R24" i="176"/>
  <c r="Q24" i="176"/>
  <c r="R23" i="176"/>
  <c r="Q23" i="176"/>
  <c r="R22" i="176"/>
  <c r="Q22" i="176"/>
  <c r="R21" i="176"/>
  <c r="Q21" i="176"/>
  <c r="R20" i="176"/>
  <c r="Q20" i="176"/>
  <c r="R19" i="176"/>
  <c r="Q19" i="176"/>
  <c r="R18" i="176"/>
  <c r="Q18" i="176"/>
  <c r="R17" i="176"/>
  <c r="Q17" i="176"/>
  <c r="R16" i="176"/>
  <c r="Q16" i="176"/>
  <c r="R15" i="176"/>
  <c r="Q15" i="176"/>
  <c r="R14" i="176"/>
  <c r="Q14" i="176"/>
  <c r="R13" i="176"/>
  <c r="Q13" i="176"/>
  <c r="R12" i="176"/>
  <c r="Q12" i="176"/>
  <c r="R11" i="176"/>
  <c r="Q11" i="176"/>
  <c r="R10" i="176"/>
  <c r="Q10" i="176"/>
  <c r="R51" i="175"/>
  <c r="R50" i="175"/>
  <c r="R49" i="175"/>
  <c r="R48" i="175"/>
  <c r="R47" i="175"/>
  <c r="R46" i="175"/>
  <c r="R45" i="175"/>
  <c r="R44" i="175"/>
  <c r="Q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21" i="175"/>
  <c r="Q21" i="175"/>
  <c r="R20" i="175"/>
  <c r="Q20" i="175"/>
  <c r="R19" i="175"/>
  <c r="Q19" i="175"/>
  <c r="R18" i="175"/>
  <c r="Q18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R51" i="173"/>
  <c r="R50" i="173"/>
  <c r="R49" i="173"/>
  <c r="R48" i="173"/>
  <c r="R47" i="173"/>
  <c r="R46" i="173"/>
  <c r="R45" i="173"/>
  <c r="R44" i="173"/>
  <c r="Q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21" i="173"/>
  <c r="Q21" i="173"/>
  <c r="R20" i="173"/>
  <c r="Q20" i="173"/>
  <c r="R19" i="173"/>
  <c r="Q19" i="173"/>
  <c r="R18" i="173"/>
  <c r="Q18" i="173"/>
  <c r="R17" i="173"/>
  <c r="Q17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R51" i="172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10" i="113" l="1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<sst xmlns="http://schemas.openxmlformats.org/spreadsheetml/2006/main" count="639" uniqueCount="137">
  <si>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</si>
  <si>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</si>
  <si>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</si>
  <si>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</si>
  <si>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</si>
  <si>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</si>
  <si>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</si>
  <si>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</si>
  <si>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</si>
  <si>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</si>
  <si>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</si>
  <si>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</si>
  <si>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</si>
  <si>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</si>
  <si>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</si>
  <si>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</si>
  <si>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</si>
  <si>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</si>
  <si>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</si>
  <si>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</si>
  <si>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</si>
  <si>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</si>
  <si>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</si>
  <si>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</si>
  <si>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</si>
  <si>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</si>
  <si>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</si>
  <si>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</si>
  <si>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</si>
  <si>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</si>
  <si>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</si>
  <si>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</si>
  <si>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</si>
  <si>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テキスト</t>
  </si>
  <si>
    <t>数値</t>
    <rPh sb="0" eb="2">
      <t>スウチ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</si>
  <si>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</si>
  <si>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</si>
  <si>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</si>
  <si>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</si>
  <si>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DB_ADMIN</t>
    <phoneticPr fontId="2"/>
  </si>
  <si>
    <t>問題ID</t>
    <rPh sb="0" eb="2">
      <t>モンダイ</t>
    </rPh>
    <phoneticPr fontId="2"/>
  </si>
  <si>
    <t>用語ID</t>
    <rPh sb="0" eb="2">
      <t>ヨウゴ</t>
    </rPh>
    <phoneticPr fontId="2"/>
  </si>
  <si>
    <t>分野ID</t>
    <rPh sb="0" eb="2">
      <t>ブンヤ</t>
    </rPh>
    <phoneticPr fontId="2"/>
  </si>
  <si>
    <t>テキスト</t>
    <phoneticPr fontId="2"/>
  </si>
  <si>
    <t>○</t>
    <phoneticPr fontId="2"/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</si>
  <si>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</si>
  <si>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</si>
  <si>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</si>
  <si>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</si>
  <si>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</si>
  <si>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用語マスタ</t>
    <rPh sb="0" eb="2">
      <t>ヨウゴ</t>
    </rPh>
    <phoneticPr fontId="2"/>
  </si>
  <si>
    <t>パスコードテーブル</t>
    <phoneticPr fontId="2"/>
  </si>
  <si>
    <t>削除フラグ</t>
    <rPh sb="0" eb="2">
      <t>サクジョ</t>
    </rPh>
    <phoneticPr fontId="2"/>
  </si>
  <si>
    <t>用語名</t>
    <rPh sb="0" eb="2">
      <t>ヨウゴ</t>
    </rPh>
    <rPh sb="2" eb="3">
      <t>メイ</t>
    </rPh>
    <phoneticPr fontId="2"/>
  </si>
  <si>
    <t>用語説明</t>
    <rPh sb="0" eb="2">
      <t>ヨウゴ</t>
    </rPh>
    <rPh sb="2" eb="4">
      <t>セツメイ</t>
    </rPh>
    <phoneticPr fontId="2"/>
  </si>
  <si>
    <t>用語画像</t>
    <rPh sb="0" eb="2">
      <t>ヨウゴ</t>
    </rPh>
    <rPh sb="2" eb="4">
      <t>ガゾウ</t>
    </rPh>
    <phoneticPr fontId="2"/>
  </si>
  <si>
    <t>DB_WORD</t>
    <phoneticPr fontId="2"/>
  </si>
  <si>
    <t>テキスト</t>
    <phoneticPr fontId="2"/>
  </si>
  <si>
    <t>テキスト</t>
    <phoneticPr fontId="2"/>
  </si>
  <si>
    <t>問題集コンテンツテーブル</t>
    <rPh sb="0" eb="3">
      <t>モンダイシュウ</t>
    </rPh>
    <phoneticPr fontId="2"/>
  </si>
  <si>
    <t>DB_WORKBOOK_CONTENTS</t>
    <phoneticPr fontId="2"/>
  </si>
  <si>
    <t>問題集ID</t>
    <rPh sb="0" eb="3">
      <t>モンダイシュウ</t>
    </rPh>
    <phoneticPr fontId="2"/>
  </si>
  <si>
    <t>問題番号</t>
    <rPh sb="0" eb="2">
      <t>モンダイ</t>
    </rPh>
    <rPh sb="2" eb="4">
      <t>バンゴウ</t>
    </rPh>
    <phoneticPr fontId="2"/>
  </si>
  <si>
    <t>真偽</t>
    <rPh sb="0" eb="2">
      <t>シンギ</t>
    </rPh>
    <phoneticPr fontId="2"/>
  </si>
  <si>
    <t>問題集テーブル</t>
    <rPh sb="0" eb="2">
      <t>モンダイ</t>
    </rPh>
    <rPh sb="2" eb="3">
      <t>シュウ</t>
    </rPh>
    <phoneticPr fontId="2"/>
  </si>
  <si>
    <t>DB_WORKBOOK</t>
    <phoneticPr fontId="2"/>
  </si>
  <si>
    <t>問題集名</t>
    <rPh sb="0" eb="3">
      <t>モンダイシュウ</t>
    </rPh>
    <rPh sb="3" eb="4">
      <t>メイ</t>
    </rPh>
    <phoneticPr fontId="2"/>
  </si>
  <si>
    <t>分野マスタ</t>
    <rPh sb="0" eb="2">
      <t>ブンヤ</t>
    </rPh>
    <phoneticPr fontId="2"/>
  </si>
  <si>
    <t>分野名</t>
    <rPh sb="0" eb="2">
      <t>ブンヤ</t>
    </rPh>
    <rPh sb="2" eb="3">
      <t>メイ</t>
    </rPh>
    <phoneticPr fontId="2"/>
  </si>
  <si>
    <t>不</t>
    <rPh sb="0" eb="1">
      <t>フ</t>
    </rPh>
    <phoneticPr fontId="2"/>
  </si>
  <si>
    <t>主キー
△:一意制約</t>
    <phoneticPr fontId="2"/>
  </si>
  <si>
    <t>可</t>
    <rPh sb="0" eb="1">
      <t>カ</t>
    </rPh>
    <phoneticPr fontId="2"/>
  </si>
  <si>
    <t>管理者マスタ</t>
    <rPh sb="0" eb="3">
      <t>カンリシャ</t>
    </rPh>
    <phoneticPr fontId="2"/>
  </si>
  <si>
    <t>管理者ID</t>
    <rPh sb="0" eb="3">
      <t>カンリシャ</t>
    </rPh>
    <phoneticPr fontId="2"/>
  </si>
  <si>
    <t>パスワード</t>
    <phoneticPr fontId="2"/>
  </si>
  <si>
    <t>〇</t>
    <phoneticPr fontId="2"/>
  </si>
  <si>
    <t>DB_PASSCORD</t>
    <phoneticPr fontId="2"/>
  </si>
  <si>
    <t>パスコード</t>
    <phoneticPr fontId="2"/>
  </si>
  <si>
    <t>使用状態</t>
    <rPh sb="0" eb="2">
      <t>シヨウ</t>
    </rPh>
    <rPh sb="2" eb="4">
      <t>ジョウタイ</t>
    </rPh>
    <phoneticPr fontId="2"/>
  </si>
  <si>
    <t>真偽</t>
    <rPh sb="0" eb="2">
      <t>シンギ</t>
    </rPh>
    <phoneticPr fontId="2"/>
  </si>
  <si>
    <t>WORD_ID</t>
    <phoneticPr fontId="2"/>
  </si>
  <si>
    <t>QUESTION_ID</t>
    <phoneticPr fontId="2"/>
  </si>
  <si>
    <t>DELETE_FLAG</t>
    <phoneticPr fontId="2"/>
  </si>
  <si>
    <t>ADMIN_ID</t>
    <phoneticPr fontId="2"/>
  </si>
  <si>
    <r>
      <t>P</t>
    </r>
    <r>
      <rPr>
        <sz val="11"/>
        <rFont val="ＭＳ Ｐゴシック"/>
        <family val="3"/>
        <charset val="128"/>
      </rPr>
      <t>ASSWORD</t>
    </r>
    <phoneticPr fontId="2"/>
  </si>
  <si>
    <t>DB_FIELD</t>
    <phoneticPr fontId="2"/>
  </si>
  <si>
    <t>FIELD_ID</t>
    <phoneticPr fontId="2"/>
  </si>
  <si>
    <t>WORD_NAME</t>
    <phoneticPr fontId="2"/>
  </si>
  <si>
    <t>WORD_EXPLANATION</t>
    <phoneticPr fontId="2"/>
  </si>
  <si>
    <t>WORD_IMAGE</t>
    <phoneticPr fontId="2"/>
  </si>
  <si>
    <t>WORKBOOK_ID</t>
    <phoneticPr fontId="2"/>
  </si>
  <si>
    <t>QUESTION_NAMBER</t>
    <phoneticPr fontId="2"/>
  </si>
  <si>
    <t>WORKBOOK_NAME</t>
    <phoneticPr fontId="2"/>
  </si>
  <si>
    <t>FIELD_ID</t>
    <phoneticPr fontId="2"/>
  </si>
  <si>
    <t>FIELD_NAME</t>
    <phoneticPr fontId="2"/>
  </si>
  <si>
    <t>PASSCODE</t>
    <phoneticPr fontId="2"/>
  </si>
  <si>
    <t>USE_STATUS</t>
    <phoneticPr fontId="2"/>
  </si>
  <si>
    <t>画像の格納先の情報</t>
    <rPh sb="0" eb="2">
      <t>ガゾウ</t>
    </rPh>
    <rPh sb="3" eb="5">
      <t>カクノウ</t>
    </rPh>
    <rPh sb="5" eb="6">
      <t>サキ</t>
    </rPh>
    <rPh sb="7" eb="9">
      <t>ジョウホウ</t>
    </rPh>
    <phoneticPr fontId="2"/>
  </si>
  <si>
    <t>Null</t>
    <phoneticPr fontId="2"/>
  </si>
  <si>
    <t>Q+数字4桁の組み合わせ</t>
    <rPh sb="2" eb="4">
      <t>スウジ</t>
    </rPh>
    <rPh sb="5" eb="6">
      <t>ケタ</t>
    </rPh>
    <rPh sb="7" eb="8">
      <t>ク</t>
    </rPh>
    <rPh sb="9" eb="10">
      <t>ア</t>
    </rPh>
    <phoneticPr fontId="2"/>
  </si>
  <si>
    <t>W+数字4桁の組み合わせ</t>
    <rPh sb="2" eb="4">
      <t>スウジ</t>
    </rPh>
    <rPh sb="5" eb="6">
      <t>ケタ</t>
    </rPh>
    <rPh sb="7" eb="8">
      <t>ク</t>
    </rPh>
    <rPh sb="9" eb="10">
      <t>ア</t>
    </rPh>
    <phoneticPr fontId="2"/>
  </si>
  <si>
    <t>WB+数字2桁の組み合わせ</t>
    <rPh sb="3" eb="5">
      <t>スウジ</t>
    </rPh>
    <rPh sb="6" eb="7">
      <t>ケタ</t>
    </rPh>
    <rPh sb="8" eb="9">
      <t>ク</t>
    </rPh>
    <rPh sb="10" eb="11">
      <t>ア</t>
    </rPh>
    <phoneticPr fontId="2"/>
  </si>
  <si>
    <t>W+数字4桁の組み合わせ</t>
    <rPh sb="1" eb="3">
      <t>スウジ</t>
    </rPh>
    <rPh sb="6" eb="7">
      <t>ク</t>
    </rPh>
    <rPh sb="8" eb="9">
      <t>ア</t>
    </rPh>
    <phoneticPr fontId="2"/>
  </si>
  <si>
    <t>WB+2桁の数字</t>
    <rPh sb="4" eb="5">
      <t>ケタ</t>
    </rPh>
    <rPh sb="6" eb="8">
      <t>スウジ</t>
    </rPh>
    <phoneticPr fontId="2"/>
  </si>
  <si>
    <t>01～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</si>
  <si>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</si>
  <si>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</si>
  <si>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</si>
  <si>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</si>
  <si>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</si>
  <si>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</si>
  <si>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</si>
  <si>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</si>
  <si>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</si>
  <si>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</si>
  <si>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</si>
  <si>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</si>
  <si>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</si>
  <si>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</si>
  <si>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</si>
  <si>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</si>
  <si>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</si>
  <si>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</si>
  <si>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ログイン</t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</si>
  <si>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</si>
  <si>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</si>
  <si>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</si>
  <si>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</si>
  <si>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</si>
  <si>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</si>
  <si>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</si>
  <si>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ROGIN</t>
    <phoneticPr fontId="2"/>
  </si>
  <si>
    <t>ROLR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</si>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</sst>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1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0" fontId="0" fillId="4" borderId="2" xfId="0" applyFill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0" fontId="1" fillId="0" borderId="16" xfId="1" applyBorder="1"/>
    <xf numFmtId="0" fontId="1" fillId="0" borderId="26" xfId="1" applyBorder="1"/>
    <xf numFmtId="49" fontId="1" fillId="0" borderId="19" xfId="2" applyBorder="1"/>
    <xf numFmtId="49" fontId="1" fillId="0" borderId="27" xfId="2" applyBorder="1"/>
    <xf numFmtId="49" fontId="1" fillId="0" borderId="26" xfId="2" applyBorder="1"/>
    <xf numFmtId="49" fontId="6" fillId="0" borderId="26" xfId="2" applyFont="1" applyBorder="1"/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tabSelected="1" zoomScale="80" zoomScaleNormal="80" workbookViewId="0">
      <selection activeCell="C13" sqref="C13"/>
    </sheetView>
  </sheetViews>
  <sheetFormatPr defaultColWidth="9" defaultRowHeight="13" x14ac:dyDescent="0.2"/>
  <cols>
    <col min="1" max="1" width="4.453125" style="68" customWidth="1"/>
    <col min="2" max="2" width="22.36328125" style="69" customWidth="1"/>
    <col min="3" max="3" width="24.7265625" style="68" customWidth="1"/>
    <col min="4" max="4" width="9.7265625" style="68" customWidth="1"/>
    <col min="5" max="5" width="10.6328125" style="68" customWidth="1"/>
    <col min="6" max="6" width="11" style="68" customWidth="1"/>
    <col min="7" max="7" width="9" style="68"/>
    <col min="8" max="15" width="7.08984375" style="68" customWidth="1"/>
    <col min="16" max="16384" width="9" style="68"/>
  </cols>
  <sheetData>
    <row r="1" spans="1:20" s="1" customFormat="1" x14ac:dyDescent="0.2">
      <c r="A1" s="27" t="s">
        <v>35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3.5" thickBot="1" x14ac:dyDescent="0.25">
      <c r="B2" s="44"/>
      <c r="O2" s="35"/>
    </row>
    <row r="3" spans="1:20" s="1" customFormat="1" ht="15" thickTop="1" thickBot="1" x14ac:dyDescent="0.25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4" thickTop="1" thickBot="1" x14ac:dyDescent="0.25"/>
    <row r="5" spans="1:20" x14ac:dyDescent="0.2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04" t="s">
        <v>0</v>
      </c>
      <c r="I5" s="105"/>
      <c r="J5" s="105"/>
      <c r="K5" s="105"/>
      <c r="L5" s="105"/>
      <c r="M5" s="105"/>
      <c r="N5" s="105"/>
      <c r="O5" s="106"/>
    </row>
    <row r="6" spans="1:20" x14ac:dyDescent="0.2">
      <c r="A6" s="54"/>
      <c r="B6" s="86" t="s">
        <v>36</v>
      </c>
      <c r="C6" s="85"/>
      <c r="D6" s="52"/>
      <c r="E6" s="52"/>
      <c r="F6" s="83"/>
      <c r="G6" s="82"/>
      <c r="H6" s="113"/>
      <c r="I6" s="114"/>
      <c r="J6" s="114"/>
      <c r="K6" s="114"/>
      <c r="L6" s="114"/>
      <c r="M6" s="114"/>
      <c r="N6" s="114"/>
      <c r="O6" s="115"/>
    </row>
    <row r="7" spans="1:20" ht="13.5" thickBot="1" x14ac:dyDescent="0.25">
      <c r="A7" s="87" t="s">
        <v>37</v>
      </c>
      <c r="B7" s="81" t="s">
        <v>106</v>
      </c>
      <c r="C7" s="85" t="s">
        <v>113</v>
      </c>
      <c r="D7" s="20">
        <f>SUM(ユーザー情報!E10:E21)</f>
        <v>128</v>
      </c>
      <c r="E7" s="52">
        <v>10000</v>
      </c>
      <c r="F7" s="83">
        <f t="shared" ref="F7:F12" si="0">SUMPRODUCT(D7,E7)</f>
        <v>1280000</v>
      </c>
      <c r="G7" s="99" t="s">
        <v>21</v>
      </c>
      <c r="H7" s="110"/>
      <c r="I7" s="111"/>
      <c r="J7" s="111"/>
      <c r="K7" s="111"/>
      <c r="L7" s="111"/>
      <c r="M7" s="111"/>
      <c r="N7" s="111"/>
      <c r="O7" s="112"/>
    </row>
    <row r="8" spans="1:20" s="1" customFormat="1" ht="14.5" customHeight="1" x14ac:dyDescent="0.2">
      <c r="A8" s="87" t="s">
        <v>38</v>
      </c>
      <c r="B8" s="81" t="s">
        <v>107</v>
      </c>
      <c r="C8" s="85" t="s">
        <v>112</v>
      </c>
      <c r="D8" s="67">
        <f>SUM(用語マスタ!E10:E15)</f>
        <v>584</v>
      </c>
      <c r="E8" s="67">
        <v>10000</v>
      </c>
      <c r="F8" s="84">
        <f t="shared" si="0"/>
        <v>5840000</v>
      </c>
      <c r="G8" s="99" t="s">
        <v>21</v>
      </c>
      <c r="H8" s="107"/>
      <c r="I8" s="108"/>
      <c r="J8" s="108"/>
      <c r="K8" s="108"/>
      <c r="L8" s="108"/>
      <c r="M8" s="108"/>
      <c r="N8" s="108"/>
      <c r="O8" s="109"/>
    </row>
    <row r="9" spans="1:20" customFormat="1" ht="14.5" customHeight="1" x14ac:dyDescent="0.2">
      <c r="A9" s="93" t="s">
        <v>46</v>
      </c>
      <c r="B9" s="94" t="s">
        <v>108</v>
      </c>
      <c r="C9" s="92" t="s">
        <v>114</v>
      </c>
      <c r="D9" s="92">
        <f>SUM(問題集コンテンツテーブル!E10:E12)</f>
        <v>11</v>
      </c>
      <c r="E9" s="67">
        <v>1000000</v>
      </c>
      <c r="F9" s="84">
        <f t="shared" si="0"/>
        <v>11000000</v>
      </c>
      <c r="G9" s="100" t="s">
        <v>105</v>
      </c>
      <c r="H9" s="110"/>
      <c r="I9" s="111"/>
      <c r="J9" s="111"/>
      <c r="K9" s="111"/>
      <c r="L9" s="111"/>
      <c r="M9" s="111"/>
      <c r="N9" s="111"/>
      <c r="O9" s="112"/>
    </row>
    <row r="10" spans="1:20" s="1" customFormat="1" ht="14.5" customHeight="1" x14ac:dyDescent="0.2">
      <c r="A10" s="88" t="s">
        <v>47</v>
      </c>
      <c r="B10" s="81" t="s">
        <v>109</v>
      </c>
      <c r="C10" s="88" t="s">
        <v>115</v>
      </c>
      <c r="D10" s="52">
        <f>SUM(問題集テーブル!E10:E11)</f>
        <v>68</v>
      </c>
      <c r="E10" s="52">
        <v>10000</v>
      </c>
      <c r="F10" s="52">
        <f t="shared" si="0"/>
        <v>680000</v>
      </c>
      <c r="G10" s="100" t="s">
        <v>21</v>
      </c>
      <c r="H10" s="107"/>
      <c r="I10" s="108"/>
      <c r="J10" s="108"/>
      <c r="K10" s="108"/>
      <c r="L10" s="108"/>
      <c r="M10" s="108"/>
      <c r="N10" s="108"/>
      <c r="O10" s="109"/>
      <c r="P10"/>
      <c r="Q10"/>
      <c r="R10"/>
      <c r="S10"/>
      <c r="T10"/>
    </row>
    <row r="11" spans="1:20" s="1" customFormat="1" ht="12.75" customHeight="1" x14ac:dyDescent="0.2">
      <c r="A11" s="87" t="s">
        <v>48</v>
      </c>
      <c r="B11" s="79" t="s">
        <v>110</v>
      </c>
      <c r="C11" s="89" t="s">
        <v>116</v>
      </c>
      <c r="D11" s="98">
        <f>SUM(分野マスタ!E10:E11)</f>
        <v>68</v>
      </c>
      <c r="E11" s="67">
        <v>10000</v>
      </c>
      <c r="F11" s="84">
        <f t="shared" si="0"/>
        <v>680000</v>
      </c>
      <c r="G11" s="99" t="s">
        <v>21</v>
      </c>
      <c r="H11" s="116"/>
      <c r="I11" s="117"/>
      <c r="J11" s="117"/>
      <c r="K11" s="117"/>
      <c r="L11" s="117"/>
      <c r="M11" s="117"/>
      <c r="N11" s="117"/>
      <c r="O11" s="118"/>
      <c r="P11"/>
      <c r="Q11"/>
      <c r="R11"/>
      <c r="S11"/>
      <c r="T11"/>
    </row>
    <row r="12" spans="1:20" s="73" customFormat="1" ht="12.75" customHeight="1" x14ac:dyDescent="0.2">
      <c r="A12" s="87" t="s">
        <v>49</v>
      </c>
      <c r="B12" s="79" t="s">
        <v>111</v>
      </c>
      <c r="C12" s="89" t="s">
        <v>117</v>
      </c>
      <c r="D12" s="67">
        <f>SUM(管理者マスタ!E10:E11)</f>
        <v>48</v>
      </c>
      <c r="E12" s="67">
        <v>1000000</v>
      </c>
      <c r="F12" s="67">
        <f t="shared" si="0"/>
        <v>48000000</v>
      </c>
      <c r="G12" s="99" t="s">
        <v>21</v>
      </c>
      <c r="H12" s="107"/>
      <c r="I12" s="108"/>
      <c r="J12" s="108"/>
      <c r="K12" s="108"/>
      <c r="L12" s="108"/>
      <c r="M12" s="108"/>
      <c r="N12" s="108"/>
      <c r="O12" s="109"/>
      <c r="P12"/>
      <c r="Q12"/>
      <c r="R12"/>
      <c r="S12"/>
      <c r="T12"/>
    </row>
    <row r="13" spans="1:20" s="1" customFormat="1" ht="12.75" customHeight="1" x14ac:dyDescent="0.2">
      <c r="A13" s="87"/>
      <c r="B13" s="79"/>
      <c r="C13" s="89"/>
      <c r="D13" s="67"/>
      <c r="E13" s="67"/>
      <c r="F13" s="67"/>
      <c r="G13" s="99"/>
      <c r="H13" s="116"/>
      <c r="I13" s="117"/>
      <c r="J13" s="117"/>
      <c r="K13" s="117"/>
      <c r="L13" s="117"/>
      <c r="M13" s="117"/>
      <c r="N13" s="117"/>
      <c r="O13" s="118"/>
      <c r="P13"/>
      <c r="Q13"/>
      <c r="R13"/>
      <c r="S13"/>
      <c r="T13"/>
    </row>
    <row r="14" spans="1:20" s="1" customFormat="1" ht="12.75" customHeight="1" x14ac:dyDescent="0.2">
      <c r="A14" s="54"/>
      <c r="B14" s="79"/>
      <c r="C14" s="51"/>
      <c r="D14" s="52"/>
      <c r="E14" s="52"/>
      <c r="F14" s="67"/>
      <c r="G14" s="53"/>
      <c r="H14" s="107"/>
      <c r="I14" s="108"/>
      <c r="J14" s="108"/>
      <c r="K14" s="108"/>
      <c r="L14" s="108"/>
      <c r="M14" s="108"/>
      <c r="N14" s="108"/>
      <c r="O14" s="109"/>
    </row>
    <row r="15" spans="1:20" s="1" customFormat="1" ht="14.5" customHeight="1" x14ac:dyDescent="0.2">
      <c r="A15" s="87"/>
      <c r="B15" s="86"/>
      <c r="C15" s="51"/>
      <c r="D15" s="52"/>
      <c r="E15" s="52"/>
      <c r="F15" s="67"/>
      <c r="G15" s="53"/>
      <c r="H15" s="107"/>
      <c r="I15" s="107"/>
      <c r="J15" s="107"/>
      <c r="K15" s="107"/>
      <c r="L15" s="107"/>
      <c r="M15" s="107"/>
      <c r="N15" s="107"/>
      <c r="O15" s="125"/>
    </row>
    <row r="16" spans="1:20" s="1" customFormat="1" ht="14.5" customHeight="1" x14ac:dyDescent="0.2">
      <c r="A16" s="87"/>
      <c r="B16" s="81"/>
      <c r="C16" s="88"/>
      <c r="D16" s="52"/>
      <c r="E16" s="52"/>
      <c r="F16" s="67"/>
      <c r="G16" s="90"/>
      <c r="H16" s="107"/>
      <c r="I16" s="108"/>
      <c r="J16" s="108"/>
      <c r="K16" s="108"/>
      <c r="L16" s="108"/>
      <c r="M16" s="108"/>
      <c r="N16" s="108"/>
      <c r="O16" s="109"/>
    </row>
    <row r="17" spans="1:15" s="1" customFormat="1" ht="14.5" customHeight="1" x14ac:dyDescent="0.2">
      <c r="A17" s="87"/>
      <c r="B17" s="81"/>
      <c r="C17" s="88"/>
      <c r="D17" s="52"/>
      <c r="E17" s="52"/>
      <c r="F17" s="67"/>
      <c r="G17" s="90"/>
      <c r="H17" s="119"/>
      <c r="I17" s="120"/>
      <c r="J17" s="120"/>
      <c r="K17" s="120"/>
      <c r="L17" s="120"/>
      <c r="M17" s="120"/>
      <c r="N17" s="120"/>
      <c r="O17" s="121"/>
    </row>
    <row r="18" spans="1:15" s="1" customFormat="1" ht="14.5" customHeight="1" x14ac:dyDescent="0.2">
      <c r="A18" s="87"/>
      <c r="B18" s="81"/>
      <c r="C18" s="88"/>
      <c r="D18" s="52"/>
      <c r="E18" s="52"/>
      <c r="F18" s="67"/>
      <c r="G18" s="90"/>
      <c r="H18" s="119"/>
      <c r="I18" s="119"/>
      <c r="J18" s="119"/>
      <c r="K18" s="119"/>
      <c r="L18" s="119"/>
      <c r="M18" s="119"/>
      <c r="N18" s="119"/>
      <c r="O18" s="124"/>
    </row>
    <row r="19" spans="1:15" s="1" customFormat="1" ht="14.5" customHeight="1" x14ac:dyDescent="0.2">
      <c r="A19" s="87"/>
      <c r="B19" s="81"/>
      <c r="C19" s="88"/>
      <c r="D19" s="52"/>
      <c r="E19" s="52"/>
      <c r="F19" s="67"/>
      <c r="G19" s="90"/>
      <c r="H19" s="119"/>
      <c r="I19" s="120"/>
      <c r="J19" s="120"/>
      <c r="K19" s="120"/>
      <c r="L19" s="120"/>
      <c r="M19" s="120"/>
      <c r="N19" s="120"/>
      <c r="O19" s="121"/>
    </row>
    <row r="20" spans="1:15" s="1" customFormat="1" ht="14.5" customHeight="1" x14ac:dyDescent="0.2">
      <c r="A20" s="87"/>
      <c r="B20" s="81"/>
      <c r="C20" s="88"/>
      <c r="D20" s="52"/>
      <c r="E20" s="52"/>
      <c r="F20" s="67"/>
      <c r="G20" s="90"/>
      <c r="H20" s="119"/>
      <c r="I20" s="120"/>
      <c r="J20" s="120"/>
      <c r="K20" s="120"/>
      <c r="L20" s="120"/>
      <c r="M20" s="120"/>
      <c r="N20" s="120"/>
      <c r="O20" s="121"/>
    </row>
    <row r="21" spans="1:15" s="1" customFormat="1" ht="14.5" customHeight="1" x14ac:dyDescent="0.2">
      <c r="A21" s="87"/>
      <c r="B21" s="81"/>
      <c r="C21" s="51"/>
      <c r="D21" s="52"/>
      <c r="E21" s="52"/>
      <c r="F21" s="67"/>
      <c r="G21" s="53"/>
      <c r="H21" s="119"/>
      <c r="I21" s="120"/>
      <c r="J21" s="120"/>
      <c r="K21" s="120"/>
      <c r="L21" s="120"/>
      <c r="M21" s="120"/>
      <c r="N21" s="120"/>
      <c r="O21" s="121"/>
    </row>
    <row r="22" spans="1:15" s="1" customFormat="1" ht="14.5" customHeight="1" x14ac:dyDescent="0.2">
      <c r="A22" s="87"/>
      <c r="B22" s="81"/>
      <c r="C22" s="51"/>
      <c r="D22" s="52"/>
      <c r="E22" s="52"/>
      <c r="F22" s="67"/>
      <c r="G22" s="53"/>
      <c r="H22" s="119"/>
      <c r="I22" s="120"/>
      <c r="J22" s="120"/>
      <c r="K22" s="120"/>
      <c r="L22" s="120"/>
      <c r="M22" s="120"/>
      <c r="N22" s="120"/>
      <c r="O22" s="121"/>
    </row>
    <row r="23" spans="1:15" s="1" customFormat="1" ht="14.5" customHeight="1" x14ac:dyDescent="0.2">
      <c r="A23" s="87"/>
      <c r="B23" s="81"/>
      <c r="C23" s="51"/>
      <c r="D23" s="52"/>
      <c r="E23" s="52"/>
      <c r="F23" s="67"/>
      <c r="G23" s="53"/>
      <c r="H23" s="107"/>
      <c r="I23" s="108"/>
      <c r="J23" s="108"/>
      <c r="K23" s="108"/>
      <c r="L23" s="108"/>
      <c r="M23" s="108"/>
      <c r="N23" s="108"/>
      <c r="O23" s="109"/>
    </row>
    <row r="24" spans="1:15" s="1" customFormat="1" ht="14.5" customHeight="1" x14ac:dyDescent="0.2">
      <c r="A24" s="54"/>
      <c r="B24" s="81"/>
      <c r="C24" s="51"/>
      <c r="D24" s="52"/>
      <c r="E24" s="52"/>
      <c r="F24" s="67"/>
      <c r="G24" s="53"/>
      <c r="H24" s="107"/>
      <c r="I24" s="108"/>
      <c r="J24" s="108"/>
      <c r="K24" s="108"/>
      <c r="L24" s="108"/>
      <c r="M24" s="108"/>
      <c r="N24" s="108"/>
      <c r="O24" s="109"/>
    </row>
    <row r="25" spans="1:15" s="1" customFormat="1" ht="14.5" customHeight="1" x14ac:dyDescent="0.2">
      <c r="A25" s="54"/>
      <c r="B25" s="81"/>
      <c r="C25" s="51"/>
      <c r="D25" s="52"/>
      <c r="E25" s="52"/>
      <c r="F25" s="67"/>
      <c r="G25" s="53"/>
      <c r="H25" s="107"/>
      <c r="I25" s="108"/>
      <c r="J25" s="108"/>
      <c r="K25" s="108"/>
      <c r="L25" s="108"/>
      <c r="M25" s="108"/>
      <c r="N25" s="108"/>
      <c r="O25" s="109"/>
    </row>
    <row r="26" spans="1:15" s="1" customFormat="1" ht="14.5" customHeight="1" x14ac:dyDescent="0.2">
      <c r="A26" s="54"/>
      <c r="B26" s="81"/>
      <c r="C26" s="51"/>
      <c r="D26" s="52"/>
      <c r="E26" s="52"/>
      <c r="F26" s="67"/>
      <c r="G26" s="53"/>
      <c r="H26" s="107"/>
      <c r="I26" s="108"/>
      <c r="J26" s="108"/>
      <c r="K26" s="108"/>
      <c r="L26" s="108"/>
      <c r="M26" s="108"/>
      <c r="N26" s="108"/>
      <c r="O26" s="109"/>
    </row>
    <row r="27" spans="1:15" s="1" customFormat="1" ht="14.5" customHeight="1" x14ac:dyDescent="0.2">
      <c r="A27" s="54"/>
      <c r="B27" s="81"/>
      <c r="C27" s="51"/>
      <c r="D27" s="52"/>
      <c r="E27" s="52"/>
      <c r="F27" s="67"/>
      <c r="G27" s="53"/>
      <c r="H27" s="107"/>
      <c r="I27" s="108"/>
      <c r="J27" s="108"/>
      <c r="K27" s="108"/>
      <c r="L27" s="108"/>
      <c r="M27" s="108"/>
      <c r="N27" s="108"/>
      <c r="O27" s="109"/>
    </row>
    <row r="28" spans="1:15" s="1" customFormat="1" ht="14.5" customHeight="1" x14ac:dyDescent="0.2">
      <c r="A28" s="54"/>
      <c r="B28" s="81"/>
      <c r="C28" s="51"/>
      <c r="D28" s="52"/>
      <c r="E28" s="52"/>
      <c r="F28" s="67"/>
      <c r="G28" s="53"/>
      <c r="H28" s="119"/>
      <c r="I28" s="120"/>
      <c r="J28" s="120"/>
      <c r="K28" s="120"/>
      <c r="L28" s="120"/>
      <c r="M28" s="120"/>
      <c r="N28" s="120"/>
      <c r="O28" s="121"/>
    </row>
    <row r="29" spans="1:15" s="1" customFormat="1" ht="14.5" customHeight="1" x14ac:dyDescent="0.2">
      <c r="A29" s="54"/>
      <c r="B29" s="81"/>
      <c r="C29" s="51"/>
      <c r="D29" s="52"/>
      <c r="E29" s="52"/>
      <c r="F29" s="67"/>
      <c r="G29" s="53"/>
      <c r="H29" s="107"/>
      <c r="I29" s="108"/>
      <c r="J29" s="108"/>
      <c r="K29" s="108"/>
      <c r="L29" s="108"/>
      <c r="M29" s="108"/>
      <c r="N29" s="108"/>
      <c r="O29" s="109"/>
    </row>
    <row r="30" spans="1:15" s="1" customFormat="1" ht="14.5" customHeight="1" x14ac:dyDescent="0.2">
      <c r="A30" s="54"/>
      <c r="B30" s="81"/>
      <c r="C30" s="51"/>
      <c r="D30" s="52"/>
      <c r="E30" s="52"/>
      <c r="F30" s="67"/>
      <c r="G30" s="53"/>
      <c r="H30" s="107"/>
      <c r="I30" s="108"/>
      <c r="J30" s="108"/>
      <c r="K30" s="108"/>
      <c r="L30" s="108"/>
      <c r="M30" s="108"/>
      <c r="N30" s="108"/>
      <c r="O30" s="109"/>
    </row>
    <row r="31" spans="1:15" s="1" customFormat="1" ht="14.5" customHeight="1" x14ac:dyDescent="0.2">
      <c r="A31" s="54"/>
      <c r="B31" s="81"/>
      <c r="C31" s="51"/>
      <c r="D31" s="52"/>
      <c r="E31" s="52"/>
      <c r="F31" s="67"/>
      <c r="G31" s="53"/>
      <c r="H31" s="107"/>
      <c r="I31" s="108"/>
      <c r="J31" s="108"/>
      <c r="K31" s="108"/>
      <c r="L31" s="108"/>
      <c r="M31" s="108"/>
      <c r="N31" s="108"/>
      <c r="O31" s="109"/>
    </row>
    <row r="32" spans="1:15" s="1" customFormat="1" ht="14.5" customHeight="1" x14ac:dyDescent="0.2">
      <c r="A32" s="54"/>
      <c r="B32" s="81"/>
      <c r="C32" s="51"/>
      <c r="D32" s="52"/>
      <c r="E32" s="52"/>
      <c r="F32" s="67"/>
      <c r="G32" s="53"/>
      <c r="H32" s="119"/>
      <c r="I32" s="119"/>
      <c r="J32" s="119"/>
      <c r="K32" s="119"/>
      <c r="L32" s="119"/>
      <c r="M32" s="119"/>
      <c r="N32" s="119"/>
      <c r="O32" s="124"/>
    </row>
    <row r="33" spans="1:15" s="1" customFormat="1" ht="14.5" customHeight="1" x14ac:dyDescent="0.2">
      <c r="A33" s="54"/>
      <c r="B33" s="81"/>
      <c r="C33" s="51"/>
      <c r="D33" s="52"/>
      <c r="E33" s="52"/>
      <c r="F33" s="67"/>
      <c r="G33" s="53"/>
      <c r="H33" s="119"/>
      <c r="I33" s="119"/>
      <c r="J33" s="119"/>
      <c r="K33" s="119"/>
      <c r="L33" s="119"/>
      <c r="M33" s="119"/>
      <c r="N33" s="119"/>
      <c r="O33" s="124"/>
    </row>
    <row r="34" spans="1:15" s="1" customFormat="1" ht="14.5" customHeight="1" x14ac:dyDescent="0.2">
      <c r="A34" s="54"/>
      <c r="B34" s="81"/>
      <c r="C34" s="51"/>
      <c r="D34" s="52"/>
      <c r="E34" s="52"/>
      <c r="F34" s="67"/>
      <c r="G34" s="53"/>
      <c r="H34" s="119"/>
      <c r="I34" s="119"/>
      <c r="J34" s="119"/>
      <c r="K34" s="119"/>
      <c r="L34" s="119"/>
      <c r="M34" s="119"/>
      <c r="N34" s="119"/>
      <c r="O34" s="124"/>
    </row>
    <row r="35" spans="1:15" s="1" customFormat="1" ht="14.5" customHeight="1" x14ac:dyDescent="0.2">
      <c r="A35" s="54"/>
      <c r="B35" s="81"/>
      <c r="C35" s="51"/>
      <c r="D35" s="52"/>
      <c r="E35" s="52"/>
      <c r="F35" s="67"/>
      <c r="G35" s="53"/>
      <c r="H35" s="119"/>
      <c r="I35" s="119"/>
      <c r="J35" s="119"/>
      <c r="K35" s="119"/>
      <c r="L35" s="119"/>
      <c r="M35" s="119"/>
      <c r="N35" s="119"/>
      <c r="O35" s="124"/>
    </row>
    <row r="36" spans="1:15" s="1" customFormat="1" ht="14.5" customHeight="1" x14ac:dyDescent="0.2">
      <c r="A36" s="54"/>
      <c r="B36" s="81"/>
      <c r="C36" s="51"/>
      <c r="D36" s="52"/>
      <c r="E36" s="52"/>
      <c r="F36" s="67"/>
      <c r="G36" s="53"/>
      <c r="H36" s="119"/>
      <c r="I36" s="120"/>
      <c r="J36" s="120"/>
      <c r="K36" s="120"/>
      <c r="L36" s="120"/>
      <c r="M36" s="120"/>
      <c r="N36" s="120"/>
      <c r="O36" s="121"/>
    </row>
    <row r="37" spans="1:15" s="1" customFormat="1" ht="14.5" customHeight="1" x14ac:dyDescent="0.2">
      <c r="A37" s="54"/>
      <c r="B37" s="81"/>
      <c r="C37" s="51"/>
      <c r="D37" s="52"/>
      <c r="E37" s="52"/>
      <c r="F37" s="67"/>
      <c r="G37" s="53"/>
      <c r="H37" s="119"/>
      <c r="I37" s="120"/>
      <c r="J37" s="120"/>
      <c r="K37" s="120"/>
      <c r="L37" s="120"/>
      <c r="M37" s="120"/>
      <c r="N37" s="120"/>
      <c r="O37" s="121"/>
    </row>
    <row r="38" spans="1:15" s="1" customFormat="1" ht="14.5" customHeight="1" thickBot="1" x14ac:dyDescent="0.25">
      <c r="A38" s="55"/>
      <c r="B38" s="81"/>
      <c r="C38" s="56"/>
      <c r="D38" s="57"/>
      <c r="E38" s="57"/>
      <c r="F38" s="57"/>
      <c r="G38" s="58"/>
      <c r="H38" s="122"/>
      <c r="I38" s="122"/>
      <c r="J38" s="122"/>
      <c r="K38" s="122"/>
      <c r="L38" s="122"/>
      <c r="M38" s="122"/>
      <c r="N38" s="122"/>
      <c r="O38" s="123"/>
    </row>
    <row r="39" spans="1:15" ht="13.5" thickBot="1" x14ac:dyDescent="0.25">
      <c r="B39" s="65"/>
    </row>
    <row r="40" spans="1:15" s="1" customFormat="1" x14ac:dyDescent="0.2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2">
      <c r="B41" s="5"/>
    </row>
    <row r="44" spans="1:15" x14ac:dyDescent="0.2">
      <c r="H44" s="68" t="s">
        <v>20</v>
      </c>
    </row>
  </sheetData>
  <mergeCells count="34"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  <mergeCell ref="H38:O38"/>
    <mergeCell ref="H36:O36"/>
    <mergeCell ref="H37:O37"/>
    <mergeCell ref="H34:O34"/>
    <mergeCell ref="H35:O35"/>
    <mergeCell ref="H24:O24"/>
    <mergeCell ref="H25:O25"/>
    <mergeCell ref="H22:O22"/>
    <mergeCell ref="H23:O23"/>
    <mergeCell ref="H28:O28"/>
    <mergeCell ref="H5:O5"/>
    <mergeCell ref="H10:O10"/>
    <mergeCell ref="H12:O12"/>
    <mergeCell ref="H7:O7"/>
    <mergeCell ref="H8:O8"/>
    <mergeCell ref="H6:O6"/>
    <mergeCell ref="H11:O11"/>
    <mergeCell ref="H9:O9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zoomScaleNormal="100" workbookViewId="0">
      <selection activeCell="E17" sqref="E17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35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6" t="s">
        <v>0</v>
      </c>
      <c r="I5" s="127"/>
      <c r="J5" s="127"/>
      <c r="K5" s="127"/>
      <c r="L5" s="127"/>
      <c r="M5" s="127"/>
      <c r="N5" s="127"/>
      <c r="O5" s="128"/>
    </row>
    <row r="6" spans="1:18" ht="14.5" customHeight="1" thickBot="1" x14ac:dyDescent="0.25">
      <c r="A6" s="129" t="s">
        <v>106</v>
      </c>
      <c r="B6" s="130"/>
      <c r="C6" s="91" t="s">
        <v>125</v>
      </c>
      <c r="D6" s="20">
        <f>SUM(E10:E21)</f>
        <v>128</v>
      </c>
      <c r="E6" s="20">
        <v>10000</v>
      </c>
      <c r="F6" s="20">
        <f>SUMPRODUCT(D6,E6)</f>
        <v>1280000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136</v>
      </c>
      <c r="F8" s="140" t="s">
        <v>7</v>
      </c>
      <c r="G8" s="140" t="s">
        <v>31</v>
      </c>
      <c r="H8" s="140" t="s">
        <v>14</v>
      </c>
      <c r="I8" s="134" t="s">
        <v>32</v>
      </c>
      <c r="J8" s="136" t="s">
        <v>8</v>
      </c>
      <c r="K8" s="137"/>
      <c r="L8" s="137"/>
      <c r="M8" s="137"/>
      <c r="N8" s="137"/>
      <c r="O8" s="138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9"/>
      <c r="P9" s="76"/>
      <c r="Q9" s="77"/>
      <c r="R9" s="77"/>
    </row>
    <row r="10" spans="1:18" ht="13.5" thickTop="1" x14ac:dyDescent="0.2">
      <c r="A10" s="30">
        <v>1</v>
      </c>
      <c r="B10" s="75" t="s">
        <v>122</v>
      </c>
      <c r="C10" s="42" t="s">
        <v>126</v>
      </c>
      <c r="D10" s="101" t="s">
        <v>133</v>
      </c>
      <c r="E10" s="102">
        <v>20</v>
      </c>
      <c r="F10" s="31"/>
      <c r="G10" s="31"/>
      <c r="H10" s="32" t="s">
        <v>45</v>
      </c>
      <c r="I10" s="32" t="s">
        <v>44</v>
      </c>
      <c r="J10" s="32"/>
      <c r="K10" s="32"/>
      <c r="L10" s="32"/>
      <c r="M10" s="32"/>
      <c r="N10" s="33"/>
      <c r="O10" s="72" t="s">
        <v>99</v>
      </c>
      <c r="P10" s="6"/>
      <c r="Q10" s="71" t="str">
        <f t="shared" ref="Q10:Q32" si="0">C10 &amp; " " &amp; D10 &amp; IF(D10="日付/時刻","","(" &amp; E10 &amp; ")") &amp; IF(G10="",""," DEFAULT ( " &amp; G10 &amp; ")")</f>
        <v>USER_NAME CHAR(20)</v>
      </c>
      <c r="R10" s="71" t="str">
        <f>"/* " &amp; B10 &amp; "   " &amp; SUBSTITUTE(O10,CHAR(10)," ") &amp; " */"</f>
        <v>/* 名前   Q+数字4桁の組み合わせ */</v>
      </c>
    </row>
    <row r="11" spans="1:18" x14ac:dyDescent="0.2">
      <c r="A11" s="15">
        <v>2</v>
      </c>
      <c r="B11" s="40" t="s">
        <v>119</v>
      </c>
      <c r="C11" s="24" t="s">
        <v>127</v>
      </c>
      <c r="D11" s="32" t="s">
        <v>133</v>
      </c>
      <c r="E11" s="103">
        <v>30</v>
      </c>
      <c r="F11" s="24"/>
      <c r="G11" s="24"/>
      <c r="H11" s="25" t="s">
        <v>69</v>
      </c>
      <c r="I11" s="25"/>
      <c r="J11" s="25"/>
      <c r="K11" s="25"/>
      <c r="L11" s="25"/>
      <c r="M11" s="25"/>
      <c r="N11" s="26"/>
      <c r="O11" s="46" t="s">
        <v>100</v>
      </c>
      <c r="P11" s="6" t="s">
        <v>29</v>
      </c>
      <c r="Q11" s="71" t="str">
        <f t="shared" si="0"/>
        <v>USER_PASSWORD CHAR(30)</v>
      </c>
      <c r="R11" s="71" t="str">
        <f t="shared" ref="R11:R50" si="1">"/* " &amp; B11 &amp; "   " &amp; SUBSTITUTE(O11,CHAR(10)," ") &amp; " */"</f>
        <v>/* ユーザーパスワード   W+数字4桁の組み合わせ */</v>
      </c>
    </row>
    <row r="12" spans="1:18" x14ac:dyDescent="0.2">
      <c r="A12" s="15">
        <v>3</v>
      </c>
      <c r="B12" s="40" t="s">
        <v>120</v>
      </c>
      <c r="C12" s="24" t="s">
        <v>128</v>
      </c>
      <c r="D12" s="32" t="s">
        <v>133</v>
      </c>
      <c r="E12" s="103">
        <v>30</v>
      </c>
      <c r="F12" s="24"/>
      <c r="G12" s="24"/>
      <c r="H12" s="25" t="s">
        <v>69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EMAIL_ADDRESS CHAR(30)</v>
      </c>
      <c r="R12" s="71" t="str">
        <f t="shared" si="1"/>
        <v>/* メールアドレス    */</v>
      </c>
    </row>
    <row r="13" spans="1:18" x14ac:dyDescent="0.2">
      <c r="A13" s="15">
        <v>4</v>
      </c>
      <c r="B13" s="40" t="s">
        <v>121</v>
      </c>
      <c r="C13" s="24" t="s">
        <v>129</v>
      </c>
      <c r="D13" s="32" t="s">
        <v>133</v>
      </c>
      <c r="E13" s="103">
        <v>30</v>
      </c>
      <c r="F13" s="24"/>
      <c r="G13" s="24"/>
      <c r="H13" s="25" t="s">
        <v>69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ADDRESS CHAR(30)</v>
      </c>
      <c r="R13" s="71" t="str">
        <f t="shared" si="1"/>
        <v>/* 住所    */</v>
      </c>
    </row>
    <row r="14" spans="1:18" x14ac:dyDescent="0.2">
      <c r="A14" s="15">
        <v>5</v>
      </c>
      <c r="B14" s="40" t="s">
        <v>118</v>
      </c>
      <c r="C14" s="24" t="s">
        <v>130</v>
      </c>
      <c r="D14" s="32" t="s">
        <v>133</v>
      </c>
      <c r="E14" s="103">
        <v>10</v>
      </c>
      <c r="F14" s="24"/>
      <c r="G14" s="24"/>
      <c r="H14" s="25" t="s">
        <v>69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USER_ID CHAR(10)</v>
      </c>
      <c r="R14" s="71" t="str">
        <f t="shared" si="1"/>
        <v>/* ユーザーID    */</v>
      </c>
    </row>
    <row r="15" spans="1:18" x14ac:dyDescent="0.2">
      <c r="A15" s="15">
        <v>6</v>
      </c>
      <c r="B15" s="40" t="s">
        <v>123</v>
      </c>
      <c r="C15" s="24" t="s">
        <v>131</v>
      </c>
      <c r="D15" s="32" t="s">
        <v>134</v>
      </c>
      <c r="E15" s="103">
        <v>4</v>
      </c>
      <c r="F15" s="24"/>
      <c r="G15" s="24"/>
      <c r="H15" s="25" t="s">
        <v>69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ROGIN BOOLEAN(4)</v>
      </c>
      <c r="R15" s="71" t="str">
        <f t="shared" si="1"/>
        <v>/* ログイン    */</v>
      </c>
    </row>
    <row r="16" spans="1:18" x14ac:dyDescent="0.2">
      <c r="A16" s="15">
        <v>7</v>
      </c>
      <c r="B16" s="40" t="s">
        <v>124</v>
      </c>
      <c r="C16" s="24" t="s">
        <v>132</v>
      </c>
      <c r="D16" s="32" t="s">
        <v>135</v>
      </c>
      <c r="E16" s="103">
        <v>4</v>
      </c>
      <c r="F16" s="24"/>
      <c r="G16" s="24"/>
      <c r="H16" s="25" t="s">
        <v>69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ROLR INT(4)</v>
      </c>
      <c r="R16" s="71" t="str">
        <f t="shared" si="1"/>
        <v>/* ロール    */</v>
      </c>
    </row>
    <row r="17" spans="1:18" x14ac:dyDescent="0.2">
      <c r="A17" s="15"/>
      <c r="B17" s="40"/>
      <c r="C17" s="24"/>
      <c r="D17" s="32"/>
      <c r="E17" s="103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3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3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3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3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B1" zoomScaleNormal="100" workbookViewId="0">
      <selection activeCell="G8" sqref="G8:G9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5" customHeight="1" thickBot="1" x14ac:dyDescent="0.25">
      <c r="A6" s="145" t="s">
        <v>50</v>
      </c>
      <c r="B6" s="146"/>
      <c r="C6" s="91" t="s">
        <v>56</v>
      </c>
      <c r="D6" s="20">
        <f>SUM(E10:E15)</f>
        <v>584</v>
      </c>
      <c r="E6" s="20">
        <v>10000</v>
      </c>
      <c r="F6" s="20">
        <f>SUMPRODUCT(RECLEN,E6)</f>
        <v>5840000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28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3.5" thickTop="1" x14ac:dyDescent="0.2">
      <c r="A10" s="30">
        <v>1</v>
      </c>
      <c r="B10" s="95" t="s">
        <v>41</v>
      </c>
      <c r="C10" s="42" t="s">
        <v>80</v>
      </c>
      <c r="D10" s="32" t="s">
        <v>58</v>
      </c>
      <c r="E10" s="31">
        <v>5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100</v>
      </c>
      <c r="P10" s="6"/>
      <c r="Q10" s="71" t="str">
        <f t="shared" ref="Q10:Q44" si="0">C10 &amp; " " &amp; D10 &amp; IF(D10="日付/時刻","","(" &amp; E10 &amp; ")") &amp; IF(G10="",""," DEFAULT ( " &amp; G10 &amp; ")")</f>
        <v>WORD_ID テキスト(5)</v>
      </c>
      <c r="R10" s="71" t="str">
        <f t="shared" ref="R10:R51" si="1">"/* " &amp; B10 &amp; "   " &amp; SUBSTITUTE(O10,CHAR(10)," ") &amp; " */"</f>
        <v>/* 用語ID   W+数字4桁の組み合わせ */</v>
      </c>
    </row>
    <row r="11" spans="1:18" x14ac:dyDescent="0.2">
      <c r="A11" s="15">
        <v>2</v>
      </c>
      <c r="B11" s="96" t="s">
        <v>42</v>
      </c>
      <c r="C11" s="24" t="s">
        <v>86</v>
      </c>
      <c r="D11" s="25" t="s">
        <v>43</v>
      </c>
      <c r="E11" s="24">
        <v>4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FIELD_ID テキスト(4)</v>
      </c>
      <c r="R11" s="71" t="str">
        <f t="shared" si="1"/>
        <v>/* 分野ID    */</v>
      </c>
    </row>
    <row r="12" spans="1:18" x14ac:dyDescent="0.2">
      <c r="A12" s="15">
        <v>3</v>
      </c>
      <c r="B12" s="96" t="s">
        <v>53</v>
      </c>
      <c r="C12" s="24" t="s">
        <v>87</v>
      </c>
      <c r="D12" s="25" t="s">
        <v>33</v>
      </c>
      <c r="E12" s="24">
        <v>64</v>
      </c>
      <c r="F12" s="24"/>
      <c r="G12" s="24"/>
      <c r="H12" s="25" t="s">
        <v>69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WORD_NAME テキスト(64)</v>
      </c>
      <c r="R12" s="71" t="str">
        <f t="shared" si="1"/>
        <v>/* 用語名    */</v>
      </c>
    </row>
    <row r="13" spans="1:18" x14ac:dyDescent="0.2">
      <c r="A13" s="15">
        <v>4</v>
      </c>
      <c r="B13" s="24" t="s">
        <v>54</v>
      </c>
      <c r="C13" s="24" t="s">
        <v>88</v>
      </c>
      <c r="D13" s="25" t="s">
        <v>57</v>
      </c>
      <c r="E13" s="24">
        <v>255</v>
      </c>
      <c r="F13" s="24"/>
      <c r="G13" s="24"/>
      <c r="H13" s="25" t="s">
        <v>69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WORD_EXPLANATION テキスト(255)</v>
      </c>
      <c r="R13" s="71" t="str">
        <f t="shared" si="1"/>
        <v>/* 用語説明    */</v>
      </c>
    </row>
    <row r="14" spans="1:18" x14ac:dyDescent="0.2">
      <c r="A14" s="15">
        <v>5</v>
      </c>
      <c r="B14" s="96" t="s">
        <v>55</v>
      </c>
      <c r="C14" s="24" t="s">
        <v>89</v>
      </c>
      <c r="D14" s="25" t="s">
        <v>57</v>
      </c>
      <c r="E14" s="24">
        <v>255</v>
      </c>
      <c r="F14" s="24"/>
      <c r="G14" s="24" t="s">
        <v>98</v>
      </c>
      <c r="H14" s="25" t="s">
        <v>71</v>
      </c>
      <c r="I14" s="25"/>
      <c r="J14" s="25"/>
      <c r="K14" s="25"/>
      <c r="L14" s="25"/>
      <c r="M14" s="25"/>
      <c r="N14" s="26"/>
      <c r="O14" s="46" t="s">
        <v>97</v>
      </c>
      <c r="P14" s="6" t="s">
        <v>29</v>
      </c>
      <c r="Q14" s="71" t="str">
        <f t="shared" si="0"/>
        <v>WORD_IMAGE テキスト(255) DEFAULT ( Null)</v>
      </c>
      <c r="R14" s="71" t="str">
        <f t="shared" si="1"/>
        <v>/* 用語画像   画像の格納先の情報 */</v>
      </c>
    </row>
    <row r="15" spans="1:18" x14ac:dyDescent="0.2">
      <c r="A15" s="15">
        <v>6</v>
      </c>
      <c r="B15" s="96" t="s">
        <v>52</v>
      </c>
      <c r="C15" s="24" t="s">
        <v>82</v>
      </c>
      <c r="D15" s="25" t="s">
        <v>63</v>
      </c>
      <c r="E15" s="24">
        <v>1</v>
      </c>
      <c r="F15" s="24"/>
      <c r="G15" s="24">
        <v>0</v>
      </c>
      <c r="H15" s="25" t="s">
        <v>69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DELETE_FLAG 真偽(1) DEFAULT ( 0)</v>
      </c>
      <c r="R15" s="71" t="str">
        <f t="shared" si="1"/>
        <v>/* 削除フラグ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B1" zoomScaleNormal="100" workbookViewId="0">
      <selection activeCell="G8" sqref="G8"/>
    </sheetView>
  </sheetViews>
  <sheetFormatPr defaultColWidth="8.90625" defaultRowHeight="13" x14ac:dyDescent="0.2"/>
  <cols>
    <col min="1" max="1" width="3.7265625" style="1" customWidth="1"/>
    <col min="2" max="2" width="16.906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5" customHeight="1" thickBot="1" x14ac:dyDescent="0.25">
      <c r="A6" s="145" t="s">
        <v>59</v>
      </c>
      <c r="B6" s="146"/>
      <c r="C6" s="91" t="s">
        <v>60</v>
      </c>
      <c r="D6" s="20">
        <f>SUM(E10:E12)</f>
        <v>11</v>
      </c>
      <c r="E6" s="20">
        <v>1000000</v>
      </c>
      <c r="F6" s="20">
        <f>SUMPRODUCT(RECLEN,E6)</f>
        <v>11000000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70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3.5" thickTop="1" x14ac:dyDescent="0.2">
      <c r="A10" s="30">
        <v>1</v>
      </c>
      <c r="B10" s="95" t="s">
        <v>61</v>
      </c>
      <c r="C10" s="42" t="s">
        <v>90</v>
      </c>
      <c r="D10" s="32" t="s">
        <v>43</v>
      </c>
      <c r="E10" s="31">
        <v>4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101</v>
      </c>
      <c r="P10" s="6"/>
      <c r="Q10" s="71" t="str">
        <f t="shared" ref="Q10:Q44" si="0">C10 &amp; " " &amp; D10 &amp; IF(D10="日付/時刻","","(" &amp; E10 &amp; ")") &amp; IF(G10="",""," DEFAULT ( " &amp; G10 &amp; ")")</f>
        <v>WORKBOOK_ID テキスト(4)</v>
      </c>
      <c r="R10" s="71" t="str">
        <f t="shared" ref="R10:R51" si="1">"/* " &amp; B10 &amp; "   " &amp; SUBSTITUTE(O10,CHAR(10)," ") &amp; " */"</f>
        <v>/* 問題集ID   WB+数字2桁の組み合わせ */</v>
      </c>
    </row>
    <row r="11" spans="1:18" x14ac:dyDescent="0.2">
      <c r="A11" s="15">
        <v>2</v>
      </c>
      <c r="B11" s="96" t="s">
        <v>62</v>
      </c>
      <c r="C11" s="24" t="s">
        <v>91</v>
      </c>
      <c r="D11" s="25" t="s">
        <v>43</v>
      </c>
      <c r="E11" s="24">
        <v>2</v>
      </c>
      <c r="F11" s="24"/>
      <c r="G11" s="24"/>
      <c r="H11" s="25" t="s">
        <v>25</v>
      </c>
      <c r="I11" s="25" t="s">
        <v>26</v>
      </c>
      <c r="J11" s="25"/>
      <c r="K11" s="25"/>
      <c r="L11" s="25"/>
      <c r="M11" s="25"/>
      <c r="N11" s="26"/>
      <c r="O11" s="59" t="s">
        <v>104</v>
      </c>
      <c r="P11" s="6" t="s">
        <v>29</v>
      </c>
      <c r="Q11" s="71" t="str">
        <f t="shared" si="0"/>
        <v>QUESTION_NAMBER テキスト(2)</v>
      </c>
      <c r="R11" s="71" t="str">
        <f t="shared" si="1"/>
        <v>/* 問題番号   01～ */</v>
      </c>
    </row>
    <row r="12" spans="1:18" x14ac:dyDescent="0.2">
      <c r="A12" s="15">
        <v>3</v>
      </c>
      <c r="B12" s="96" t="s">
        <v>40</v>
      </c>
      <c r="C12" s="24" t="s">
        <v>81</v>
      </c>
      <c r="D12" s="25" t="s">
        <v>33</v>
      </c>
      <c r="E12" s="24">
        <v>5</v>
      </c>
      <c r="F12" s="24"/>
      <c r="G12" s="24"/>
      <c r="H12" s="25" t="s">
        <v>69</v>
      </c>
      <c r="I12" s="25"/>
      <c r="J12" s="25"/>
      <c r="K12" s="25"/>
      <c r="L12" s="25"/>
      <c r="M12" s="25"/>
      <c r="N12" s="26"/>
      <c r="O12" s="60" t="s">
        <v>102</v>
      </c>
      <c r="P12" s="6" t="s">
        <v>29</v>
      </c>
      <c r="Q12" s="71" t="str">
        <f t="shared" si="0"/>
        <v>QUESTION_ID テキスト(5)</v>
      </c>
      <c r="R12" s="71" t="str">
        <f t="shared" si="1"/>
        <v>/* 問題ID   W+数字4桁の組み合わせ */</v>
      </c>
    </row>
    <row r="13" spans="1:18" x14ac:dyDescent="0.2">
      <c r="A13" s="15">
        <v>4</v>
      </c>
      <c r="B13" s="24"/>
      <c r="C13" s="24"/>
      <c r="D13" s="25"/>
      <c r="E13" s="24"/>
      <c r="F13" s="24"/>
      <c r="G13" s="24"/>
      <c r="H13" s="25"/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 xml:space="preserve"> ()</v>
      </c>
      <c r="R13" s="71" t="str">
        <f t="shared" si="1"/>
        <v>/*     */</v>
      </c>
    </row>
    <row r="14" spans="1:18" x14ac:dyDescent="0.2">
      <c r="A14" s="15">
        <v>5</v>
      </c>
      <c r="B14" s="13"/>
      <c r="C14" s="24"/>
      <c r="D14" s="25"/>
      <c r="E14" s="24"/>
      <c r="F14" s="24"/>
      <c r="G14" s="24"/>
      <c r="H14" s="25"/>
      <c r="I14" s="25"/>
      <c r="J14" s="25"/>
      <c r="K14" s="25"/>
      <c r="L14" s="25"/>
      <c r="M14" s="25"/>
      <c r="N14" s="26"/>
      <c r="O14" s="59"/>
      <c r="P14" s="6" t="s">
        <v>29</v>
      </c>
      <c r="Q14" s="71" t="str">
        <f t="shared" si="0"/>
        <v xml:space="preserve"> ()</v>
      </c>
      <c r="R14" s="71" t="str">
        <f t="shared" si="1"/>
        <v>/*     */</v>
      </c>
    </row>
    <row r="15" spans="1:18" x14ac:dyDescent="0.2">
      <c r="A15" s="15">
        <v>6</v>
      </c>
      <c r="B15" s="13"/>
      <c r="C15" s="24"/>
      <c r="D15" s="25"/>
      <c r="E15" s="24"/>
      <c r="F15" s="24"/>
      <c r="G15" s="24"/>
      <c r="H15" s="25"/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 xml:space="preserve"> ()</v>
      </c>
      <c r="R15" s="71" t="str">
        <f t="shared" si="1"/>
        <v>/* 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1"/>
  <sheetViews>
    <sheetView topLeftCell="B1" zoomScaleNormal="100" workbookViewId="0">
      <selection activeCell="G8" sqref="G8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5" customHeight="1" thickBot="1" x14ac:dyDescent="0.25">
      <c r="A6" s="145" t="s">
        <v>64</v>
      </c>
      <c r="B6" s="146"/>
      <c r="C6" s="91" t="s">
        <v>65</v>
      </c>
      <c r="D6" s="20">
        <f>SUM(E10:E11)</f>
        <v>68</v>
      </c>
      <c r="E6" s="20">
        <v>10000</v>
      </c>
      <c r="F6" s="20">
        <f>SUMPRODUCT(RECLEN,E6)</f>
        <v>680000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28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3.5" thickTop="1" x14ac:dyDescent="0.2">
      <c r="A10" s="30">
        <v>1</v>
      </c>
      <c r="B10" s="95" t="s">
        <v>61</v>
      </c>
      <c r="C10" s="42" t="s">
        <v>90</v>
      </c>
      <c r="D10" s="32" t="s">
        <v>43</v>
      </c>
      <c r="E10" s="31">
        <v>4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103</v>
      </c>
      <c r="P10" s="6"/>
      <c r="Q10" s="71" t="str">
        <f t="shared" ref="Q10:Q44" si="0">C10 &amp; " " &amp; D10 &amp; IF(D10="日付/時刻","","(" &amp; E10 &amp; ")") &amp; IF(G10="",""," DEFAULT ( " &amp; G10 &amp; ")")</f>
        <v>WORKBOOK_ID テキスト(4)</v>
      </c>
      <c r="R10" s="71" t="str">
        <f t="shared" ref="R10:R51" si="1">"/* " &amp; B10 &amp; "   " &amp; SUBSTITUTE(O10,CHAR(10)," ") &amp; " */"</f>
        <v>/* 問題集ID   WB+2桁の数字 */</v>
      </c>
    </row>
    <row r="11" spans="1:18" x14ac:dyDescent="0.2">
      <c r="A11" s="15">
        <v>2</v>
      </c>
      <c r="B11" s="96" t="s">
        <v>66</v>
      </c>
      <c r="C11" s="24" t="s">
        <v>92</v>
      </c>
      <c r="D11" s="25" t="s">
        <v>43</v>
      </c>
      <c r="E11" s="24">
        <v>64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WORKBOOK_NAME テキスト(64)</v>
      </c>
      <c r="R11" s="71" t="str">
        <f t="shared" si="1"/>
        <v>/* 問題集名    */</v>
      </c>
    </row>
    <row r="12" spans="1:18" x14ac:dyDescent="0.2">
      <c r="A12" s="15">
        <v>3</v>
      </c>
      <c r="B12" s="13"/>
      <c r="C12" s="24"/>
      <c r="D12" s="25"/>
      <c r="E12" s="24"/>
      <c r="F12" s="24"/>
      <c r="G12" s="24"/>
      <c r="H12" s="25"/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 xml:space="preserve"> ()</v>
      </c>
      <c r="R12" s="71" t="str">
        <f t="shared" si="1"/>
        <v>/*     */</v>
      </c>
    </row>
    <row r="13" spans="1:18" x14ac:dyDescent="0.2">
      <c r="A13" s="15">
        <v>4</v>
      </c>
      <c r="B13" s="24"/>
      <c r="C13" s="24"/>
      <c r="D13" s="25"/>
      <c r="E13" s="24"/>
      <c r="F13" s="24"/>
      <c r="G13" s="24"/>
      <c r="H13" s="25"/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 xml:space="preserve"> ()</v>
      </c>
      <c r="R13" s="71" t="str">
        <f t="shared" si="1"/>
        <v>/*     */</v>
      </c>
    </row>
    <row r="14" spans="1:18" x14ac:dyDescent="0.2">
      <c r="A14" s="15">
        <v>5</v>
      </c>
      <c r="B14" s="13"/>
      <c r="C14" s="24"/>
      <c r="D14" s="25"/>
      <c r="E14" s="24"/>
      <c r="F14" s="24"/>
      <c r="G14" s="24"/>
      <c r="H14" s="25"/>
      <c r="I14" s="25"/>
      <c r="J14" s="25"/>
      <c r="K14" s="25"/>
      <c r="L14" s="25"/>
      <c r="M14" s="25"/>
      <c r="N14" s="26"/>
      <c r="O14" s="59"/>
      <c r="P14" s="6" t="s">
        <v>29</v>
      </c>
      <c r="Q14" s="71" t="str">
        <f t="shared" si="0"/>
        <v xml:space="preserve"> ()</v>
      </c>
      <c r="R14" s="71" t="str">
        <f t="shared" si="1"/>
        <v>/*     */</v>
      </c>
    </row>
    <row r="15" spans="1:18" x14ac:dyDescent="0.2">
      <c r="A15" s="15">
        <v>6</v>
      </c>
      <c r="B15" s="13"/>
      <c r="C15" s="24"/>
      <c r="D15" s="25"/>
      <c r="E15" s="24"/>
      <c r="F15" s="24"/>
      <c r="G15" s="24"/>
      <c r="H15" s="25"/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 xml:space="preserve"> ()</v>
      </c>
      <c r="R15" s="71" t="str">
        <f t="shared" si="1"/>
        <v>/* 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1"/>
  <sheetViews>
    <sheetView topLeftCell="D1" workbookViewId="0">
      <selection activeCell="G8" sqref="G8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5" customHeight="1" thickBot="1" x14ac:dyDescent="0.25">
      <c r="A6" s="145" t="s">
        <v>67</v>
      </c>
      <c r="B6" s="146"/>
      <c r="C6" s="91" t="s">
        <v>85</v>
      </c>
      <c r="D6" s="20">
        <f>SUM(E10:E11)</f>
        <v>68</v>
      </c>
      <c r="E6" s="20">
        <v>10000</v>
      </c>
      <c r="F6" s="20">
        <f>SUMPRODUCT(D6,E6)</f>
        <v>680000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28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3.5" thickTop="1" x14ac:dyDescent="0.2">
      <c r="A10" s="30">
        <v>1</v>
      </c>
      <c r="B10" s="95" t="s">
        <v>42</v>
      </c>
      <c r="C10" s="42" t="s">
        <v>93</v>
      </c>
      <c r="D10" s="32" t="s">
        <v>43</v>
      </c>
      <c r="E10" s="31">
        <v>4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FIELD_ID テキスト(4)</v>
      </c>
      <c r="R10" s="71" t="str">
        <f t="shared" ref="R10:R51" si="1">"/* " &amp; B10 &amp; "   " &amp; SUBSTITUTE(O10,CHAR(10)," ") &amp; " */"</f>
        <v>/* 分野ID    */</v>
      </c>
    </row>
    <row r="11" spans="1:18" x14ac:dyDescent="0.2">
      <c r="A11" s="15">
        <v>2</v>
      </c>
      <c r="B11" s="96" t="s">
        <v>68</v>
      </c>
      <c r="C11" s="24" t="s">
        <v>94</v>
      </c>
      <c r="D11" s="25" t="s">
        <v>43</v>
      </c>
      <c r="E11" s="24">
        <v>64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FIELD_NAME テキスト(64)</v>
      </c>
      <c r="R11" s="71" t="str">
        <f t="shared" si="1"/>
        <v>/* 分野名    */</v>
      </c>
    </row>
    <row r="12" spans="1:18" x14ac:dyDescent="0.2">
      <c r="A12" s="15">
        <v>3</v>
      </c>
      <c r="B12" s="13"/>
      <c r="C12" s="24"/>
      <c r="D12" s="25"/>
      <c r="E12" s="24"/>
      <c r="F12" s="24"/>
      <c r="G12" s="24"/>
      <c r="H12" s="25"/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 xml:space="preserve"> ()</v>
      </c>
      <c r="R12" s="71" t="str">
        <f t="shared" si="1"/>
        <v>/*     */</v>
      </c>
    </row>
    <row r="13" spans="1:18" x14ac:dyDescent="0.2">
      <c r="A13" s="15">
        <v>4</v>
      </c>
      <c r="B13" s="24"/>
      <c r="C13" s="24"/>
      <c r="D13" s="25"/>
      <c r="E13" s="24"/>
      <c r="F13" s="24"/>
      <c r="G13" s="24"/>
      <c r="H13" s="25"/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 xml:space="preserve"> ()</v>
      </c>
      <c r="R13" s="71" t="str">
        <f t="shared" si="1"/>
        <v>/*     */</v>
      </c>
    </row>
    <row r="14" spans="1:18" x14ac:dyDescent="0.2">
      <c r="A14" s="15">
        <v>5</v>
      </c>
      <c r="B14" s="13"/>
      <c r="C14" s="24"/>
      <c r="D14" s="25"/>
      <c r="E14" s="24"/>
      <c r="F14" s="24"/>
      <c r="G14" s="24"/>
      <c r="H14" s="25"/>
      <c r="I14" s="25"/>
      <c r="J14" s="25"/>
      <c r="K14" s="25"/>
      <c r="L14" s="25"/>
      <c r="M14" s="25"/>
      <c r="N14" s="26"/>
      <c r="O14" s="59"/>
      <c r="P14" s="6" t="s">
        <v>29</v>
      </c>
      <c r="Q14" s="71" t="str">
        <f t="shared" si="0"/>
        <v xml:space="preserve"> ()</v>
      </c>
      <c r="R14" s="71" t="str">
        <f t="shared" si="1"/>
        <v>/*     */</v>
      </c>
    </row>
    <row r="15" spans="1:18" x14ac:dyDescent="0.2">
      <c r="A15" s="15">
        <v>6</v>
      </c>
      <c r="B15" s="13"/>
      <c r="C15" s="24"/>
      <c r="D15" s="25"/>
      <c r="E15" s="24"/>
      <c r="F15" s="24"/>
      <c r="G15" s="24"/>
      <c r="H15" s="25"/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 xml:space="preserve"> ()</v>
      </c>
      <c r="R15" s="71" t="str">
        <f t="shared" si="1"/>
        <v>/* 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1"/>
  <sheetViews>
    <sheetView zoomScaleNormal="100" workbookViewId="0">
      <selection activeCell="G8" sqref="G8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35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6" t="s">
        <v>0</v>
      </c>
      <c r="I5" s="127"/>
      <c r="J5" s="127"/>
      <c r="K5" s="127"/>
      <c r="L5" s="127"/>
      <c r="M5" s="127"/>
      <c r="N5" s="127"/>
      <c r="O5" s="128"/>
    </row>
    <row r="6" spans="1:18" ht="14.5" customHeight="1" thickBot="1" x14ac:dyDescent="0.25">
      <c r="A6" s="129" t="s">
        <v>72</v>
      </c>
      <c r="B6" s="130"/>
      <c r="C6" s="91" t="s">
        <v>39</v>
      </c>
      <c r="D6" s="20">
        <f>SUM(E10:E11)</f>
        <v>48</v>
      </c>
      <c r="E6" s="20">
        <v>100</v>
      </c>
      <c r="F6" s="20">
        <f>SUMPRODUCT(D6,E6)</f>
        <v>4800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31</v>
      </c>
      <c r="H8" s="140" t="s">
        <v>14</v>
      </c>
      <c r="I8" s="134" t="s">
        <v>32</v>
      </c>
      <c r="J8" s="136" t="s">
        <v>8</v>
      </c>
      <c r="K8" s="137"/>
      <c r="L8" s="137"/>
      <c r="M8" s="137"/>
      <c r="N8" s="137"/>
      <c r="O8" s="138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9"/>
      <c r="P9" s="76"/>
      <c r="Q9" s="77"/>
      <c r="R9" s="77"/>
    </row>
    <row r="10" spans="1:18" ht="13.5" thickTop="1" x14ac:dyDescent="0.2">
      <c r="A10" s="30">
        <v>1</v>
      </c>
      <c r="B10" s="40" t="s">
        <v>73</v>
      </c>
      <c r="C10" s="24" t="s">
        <v>83</v>
      </c>
      <c r="D10" s="25" t="s">
        <v>57</v>
      </c>
      <c r="E10" s="24">
        <v>16</v>
      </c>
      <c r="F10" s="31"/>
      <c r="G10" s="31"/>
      <c r="H10" s="32" t="s">
        <v>69</v>
      </c>
      <c r="I10" s="32" t="s">
        <v>75</v>
      </c>
      <c r="J10" s="32"/>
      <c r="K10" s="32"/>
      <c r="L10" s="32"/>
      <c r="M10" s="32"/>
      <c r="N10" s="33"/>
      <c r="O10" s="72"/>
      <c r="P10" s="6"/>
      <c r="Q10" s="71" t="str">
        <f t="shared" ref="Q10:Q33" si="0">C10 &amp; " " &amp; D10 &amp; IF(D10="日付/時刻","","(" &amp; E10 &amp; ")") &amp; IF(G10="",""," DEFAULT ( " &amp; G10 &amp; ")")</f>
        <v>ADMIN_ID テキスト(16)</v>
      </c>
      <c r="R10" s="71" t="str">
        <f>"/* " &amp; B10 &amp; "   " &amp; SUBSTITUTE(O10,CHAR(10)," ") &amp; " */"</f>
        <v>/* 管理者ID    */</v>
      </c>
    </row>
    <row r="11" spans="1:18" x14ac:dyDescent="0.2">
      <c r="A11" s="15">
        <v>2</v>
      </c>
      <c r="B11" s="39" t="s">
        <v>74</v>
      </c>
      <c r="C11" s="97" t="s">
        <v>84</v>
      </c>
      <c r="D11" s="28" t="s">
        <v>57</v>
      </c>
      <c r="E11" s="24">
        <v>32</v>
      </c>
      <c r="F11" s="24"/>
      <c r="G11" s="24"/>
      <c r="H11" s="25" t="s">
        <v>69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PASSWORD テキスト(32)</v>
      </c>
      <c r="R11" s="71" t="str">
        <f t="shared" ref="R11:R51" si="1">"/* " &amp; B11 &amp; "   " &amp; SUBSTITUTE(O11,CHAR(10)," ") &amp; " */"</f>
        <v>/* パスワード    */</v>
      </c>
    </row>
    <row r="12" spans="1:18" x14ac:dyDescent="0.2">
      <c r="A12" s="15">
        <v>3</v>
      </c>
      <c r="B12" s="39"/>
      <c r="C12" s="29"/>
      <c r="D12" s="28"/>
      <c r="E12" s="24"/>
      <c r="F12" s="24"/>
      <c r="G12" s="24"/>
      <c r="H12" s="25"/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 xml:space="preserve"> ()</v>
      </c>
      <c r="R12" s="71" t="str">
        <f t="shared" si="1"/>
        <v>/*     */</v>
      </c>
    </row>
    <row r="13" spans="1:18" x14ac:dyDescent="0.2">
      <c r="A13" s="15">
        <v>4</v>
      </c>
      <c r="B13" s="39"/>
      <c r="C13" s="29"/>
      <c r="D13" s="28"/>
      <c r="E13" s="24"/>
      <c r="F13" s="24"/>
      <c r="G13" s="24"/>
      <c r="H13" s="25"/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 xml:space="preserve"> ()</v>
      </c>
      <c r="R13" s="71" t="str">
        <f t="shared" si="1"/>
        <v>/*     */</v>
      </c>
    </row>
    <row r="14" spans="1:18" x14ac:dyDescent="0.2">
      <c r="A14" s="15">
        <v>5</v>
      </c>
      <c r="B14" s="9"/>
      <c r="C14" s="24"/>
      <c r="D14" s="25"/>
      <c r="E14" s="24"/>
      <c r="F14" s="24"/>
      <c r="G14" s="24"/>
      <c r="H14" s="25"/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 xml:space="preserve"> ()</v>
      </c>
      <c r="R14" s="71" t="str">
        <f t="shared" si="1"/>
        <v>/*     */</v>
      </c>
    </row>
    <row r="15" spans="1:18" x14ac:dyDescent="0.2">
      <c r="A15" s="15">
        <v>6</v>
      </c>
      <c r="B15" s="40"/>
      <c r="C15" s="24"/>
      <c r="D15" s="25"/>
      <c r="E15" s="24"/>
      <c r="F15" s="24"/>
      <c r="G15" s="24"/>
      <c r="H15" s="25"/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 xml:space="preserve"> ()</v>
      </c>
      <c r="R15" s="71" t="str">
        <f t="shared" si="1"/>
        <v>/*     */</v>
      </c>
    </row>
    <row r="16" spans="1:18" x14ac:dyDescent="0.2">
      <c r="A16" s="15">
        <v>7</v>
      </c>
      <c r="B16" s="40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40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40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40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40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40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6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39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39"/>
      <c r="C26" s="29"/>
      <c r="D26" s="28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39"/>
      <c r="C27" s="29"/>
      <c r="D27" s="28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7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9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40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40"/>
      <c r="C30" s="24"/>
      <c r="D30" s="25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40"/>
      <c r="C31" s="24"/>
      <c r="D31" s="25"/>
      <c r="E31" s="24"/>
      <c r="F31" s="24"/>
      <c r="G31" s="24"/>
      <c r="H31" s="25"/>
      <c r="I31" s="25"/>
      <c r="J31" s="25"/>
      <c r="K31" s="25"/>
      <c r="L31" s="25"/>
      <c r="M31" s="25"/>
      <c r="N31" s="26"/>
      <c r="O31" s="46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40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48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21"/>
      <c r="H33" s="21"/>
      <c r="I33" s="21"/>
      <c r="J33" s="10"/>
      <c r="K33" s="10"/>
      <c r="L33" s="10"/>
      <c r="M33" s="11"/>
      <c r="N33" s="12"/>
      <c r="O33" s="59"/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e">
        <f>#REF! &amp; " " &amp;#REF! &amp; IF(#REF!="日付/時刻","","(" &amp;#REF! &amp; ")") &amp; IF(G34="",""," DEFAULT ( " &amp; G34 &amp; ")")</f>
        <v>#REF!</v>
      </c>
      <c r="R34" s="71" t="e">
        <f>"/* " &amp;#REF! &amp; "   " &amp; SUBSTITUTE(O34,CHAR(10)," ") &amp; " */"</f>
        <v>#REF!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>C34 &amp; " " &amp; D34 &amp; IF(D34="日付/時刻","","(" &amp; E34 &amp; ")") &amp; IF(G35="",""," DEFAULT ( " &amp; G35 &amp; ")")</f>
        <v xml:space="preserve"> ()</v>
      </c>
      <c r="R35" s="71" t="str">
        <f>"/* " &amp; B34 &amp; "   " &amp; SUBSTITUTE(O35,CHAR(10)," ") &amp; " */"</f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ref="Q36:Q44" si="2">C36 &amp; " " &amp; D36 &amp; IF(D36="日付/時刻","","(" &amp; E36 &amp; ")") &amp; IF(G36="",""," DEFAULT ( " &amp; G36 &amp; ")")</f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40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48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ht="13.5" thickBot="1" x14ac:dyDescent="0.25">
      <c r="A42" s="16">
        <v>34</v>
      </c>
      <c r="B42" s="41"/>
      <c r="C42" s="14"/>
      <c r="D42" s="19"/>
      <c r="E42" s="23"/>
      <c r="F42" s="19"/>
      <c r="G42" s="19"/>
      <c r="H42" s="19"/>
      <c r="I42" s="19"/>
      <c r="J42" s="14"/>
      <c r="K42" s="14"/>
      <c r="L42" s="14"/>
      <c r="M42" s="14"/>
      <c r="N42" s="14"/>
      <c r="O42" s="49"/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P44" s="6" t="s">
        <v>29</v>
      </c>
      <c r="Q44" s="71" t="str">
        <f t="shared" si="2"/>
        <v xml:space="preserve"> ()</v>
      </c>
      <c r="R44" s="71" t="str">
        <f t="shared" si="1"/>
        <v>/*     */</v>
      </c>
    </row>
    <row r="45" spans="1:18" x14ac:dyDescent="0.2">
      <c r="A45" s="5"/>
      <c r="B45" s="3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0"/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51"/>
  <sheetViews>
    <sheetView zoomScaleNormal="100" workbookViewId="0">
      <selection activeCell="G8" sqref="G8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5" customHeight="1" thickBot="1" x14ac:dyDescent="0.25">
      <c r="A6" s="145" t="s">
        <v>51</v>
      </c>
      <c r="B6" s="146"/>
      <c r="C6" s="91" t="s">
        <v>76</v>
      </c>
      <c r="D6" s="20">
        <f>SUM(E10:E11)</f>
        <v>5</v>
      </c>
      <c r="E6" s="20">
        <v>10000</v>
      </c>
      <c r="F6" s="20">
        <f>SUMPRODUCT(RECLEN,E6)</f>
        <v>50000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3.5" thickBot="1" x14ac:dyDescent="0.25"/>
    <row r="8" spans="1:18" x14ac:dyDescent="0.2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28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3.5" thickBot="1" x14ac:dyDescent="0.25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3.5" thickTop="1" x14ac:dyDescent="0.2">
      <c r="A10" s="30">
        <v>1</v>
      </c>
      <c r="B10" s="95" t="s">
        <v>77</v>
      </c>
      <c r="C10" s="42" t="s">
        <v>95</v>
      </c>
      <c r="D10" s="32" t="s">
        <v>34</v>
      </c>
      <c r="E10" s="31">
        <v>4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PASSCODE 数値(4)</v>
      </c>
      <c r="R10" s="71" t="str">
        <f t="shared" ref="R10:R51" si="1">"/* " &amp; B10 &amp; "   " &amp; SUBSTITUTE(O10,CHAR(10)," ") &amp; " */"</f>
        <v>/* パスコード    */</v>
      </c>
    </row>
    <row r="11" spans="1:18" x14ac:dyDescent="0.2">
      <c r="A11" s="15">
        <v>2</v>
      </c>
      <c r="B11" s="96" t="s">
        <v>78</v>
      </c>
      <c r="C11" s="24" t="s">
        <v>96</v>
      </c>
      <c r="D11" s="25" t="s">
        <v>79</v>
      </c>
      <c r="E11" s="24">
        <v>1</v>
      </c>
      <c r="F11" s="24"/>
      <c r="G11" s="24">
        <v>0</v>
      </c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USE_STATUS 真偽(1) DEFAULT ( 0)</v>
      </c>
      <c r="R11" s="71" t="str">
        <f t="shared" si="1"/>
        <v>/* 使用状態    */</v>
      </c>
    </row>
    <row r="12" spans="1:18" x14ac:dyDescent="0.2">
      <c r="A12" s="15">
        <v>3</v>
      </c>
      <c r="B12" s="13"/>
      <c r="C12" s="24"/>
      <c r="D12" s="25"/>
      <c r="E12" s="24"/>
      <c r="F12" s="24"/>
      <c r="G12" s="24"/>
      <c r="H12" s="25"/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 xml:space="preserve"> ()</v>
      </c>
      <c r="R12" s="71" t="str">
        <f t="shared" si="1"/>
        <v>/*     */</v>
      </c>
    </row>
    <row r="13" spans="1:18" x14ac:dyDescent="0.2">
      <c r="A13" s="15">
        <v>4</v>
      </c>
      <c r="B13" s="24"/>
      <c r="C13" s="24"/>
      <c r="D13" s="25"/>
      <c r="E13" s="24"/>
      <c r="F13" s="24"/>
      <c r="G13" s="24"/>
      <c r="H13" s="25"/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 xml:space="preserve"> ()</v>
      </c>
      <c r="R13" s="71" t="str">
        <f t="shared" si="1"/>
        <v>/*     */</v>
      </c>
    </row>
    <row r="14" spans="1:18" x14ac:dyDescent="0.2">
      <c r="A14" s="15">
        <v>5</v>
      </c>
      <c r="B14" s="13"/>
      <c r="C14" s="24"/>
      <c r="D14" s="25"/>
      <c r="E14" s="24"/>
      <c r="F14" s="24"/>
      <c r="G14" s="24"/>
      <c r="H14" s="25"/>
      <c r="I14" s="25"/>
      <c r="J14" s="25"/>
      <c r="K14" s="25"/>
      <c r="L14" s="25"/>
      <c r="M14" s="25"/>
      <c r="N14" s="26"/>
      <c r="O14" s="59"/>
      <c r="P14" s="6" t="s">
        <v>29</v>
      </c>
      <c r="Q14" s="71" t="str">
        <f t="shared" si="0"/>
        <v xml:space="preserve"> ()</v>
      </c>
      <c r="R14" s="71" t="str">
        <f t="shared" si="1"/>
        <v>/*     */</v>
      </c>
    </row>
    <row r="15" spans="1:18" x14ac:dyDescent="0.2">
      <c r="A15" s="15">
        <v>6</v>
      </c>
      <c r="B15" s="13"/>
      <c r="C15" s="24"/>
      <c r="D15" s="25"/>
      <c r="E15" s="24"/>
      <c r="F15" s="24"/>
      <c r="G15" s="24"/>
      <c r="H15" s="25"/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 xml:space="preserve"> ()</v>
      </c>
      <c r="R15" s="71" t="str">
        <f t="shared" si="1"/>
        <v>/* 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テーブル一覧</vt:lpstr>
      <vt:lpstr>ユーザー情報</vt:lpstr>
      <vt:lpstr>用語マスタ</vt:lpstr>
      <vt:lpstr>問題集コンテンツテーブル</vt:lpstr>
      <vt:lpstr>問題集テーブル</vt:lpstr>
      <vt:lpstr>分野マスタ</vt:lpstr>
      <vt:lpstr>管理者マスタ</vt:lpstr>
      <vt:lpstr>パスコードテーブル</vt:lpstr>
      <vt:lpstr>テーブル一覧!Print_Area</vt:lpstr>
      <vt:lpstr>パスコードテーブル!Print_Area</vt:lpstr>
      <vt:lpstr>ユーザー情報!Print_Area</vt:lpstr>
      <vt:lpstr>管理者マスタ!Print_Area</vt:lpstr>
      <vt:lpstr>分野マスタ!Print_Area</vt:lpstr>
      <vt:lpstr>問題集コンテンツテーブル!Print_Area</vt:lpstr>
      <vt:lpstr>問題集テーブル!Print_Area</vt:lpstr>
      <vt:lpstr>用語マスタ!Print_Area</vt:lpstr>
      <vt:lpstr>パスコードテーブル!RECLEN</vt:lpstr>
      <vt:lpstr>問題集コンテンツテーブル!RECLEN</vt:lpstr>
      <vt:lpstr>問題集テーブル!RECLEN</vt:lpstr>
      <vt:lpstr>用語マスタ!RECLEN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大熊琉斗</cp:lastModifiedBy>
  <cp:lastPrinted>2021-12-22T08:01:53Z</cp:lastPrinted>
  <dcterms:created xsi:type="dcterms:W3CDTF">1999-02-08T07:59:37Z</dcterms:created>
  <dcterms:modified xsi:type="dcterms:W3CDTF">2024-12-12T04:21:40Z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