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723\project\テーブルレイアウト\"/>
    </mc:Choice>
  </mc:AlternateContent>
  <xr:revisionPtr revIDLastSave="0" documentId="13_ncr:1_{F91F5B74-F185-4891-810C-A9A678AB25E1}" xr6:coauthVersionLast="47" xr6:coauthVersionMax="47" xr10:uidLastSave="{00000000-0000-0000-0000-000000000000}"/>
  <bookViews>
    <workbookView xWindow="-105" yWindow="0" windowWidth="14610" windowHeight="15585" tabRatio="757" activeTab="6" xr2:uid="{00000000-000D-0000-FFFF-FFFF00000000}"/>
  </bookViews>
  <sheets>
    <sheet name="テーブル一覧" sheetId="90" r:id="rId1"/>
    <sheet name="ユーザー情報" sheetId="113" r:id="rId2"/>
    <sheet name="予約情報" sheetId="167" r:id="rId3"/>
    <sheet name="口コミ" sheetId="172" r:id="rId4"/>
    <sheet name="ホテル" sheetId="173" r:id="rId5"/>
    <sheet name="プラン" sheetId="177" r:id="rId6"/>
    <sheet name="部屋" sheetId="175" r:id="rId7"/>
  </sheets>
  <definedNames>
    <definedName name="_xlnm.Print_Area" localSheetId="0">テーブル一覧!$A$1:$O$40</definedName>
    <definedName name="_xlnm.Print_Area" localSheetId="5">プラン!$A$1:$O$48</definedName>
    <definedName name="_xlnm.Print_Area" localSheetId="4">ホテル!$A$1:$O$47</definedName>
    <definedName name="_xlnm.Print_Area" localSheetId="1">ユーザー情報!$A$1:$O$44</definedName>
    <definedName name="_xlnm.Print_Area" localSheetId="3">口コミ!$A$1:$O$47</definedName>
    <definedName name="_xlnm.Print_Area" localSheetId="6">部屋!$A$1:$O$45</definedName>
    <definedName name="_xlnm.Print_Area" localSheetId="2">予約情報!$A$1:$O$47</definedName>
    <definedName name="RECLEN" localSheetId="4">ホテル!$D$6</definedName>
    <definedName name="RECLEN" localSheetId="3">口コミ!$D$6</definedName>
    <definedName name="RECLEN" localSheetId="6">#REF!</definedName>
    <definedName name="RECLEN" localSheetId="2">予約情報!$D$6</definedName>
    <definedName name="RECLE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75" l="1"/>
  <c r="R18" i="175"/>
  <c r="D11" i="90"/>
  <c r="D10" i="90"/>
  <c r="D12" i="90"/>
  <c r="R50" i="175"/>
  <c r="R49" i="175"/>
  <c r="R48" i="175"/>
  <c r="R47" i="175"/>
  <c r="R46" i="175"/>
  <c r="R45" i="175"/>
  <c r="R44" i="175"/>
  <c r="R43" i="175"/>
  <c r="Q43" i="175"/>
  <c r="R42" i="175"/>
  <c r="Q42" i="175"/>
  <c r="R41" i="175"/>
  <c r="Q41" i="175"/>
  <c r="R40" i="175"/>
  <c r="Q40" i="175"/>
  <c r="R39" i="175"/>
  <c r="Q39" i="175"/>
  <c r="R38" i="175"/>
  <c r="Q38" i="175"/>
  <c r="R37" i="175"/>
  <c r="Q37" i="175"/>
  <c r="R36" i="175"/>
  <c r="Q36" i="175"/>
  <c r="R35" i="175"/>
  <c r="Q35" i="175"/>
  <c r="R34" i="175"/>
  <c r="Q34" i="175"/>
  <c r="R33" i="175"/>
  <c r="Q33" i="175"/>
  <c r="R32" i="175"/>
  <c r="Q32" i="175"/>
  <c r="R31" i="175"/>
  <c r="Q31" i="175"/>
  <c r="R30" i="175"/>
  <c r="Q30" i="175"/>
  <c r="R29" i="175"/>
  <c r="Q29" i="175"/>
  <c r="R28" i="175"/>
  <c r="Q28" i="175"/>
  <c r="R27" i="175"/>
  <c r="Q27" i="175"/>
  <c r="R26" i="175"/>
  <c r="Q26" i="175"/>
  <c r="R25" i="175"/>
  <c r="Q25" i="175"/>
  <c r="R24" i="175"/>
  <c r="Q24" i="175"/>
  <c r="R23" i="175"/>
  <c r="Q23" i="175"/>
  <c r="R22" i="175"/>
  <c r="Q22" i="175"/>
  <c r="R17" i="175"/>
  <c r="Q17" i="175"/>
  <c r="R16" i="175"/>
  <c r="Q16" i="175"/>
  <c r="R15" i="175"/>
  <c r="Q15" i="175"/>
  <c r="R14" i="175"/>
  <c r="Q14" i="175"/>
  <c r="R13" i="175"/>
  <c r="Q13" i="175"/>
  <c r="R12" i="175"/>
  <c r="Q12" i="175"/>
  <c r="R11" i="175"/>
  <c r="Q11" i="175"/>
  <c r="R10" i="175"/>
  <c r="Q10" i="175"/>
  <c r="D6" i="175"/>
  <c r="F6" i="175" s="1"/>
  <c r="D6" i="177"/>
  <c r="R50" i="177"/>
  <c r="R49" i="177"/>
  <c r="R48" i="177"/>
  <c r="R47" i="177"/>
  <c r="R46" i="177"/>
  <c r="R45" i="177"/>
  <c r="R44" i="177"/>
  <c r="R43" i="177"/>
  <c r="Q43" i="177"/>
  <c r="R42" i="177"/>
  <c r="Q42" i="177"/>
  <c r="R41" i="177"/>
  <c r="Q41" i="177"/>
  <c r="R40" i="177"/>
  <c r="Q40" i="177"/>
  <c r="R39" i="177"/>
  <c r="Q39" i="177"/>
  <c r="R38" i="177"/>
  <c r="Q38" i="177"/>
  <c r="R37" i="177"/>
  <c r="Q37" i="177"/>
  <c r="R36" i="177"/>
  <c r="Q36" i="177"/>
  <c r="R35" i="177"/>
  <c r="Q35" i="177"/>
  <c r="R34" i="177"/>
  <c r="Q34" i="177"/>
  <c r="R33" i="177"/>
  <c r="Q33" i="177"/>
  <c r="R32" i="177"/>
  <c r="Q32" i="177"/>
  <c r="R31" i="177"/>
  <c r="Q31" i="177"/>
  <c r="R30" i="177"/>
  <c r="Q30" i="177"/>
  <c r="R29" i="177"/>
  <c r="Q29" i="177"/>
  <c r="R28" i="177"/>
  <c r="Q28" i="177"/>
  <c r="R27" i="177"/>
  <c r="Q27" i="177"/>
  <c r="R26" i="177"/>
  <c r="Q26" i="177"/>
  <c r="R25" i="177"/>
  <c r="Q25" i="177"/>
  <c r="R24" i="177"/>
  <c r="Q24" i="177"/>
  <c r="R23" i="177"/>
  <c r="Q23" i="177"/>
  <c r="R22" i="177"/>
  <c r="Q22" i="177"/>
  <c r="R16" i="177"/>
  <c r="Q16" i="177"/>
  <c r="R15" i="177"/>
  <c r="Q15" i="177"/>
  <c r="R14" i="177"/>
  <c r="Q14" i="177"/>
  <c r="R13" i="177"/>
  <c r="Q13" i="177"/>
  <c r="R12" i="177"/>
  <c r="Q12" i="177"/>
  <c r="R11" i="177"/>
  <c r="Q11" i="177"/>
  <c r="R10" i="177"/>
  <c r="Q10" i="177"/>
  <c r="F6" i="177"/>
  <c r="D6" i="173"/>
  <c r="R50" i="173"/>
  <c r="R49" i="173"/>
  <c r="R48" i="173"/>
  <c r="R47" i="173"/>
  <c r="R46" i="173"/>
  <c r="R45" i="173"/>
  <c r="R44" i="173"/>
  <c r="R43" i="173"/>
  <c r="Q43" i="173"/>
  <c r="R42" i="173"/>
  <c r="Q42" i="173"/>
  <c r="R41" i="173"/>
  <c r="Q41" i="173"/>
  <c r="R40" i="173"/>
  <c r="Q40" i="173"/>
  <c r="R39" i="173"/>
  <c r="Q39" i="173"/>
  <c r="R38" i="173"/>
  <c r="Q38" i="173"/>
  <c r="R37" i="173"/>
  <c r="Q37" i="173"/>
  <c r="R36" i="173"/>
  <c r="Q36" i="173"/>
  <c r="R35" i="173"/>
  <c r="Q35" i="173"/>
  <c r="R34" i="173"/>
  <c r="Q34" i="173"/>
  <c r="R33" i="173"/>
  <c r="Q33" i="173"/>
  <c r="R32" i="173"/>
  <c r="Q32" i="173"/>
  <c r="R31" i="173"/>
  <c r="Q31" i="173"/>
  <c r="R30" i="173"/>
  <c r="Q30" i="173"/>
  <c r="R29" i="173"/>
  <c r="Q29" i="173"/>
  <c r="R28" i="173"/>
  <c r="Q28" i="173"/>
  <c r="R27" i="173"/>
  <c r="Q27" i="173"/>
  <c r="R26" i="173"/>
  <c r="Q26" i="173"/>
  <c r="R25" i="173"/>
  <c r="Q25" i="173"/>
  <c r="R24" i="173"/>
  <c r="Q24" i="173"/>
  <c r="R23" i="173"/>
  <c r="Q23" i="173"/>
  <c r="R22" i="173"/>
  <c r="Q22" i="173"/>
  <c r="R16" i="173"/>
  <c r="Q16" i="173"/>
  <c r="R15" i="173"/>
  <c r="Q15" i="173"/>
  <c r="R14" i="173"/>
  <c r="Q14" i="173"/>
  <c r="R13" i="173"/>
  <c r="Q13" i="173"/>
  <c r="R12" i="173"/>
  <c r="Q12" i="173"/>
  <c r="R11" i="173"/>
  <c r="Q11" i="173"/>
  <c r="R10" i="173"/>
  <c r="Q10" i="173"/>
  <c r="F6" i="173"/>
  <c r="D9" i="90" l="1"/>
  <c r="F9" i="90" s="1"/>
  <c r="D6" i="113"/>
  <c r="D6" i="167"/>
  <c r="F6" i="167" s="1"/>
  <c r="D6" i="172"/>
  <c r="F6" i="172" s="1"/>
  <c r="D8" i="90"/>
  <c r="F8" i="90" s="1"/>
  <c r="D7" i="90"/>
  <c r="F7" i="90" s="1"/>
  <c r="F12" i="90"/>
  <c r="F11" i="90"/>
  <c r="F10" i="90"/>
  <c r="F6" i="113" l="1"/>
  <c r="R51" i="172" l="1"/>
  <c r="R50" i="172"/>
  <c r="R49" i="172"/>
  <c r="R48" i="172"/>
  <c r="R47" i="172"/>
  <c r="R46" i="172"/>
  <c r="R45" i="172"/>
  <c r="R44" i="172"/>
  <c r="Q44" i="172"/>
  <c r="R43" i="172"/>
  <c r="Q43" i="172"/>
  <c r="R42" i="172"/>
  <c r="Q42" i="172"/>
  <c r="R41" i="172"/>
  <c r="Q41" i="172"/>
  <c r="R40" i="172"/>
  <c r="Q40" i="172"/>
  <c r="R39" i="172"/>
  <c r="Q39" i="172"/>
  <c r="R38" i="172"/>
  <c r="Q38" i="172"/>
  <c r="R37" i="172"/>
  <c r="Q37" i="172"/>
  <c r="R36" i="172"/>
  <c r="Q36" i="172"/>
  <c r="R35" i="172"/>
  <c r="Q35" i="172"/>
  <c r="R34" i="172"/>
  <c r="Q34" i="172"/>
  <c r="R33" i="172"/>
  <c r="Q33" i="172"/>
  <c r="R32" i="172"/>
  <c r="Q32" i="172"/>
  <c r="R31" i="172"/>
  <c r="Q31" i="172"/>
  <c r="R30" i="172"/>
  <c r="Q30" i="172"/>
  <c r="R29" i="172"/>
  <c r="Q29" i="172"/>
  <c r="R28" i="172"/>
  <c r="Q28" i="172"/>
  <c r="R27" i="172"/>
  <c r="Q27" i="172"/>
  <c r="R26" i="172"/>
  <c r="Q26" i="172"/>
  <c r="R25" i="172"/>
  <c r="Q25" i="172"/>
  <c r="R24" i="172"/>
  <c r="Q24" i="172"/>
  <c r="R23" i="172"/>
  <c r="Q23" i="172"/>
  <c r="R22" i="172"/>
  <c r="Q22" i="172"/>
  <c r="R21" i="172"/>
  <c r="Q21" i="172"/>
  <c r="R20" i="172"/>
  <c r="Q20" i="172"/>
  <c r="R19" i="172"/>
  <c r="Q19" i="172"/>
  <c r="R18" i="172"/>
  <c r="Q18" i="172"/>
  <c r="R17" i="172"/>
  <c r="Q17" i="172"/>
  <c r="R16" i="172"/>
  <c r="Q16" i="172"/>
  <c r="R15" i="172"/>
  <c r="Q15" i="172"/>
  <c r="R14" i="172"/>
  <c r="Q14" i="172"/>
  <c r="R13" i="172"/>
  <c r="Q13" i="172"/>
  <c r="R12" i="172"/>
  <c r="Q12" i="172"/>
  <c r="R11" i="172"/>
  <c r="Q11" i="172"/>
  <c r="R10" i="172"/>
  <c r="Q10" i="172"/>
  <c r="Q10" i="113" l="1"/>
  <c r="R10" i="113"/>
  <c r="Q11" i="113"/>
  <c r="R11" i="113"/>
  <c r="Q12" i="113"/>
  <c r="R12" i="113"/>
  <c r="Q13" i="113"/>
  <c r="R13" i="113"/>
  <c r="Q14" i="113"/>
  <c r="R14" i="113"/>
  <c r="Q15" i="113"/>
  <c r="R15" i="113"/>
  <c r="Q16" i="113"/>
  <c r="R16" i="113"/>
  <c r="Q22" i="113"/>
  <c r="R22" i="113"/>
  <c r="Q23" i="113"/>
  <c r="R23" i="113"/>
  <c r="Q24" i="113"/>
  <c r="R24" i="113"/>
  <c r="Q25" i="113"/>
  <c r="R25" i="113"/>
  <c r="Q26" i="113"/>
  <c r="R26" i="113"/>
  <c r="Q27" i="113"/>
  <c r="R27" i="113"/>
  <c r="Q28" i="113"/>
  <c r="R28" i="113"/>
  <c r="Q29" i="113"/>
  <c r="R29" i="113"/>
  <c r="Q30" i="113"/>
  <c r="R30" i="113"/>
  <c r="Q31" i="113"/>
  <c r="R31" i="113"/>
  <c r="Q32" i="113"/>
  <c r="R32" i="113"/>
  <c r="Q33" i="113"/>
  <c r="R33" i="113"/>
  <c r="Q34" i="113"/>
  <c r="R34" i="113"/>
  <c r="Q35" i="113"/>
  <c r="R35" i="113"/>
  <c r="Q36" i="113"/>
  <c r="R36" i="113"/>
  <c r="Q37" i="113"/>
  <c r="R37" i="113"/>
  <c r="Q38" i="113"/>
  <c r="R38" i="113"/>
  <c r="Q39" i="113"/>
  <c r="R39" i="113"/>
  <c r="Q40" i="113"/>
  <c r="R40" i="113"/>
  <c r="Q41" i="113"/>
  <c r="R41" i="113"/>
  <c r="Q42" i="113"/>
  <c r="R42" i="113"/>
  <c r="Q43" i="113"/>
  <c r="R43" i="113"/>
  <c r="R44" i="113"/>
  <c r="R45" i="113"/>
  <c r="R46" i="113"/>
  <c r="R47" i="113"/>
  <c r="R48" i="113"/>
  <c r="R49" i="113"/>
  <c r="R50" i="113"/>
  <c r="Q10" i="167"/>
  <c r="R10" i="167"/>
  <c r="Q11" i="167"/>
  <c r="R11" i="167"/>
  <c r="Q12" i="167"/>
  <c r="R12" i="167"/>
  <c r="Q13" i="167"/>
  <c r="R13" i="167"/>
  <c r="Q14" i="167"/>
  <c r="R14" i="167"/>
  <c r="Q15" i="167"/>
  <c r="R15" i="167"/>
  <c r="Q16" i="167"/>
  <c r="R16" i="167"/>
  <c r="Q17" i="167"/>
  <c r="R17" i="167"/>
  <c r="Q18" i="167"/>
  <c r="R18" i="167"/>
  <c r="Q19" i="167"/>
  <c r="R19" i="167"/>
  <c r="Q20" i="167"/>
  <c r="R20" i="167"/>
  <c r="Q21" i="167"/>
  <c r="R21" i="167"/>
  <c r="Q22" i="167"/>
  <c r="R22" i="167"/>
  <c r="Q23" i="167"/>
  <c r="R23" i="167"/>
  <c r="Q24" i="167"/>
  <c r="R24" i="167"/>
  <c r="Q25" i="167"/>
  <c r="R25" i="167"/>
  <c r="Q26" i="167"/>
  <c r="R26" i="167"/>
  <c r="Q27" i="167"/>
  <c r="R27" i="167"/>
  <c r="Q28" i="167"/>
  <c r="R28" i="167"/>
  <c r="Q29" i="167"/>
  <c r="R29" i="167"/>
  <c r="Q30" i="167"/>
  <c r="R30" i="167"/>
  <c r="Q31" i="167"/>
  <c r="R31" i="167"/>
  <c r="Q32" i="167"/>
  <c r="R32" i="167"/>
  <c r="Q33" i="167"/>
  <c r="R33" i="167"/>
  <c r="Q34" i="167"/>
  <c r="R34" i="167"/>
  <c r="Q35" i="167"/>
  <c r="R35" i="167"/>
  <c r="Q36" i="167"/>
  <c r="R36" i="167"/>
  <c r="Q37" i="167"/>
  <c r="R37" i="167"/>
  <c r="Q38" i="167"/>
  <c r="R38" i="167"/>
  <c r="Q39" i="167"/>
  <c r="R39" i="167"/>
  <c r="Q40" i="167"/>
  <c r="R40" i="167"/>
  <c r="Q41" i="167"/>
  <c r="R41" i="167"/>
  <c r="Q42" i="167"/>
  <c r="R42" i="167"/>
  <c r="Q43" i="167"/>
  <c r="R43" i="167"/>
  <c r="Q44" i="167"/>
  <c r="R44" i="167"/>
  <c r="R45" i="167"/>
  <c r="R46" i="167"/>
  <c r="R47" i="167"/>
  <c r="R48" i="167"/>
  <c r="R49" i="167"/>
  <c r="R50" i="167"/>
  <c r="R51" i="167"/>
</calcChain>
</file>

<file path=xl/sharedStrings.xml><?xml version="1.0" encoding="utf-8"?>
<sst xmlns="http://schemas.openxmlformats.org/spreadsheetml/2006/main" count="581" uniqueCount="146">
  <si>
    <t>備考</t>
  </si>
  <si>
    <t>ファイル名</t>
  </si>
  <si>
    <t>No.</t>
  </si>
  <si>
    <t>データ項目名</t>
  </si>
  <si>
    <t>シンボル名</t>
  </si>
  <si>
    <t>データ型</t>
  </si>
  <si>
    <t>バイト数</t>
  </si>
  <si>
    <t>相対位置</t>
  </si>
  <si>
    <t>インデックス</t>
  </si>
  <si>
    <t>１</t>
  </si>
  <si>
    <t>２</t>
  </si>
  <si>
    <t>３</t>
  </si>
  <si>
    <t>４</t>
  </si>
  <si>
    <t>５</t>
  </si>
  <si>
    <t>Null可</t>
  </si>
  <si>
    <t>○</t>
  </si>
  <si>
    <t>レコード長(byte)</t>
  </si>
  <si>
    <t>件数（最大）</t>
  </si>
  <si>
    <t>ファイル量</t>
  </si>
  <si>
    <t>文字コード</t>
  </si>
  <si>
    <t xml:space="preserve"> </t>
    <phoneticPr fontId="2"/>
  </si>
  <si>
    <t>SJIS</t>
  </si>
  <si>
    <r>
      <t>S</t>
    </r>
    <r>
      <rPr>
        <sz val="11"/>
        <rFont val="ＭＳ Ｐゴシック"/>
        <family val="3"/>
        <charset val="128"/>
      </rPr>
      <t>JIS</t>
    </r>
    <phoneticPr fontId="2"/>
  </si>
  <si>
    <t>不</t>
  </si>
  <si>
    <t/>
  </si>
  <si>
    <t>不</t>
    <rPh sb="0" eb="1">
      <t>フ</t>
    </rPh>
    <phoneticPr fontId="2"/>
  </si>
  <si>
    <t>○</t>
    <phoneticPr fontId="2"/>
  </si>
  <si>
    <t>初期値</t>
  </si>
  <si>
    <t>主キー
△:一意制約</t>
  </si>
  <si>
    <t>,</t>
  </si>
  <si>
    <t>№</t>
    <phoneticPr fontId="2"/>
  </si>
  <si>
    <t>初期値</t>
    <rPh sb="0" eb="3">
      <t>ショキチ</t>
    </rPh>
    <phoneticPr fontId="2"/>
  </si>
  <si>
    <t>主キー
△:一意制約</t>
    <rPh sb="6" eb="8">
      <t>イチイ</t>
    </rPh>
    <rPh sb="8" eb="10">
      <t>セイヤク</t>
    </rPh>
    <phoneticPr fontId="2"/>
  </si>
  <si>
    <t>日本工学院　ITカレッジ</t>
    <phoneticPr fontId="2"/>
  </si>
  <si>
    <t>データベース</t>
    <phoneticPr fontId="2"/>
  </si>
  <si>
    <r>
      <t>0</t>
    </r>
    <r>
      <rPr>
        <sz val="11"/>
        <rFont val="ＭＳ Ｐゴシック"/>
        <family val="3"/>
        <charset val="128"/>
      </rPr>
      <t>01</t>
    </r>
    <phoneticPr fontId="2"/>
  </si>
  <si>
    <r>
      <t>002</t>
    </r>
    <r>
      <rPr>
        <sz val="11"/>
        <rFont val="ＭＳ Ｐゴシック"/>
        <family val="3"/>
        <charset val="128"/>
      </rPr>
      <t/>
    </r>
  </si>
  <si>
    <t>不</t>
    <rPh sb="0" eb="1">
      <t>フ</t>
    </rPh>
    <phoneticPr fontId="2"/>
  </si>
  <si>
    <t>003</t>
    <phoneticPr fontId="2"/>
  </si>
  <si>
    <t>004</t>
    <phoneticPr fontId="2"/>
  </si>
  <si>
    <t>005</t>
    <phoneticPr fontId="2"/>
  </si>
  <si>
    <t>006</t>
    <phoneticPr fontId="2"/>
  </si>
  <si>
    <t>不</t>
    <rPh sb="0" eb="1">
      <t>フ</t>
    </rPh>
    <phoneticPr fontId="2"/>
  </si>
  <si>
    <t>主キー
△:一意制約</t>
    <phoneticPr fontId="2"/>
  </si>
  <si>
    <t>SJIS</t>
    <phoneticPr fontId="2"/>
  </si>
  <si>
    <t>ユーザー情報</t>
    <rPh sb="4" eb="6">
      <t>ジョウホウ</t>
    </rPh>
    <phoneticPr fontId="2"/>
  </si>
  <si>
    <t>予約情報</t>
    <rPh sb="0" eb="4">
      <t>ヨヤクジョウホウ</t>
    </rPh>
    <phoneticPr fontId="2"/>
  </si>
  <si>
    <t>口コミ</t>
    <rPh sb="0" eb="1">
      <t>クチ</t>
    </rPh>
    <phoneticPr fontId="2"/>
  </si>
  <si>
    <t>プラン</t>
    <phoneticPr fontId="2"/>
  </si>
  <si>
    <t>ホテル</t>
    <phoneticPr fontId="2"/>
  </si>
  <si>
    <t>部屋</t>
    <rPh sb="0" eb="2">
      <t>ヘヤ</t>
    </rPh>
    <phoneticPr fontId="2"/>
  </si>
  <si>
    <t>DB_RESERVATION</t>
    <phoneticPr fontId="2"/>
  </si>
  <si>
    <t>UD_BSER</t>
    <phoneticPr fontId="2"/>
  </si>
  <si>
    <t>DB_WORD OF MAUTH</t>
    <phoneticPr fontId="2"/>
  </si>
  <si>
    <t>DB_PLAN</t>
    <phoneticPr fontId="2"/>
  </si>
  <si>
    <t>DB_HOTEL</t>
    <phoneticPr fontId="2"/>
  </si>
  <si>
    <t>DB_ROOM</t>
    <phoneticPr fontId="2"/>
  </si>
  <si>
    <t>ユーザーID</t>
    <phoneticPr fontId="2"/>
  </si>
  <si>
    <t>ユーザーパスワード</t>
    <phoneticPr fontId="2"/>
  </si>
  <si>
    <t>メールアドレス</t>
    <phoneticPr fontId="2"/>
  </si>
  <si>
    <t>住所</t>
    <rPh sb="0" eb="2">
      <t>ジュウショ</t>
    </rPh>
    <phoneticPr fontId="2"/>
  </si>
  <si>
    <t>名前</t>
    <rPh sb="0" eb="2">
      <t>ナマエ</t>
    </rPh>
    <phoneticPr fontId="2"/>
  </si>
  <si>
    <t>ログイン</t>
    <phoneticPr fontId="2"/>
  </si>
  <si>
    <t>ロール</t>
    <phoneticPr fontId="2"/>
  </si>
  <si>
    <t>DB_USER</t>
    <phoneticPr fontId="2"/>
  </si>
  <si>
    <t>USER_NAME</t>
    <phoneticPr fontId="2"/>
  </si>
  <si>
    <t>USER_PASSWORD</t>
    <phoneticPr fontId="2"/>
  </si>
  <si>
    <t>EMAIL_ADDRESS</t>
    <phoneticPr fontId="2"/>
  </si>
  <si>
    <t>ADDRESS</t>
    <phoneticPr fontId="2"/>
  </si>
  <si>
    <t>USER_ID</t>
    <phoneticPr fontId="2"/>
  </si>
  <si>
    <t>ROGIN</t>
    <phoneticPr fontId="2"/>
  </si>
  <si>
    <t>ROLR</t>
    <phoneticPr fontId="2"/>
  </si>
  <si>
    <t>CHAR</t>
    <phoneticPr fontId="2"/>
  </si>
  <si>
    <t>BOOLEAN</t>
    <phoneticPr fontId="2"/>
  </si>
  <si>
    <t>INT</t>
    <phoneticPr fontId="2"/>
  </si>
  <si>
    <t>バイト数</t>
    <phoneticPr fontId="2"/>
  </si>
  <si>
    <t>VARCHAR</t>
    <phoneticPr fontId="2"/>
  </si>
  <si>
    <t>〇</t>
    <phoneticPr fontId="2"/>
  </si>
  <si>
    <t>日本語なら10文字</t>
    <rPh sb="0" eb="3">
      <t>ニホンゴ</t>
    </rPh>
    <rPh sb="7" eb="9">
      <t>モジ</t>
    </rPh>
    <phoneticPr fontId="2"/>
  </si>
  <si>
    <t>予約情報ID</t>
    <rPh sb="0" eb="4">
      <t>ヨヤクジョウホウ</t>
    </rPh>
    <phoneticPr fontId="2"/>
  </si>
  <si>
    <t>プランID</t>
    <phoneticPr fontId="2"/>
  </si>
  <si>
    <t>予約日</t>
    <rPh sb="0" eb="3">
      <t>ヨヤクビ</t>
    </rPh>
    <phoneticPr fontId="2"/>
  </si>
  <si>
    <t>RESERVATION_ID</t>
    <phoneticPr fontId="2"/>
  </si>
  <si>
    <t>PLAN_ID</t>
    <phoneticPr fontId="2"/>
  </si>
  <si>
    <t>RESERVATION_DATE</t>
    <phoneticPr fontId="2"/>
  </si>
  <si>
    <t>ROOM_START_DATE</t>
    <phoneticPr fontId="2"/>
  </si>
  <si>
    <t>ROOM_END_DATE</t>
    <phoneticPr fontId="2"/>
  </si>
  <si>
    <t>DATE</t>
    <phoneticPr fontId="2"/>
  </si>
  <si>
    <t>予約した人のID</t>
    <rPh sb="0" eb="2">
      <t>ヨヤク</t>
    </rPh>
    <rPh sb="4" eb="5">
      <t>ヒト</t>
    </rPh>
    <phoneticPr fontId="2"/>
  </si>
  <si>
    <t>予約したプランのID</t>
    <rPh sb="0" eb="1">
      <t>ヨヤク</t>
    </rPh>
    <phoneticPr fontId="2"/>
  </si>
  <si>
    <t>宿泊終了日</t>
    <phoneticPr fontId="2"/>
  </si>
  <si>
    <t>宿泊開始日</t>
    <rPh sb="0" eb="2">
      <t>シュクハク</t>
    </rPh>
    <rPh sb="2" eb="5">
      <t>カイシビ</t>
    </rPh>
    <phoneticPr fontId="2"/>
  </si>
  <si>
    <t>DB_REVIEW</t>
    <phoneticPr fontId="2"/>
  </si>
  <si>
    <t>口コミID</t>
    <rPh sb="0" eb="1">
      <t>クチ</t>
    </rPh>
    <phoneticPr fontId="2"/>
  </si>
  <si>
    <t>REVIEW_ID</t>
    <phoneticPr fontId="2"/>
  </si>
  <si>
    <t>ユーザーID</t>
    <phoneticPr fontId="2"/>
  </si>
  <si>
    <t>ホテルID</t>
    <phoneticPr fontId="2"/>
  </si>
  <si>
    <t>口コミ日</t>
    <rPh sb="0" eb="1">
      <t>クチ</t>
    </rPh>
    <rPh sb="3" eb="4">
      <t>ビ</t>
    </rPh>
    <phoneticPr fontId="2"/>
  </si>
  <si>
    <t>評価</t>
    <rPh sb="0" eb="2">
      <t>ヒョウカ</t>
    </rPh>
    <phoneticPr fontId="2"/>
  </si>
  <si>
    <t>口コミ内容</t>
    <rPh sb="0" eb="1">
      <t>クチ</t>
    </rPh>
    <rPh sb="3" eb="5">
      <t>ナイヨウ</t>
    </rPh>
    <phoneticPr fontId="2"/>
  </si>
  <si>
    <t>USER_ID</t>
    <phoneticPr fontId="2"/>
  </si>
  <si>
    <t>HOTEL_ID</t>
    <phoneticPr fontId="2"/>
  </si>
  <si>
    <t>DATE</t>
    <phoneticPr fontId="2"/>
  </si>
  <si>
    <t>RATE</t>
    <phoneticPr fontId="2"/>
  </si>
  <si>
    <t>DETAIL</t>
    <phoneticPr fontId="2"/>
  </si>
  <si>
    <t>INT</t>
    <phoneticPr fontId="2"/>
  </si>
  <si>
    <t>VARCHAR</t>
    <phoneticPr fontId="2"/>
  </si>
  <si>
    <t>記入したユーザーのID</t>
    <rPh sb="0" eb="2">
      <t>キニュウ</t>
    </rPh>
    <phoneticPr fontId="2"/>
  </si>
  <si>
    <t>記入されたホテルのID</t>
    <rPh sb="0" eb="1">
      <t>キニュウ</t>
    </rPh>
    <phoneticPr fontId="2"/>
  </si>
  <si>
    <t>1～5の五段階評価</t>
    <rPh sb="4" eb="9">
      <t>ゴダンカイヒョウカ</t>
    </rPh>
    <phoneticPr fontId="2"/>
  </si>
  <si>
    <t>日本語なら1000文字記入可能</t>
    <rPh sb="0" eb="3">
      <t>ニホンゴ</t>
    </rPh>
    <rPh sb="9" eb="11">
      <t>モジ</t>
    </rPh>
    <rPh sb="11" eb="15">
      <t>キニュウカノウ</t>
    </rPh>
    <phoneticPr fontId="2"/>
  </si>
  <si>
    <t>HOTEL_ID</t>
    <phoneticPr fontId="2"/>
  </si>
  <si>
    <t>EMAIL</t>
    <phoneticPr fontId="2"/>
  </si>
  <si>
    <t>○○○○@○○.comのような感じで</t>
    <rPh sb="15" eb="16">
      <t>カン</t>
    </rPh>
    <phoneticPr fontId="2"/>
  </si>
  <si>
    <t>電話番号</t>
    <rPh sb="0" eb="4">
      <t>デンワバンゴウ</t>
    </rPh>
    <phoneticPr fontId="2"/>
  </si>
  <si>
    <t>PHONE_NUMBER</t>
    <phoneticPr fontId="2"/>
  </si>
  <si>
    <t>08054932003みたいな感じ</t>
    <rPh sb="15" eb="16">
      <t>カン</t>
    </rPh>
    <phoneticPr fontId="2"/>
  </si>
  <si>
    <t>建物名</t>
    <rPh sb="0" eb="3">
      <t>タテモノメイ</t>
    </rPh>
    <phoneticPr fontId="2"/>
  </si>
  <si>
    <t>BUILDING_NAME</t>
    <phoneticPr fontId="2"/>
  </si>
  <si>
    <t>ホテル名</t>
    <rPh sb="3" eb="4">
      <t>メイ</t>
    </rPh>
    <phoneticPr fontId="2"/>
  </si>
  <si>
    <t>HOTEL_NAME</t>
    <phoneticPr fontId="2"/>
  </si>
  <si>
    <t>プラン名</t>
    <rPh sb="3" eb="4">
      <t>メイ</t>
    </rPh>
    <phoneticPr fontId="2"/>
  </si>
  <si>
    <t>PLAN_NAME</t>
    <phoneticPr fontId="2"/>
  </si>
  <si>
    <t>最大人数</t>
    <rPh sb="0" eb="4">
      <t>サイダイニンズウ</t>
    </rPh>
    <phoneticPr fontId="2"/>
  </si>
  <si>
    <t>MAX_PEOPLE</t>
    <phoneticPr fontId="2"/>
  </si>
  <si>
    <t>料金</t>
    <rPh sb="0" eb="2">
      <t>リョウキン</t>
    </rPh>
    <phoneticPr fontId="2"/>
  </si>
  <si>
    <t>CHARGE</t>
    <phoneticPr fontId="2"/>
  </si>
  <si>
    <t>部屋ID</t>
    <rPh sb="0" eb="2">
      <t>ヘヤ</t>
    </rPh>
    <phoneticPr fontId="2"/>
  </si>
  <si>
    <t>ROOM_ID</t>
    <phoneticPr fontId="2"/>
  </si>
  <si>
    <t>ベッド数</t>
    <rPh sb="3" eb="4">
      <t>スウ</t>
    </rPh>
    <phoneticPr fontId="2"/>
  </si>
  <si>
    <t>BED_NUMBER</t>
    <phoneticPr fontId="2"/>
  </si>
  <si>
    <t>バスルーム</t>
    <phoneticPr fontId="2"/>
  </si>
  <si>
    <t>BATHROOM</t>
    <phoneticPr fontId="2"/>
  </si>
  <si>
    <t>ドライヤー</t>
    <phoneticPr fontId="2"/>
  </si>
  <si>
    <t>DRYER</t>
    <phoneticPr fontId="2"/>
  </si>
  <si>
    <t>テレビ</t>
    <phoneticPr fontId="2"/>
  </si>
  <si>
    <t>TV</t>
    <phoneticPr fontId="2"/>
  </si>
  <si>
    <t>WIFI</t>
    <phoneticPr fontId="2"/>
  </si>
  <si>
    <t>WI_FI</t>
    <phoneticPr fontId="2"/>
  </si>
  <si>
    <t>ペット</t>
    <phoneticPr fontId="2"/>
  </si>
  <si>
    <t>PET</t>
    <phoneticPr fontId="2"/>
  </si>
  <si>
    <t>○○○○@○○.comのような感じで</t>
    <phoneticPr fontId="2"/>
  </si>
  <si>
    <t>冷蔵庫</t>
    <rPh sb="0" eb="3">
      <t>レイゾウコ</t>
    </rPh>
    <phoneticPr fontId="2"/>
  </si>
  <si>
    <t>FREADGE</t>
    <phoneticPr fontId="2"/>
  </si>
  <si>
    <t>部屋説明</t>
    <rPh sb="0" eb="4">
      <t>ヘヤセツメイ</t>
    </rPh>
    <phoneticPr fontId="2"/>
  </si>
  <si>
    <t>ROOM_EXPLAIN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</si>
</sst>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 "/>
    <numFmt numFmtId="177" formatCode="0_ "/>
    <numFmt numFmtId="178" formatCode="#,##0.00_ "/>
    <numFmt numFmtId="179" formatCode="#,###,###,###,##0.00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2"/>
      <name val="ＭＳ Ｐゴシック"/>
      <family val="3"/>
      <charset val="128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9" fontId="1" fillId="0" borderId="0"/>
  </cellStyleXfs>
  <cellXfs count="151">
    <xf numFmtId="0" fontId="0" fillId="0" borderId="0" xfId="0"/>
    <xf numFmtId="49" fontId="1" fillId="0" borderId="0" xfId="2"/>
    <xf numFmtId="49" fontId="3" fillId="2" borderId="0" xfId="2" applyFont="1" applyFill="1"/>
    <xf numFmtId="49" fontId="5" fillId="0" borderId="1" xfId="2" applyFont="1" applyBorder="1"/>
    <xf numFmtId="49" fontId="1" fillId="0" borderId="1" xfId="2" applyBorder="1"/>
    <xf numFmtId="49" fontId="1" fillId="2" borderId="0" xfId="2" applyFill="1"/>
    <xf numFmtId="179" fontId="0" fillId="0" borderId="0" xfId="0" applyNumberFormat="1"/>
    <xf numFmtId="49" fontId="4" fillId="0" borderId="1" xfId="2" applyFont="1" applyBorder="1" applyAlignment="1">
      <alignment horizontal="center"/>
    </xf>
    <xf numFmtId="49" fontId="1" fillId="0" borderId="2" xfId="2" applyBorder="1" applyAlignment="1">
      <alignment horizontal="center"/>
    </xf>
    <xf numFmtId="0" fontId="6" fillId="0" borderId="2" xfId="0" applyFont="1" applyBorder="1" applyProtection="1">
      <protection locked="0"/>
    </xf>
    <xf numFmtId="49" fontId="7" fillId="0" borderId="2" xfId="2" applyFont="1" applyBorder="1" applyAlignment="1">
      <alignment horizontal="center"/>
    </xf>
    <xf numFmtId="176" fontId="7" fillId="0" borderId="2" xfId="2" applyNumberFormat="1" applyFont="1" applyBorder="1"/>
    <xf numFmtId="178" fontId="7" fillId="0" borderId="2" xfId="2" applyNumberFormat="1" applyFont="1" applyBorder="1"/>
    <xf numFmtId="49" fontId="1" fillId="0" borderId="2" xfId="2" applyBorder="1"/>
    <xf numFmtId="49" fontId="1" fillId="0" borderId="3" xfId="2" applyBorder="1"/>
    <xf numFmtId="177" fontId="1" fillId="0" borderId="4" xfId="2" applyNumberFormat="1" applyBorder="1" applyAlignment="1">
      <alignment horizontal="right"/>
    </xf>
    <xf numFmtId="177" fontId="1" fillId="0" borderId="5" xfId="2" applyNumberFormat="1" applyBorder="1" applyAlignment="1">
      <alignment horizontal="right"/>
    </xf>
    <xf numFmtId="49" fontId="4" fillId="3" borderId="6" xfId="2" applyFont="1" applyFill="1" applyBorder="1" applyAlignment="1">
      <alignment horizontal="center"/>
    </xf>
    <xf numFmtId="49" fontId="4" fillId="3" borderId="7" xfId="2" applyFont="1" applyFill="1" applyBorder="1" applyAlignment="1">
      <alignment horizontal="center"/>
    </xf>
    <xf numFmtId="49" fontId="1" fillId="0" borderId="3" xfId="2" applyBorder="1" applyAlignment="1">
      <alignment horizontal="center"/>
    </xf>
    <xf numFmtId="176" fontId="1" fillId="0" borderId="3" xfId="2" applyNumberFormat="1" applyBorder="1" applyAlignment="1">
      <alignment horizontal="right"/>
    </xf>
    <xf numFmtId="176" fontId="1" fillId="0" borderId="2" xfId="2" applyNumberFormat="1" applyBorder="1" applyAlignment="1">
      <alignment horizontal="center"/>
    </xf>
    <xf numFmtId="176" fontId="1" fillId="0" borderId="2" xfId="2" applyNumberFormat="1" applyBorder="1"/>
    <xf numFmtId="176" fontId="1" fillId="0" borderId="3" xfId="2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49" fontId="8" fillId="2" borderId="0" xfId="2" applyFont="1" applyFill="1"/>
    <xf numFmtId="0" fontId="0" fillId="4" borderId="2" xfId="0" applyFill="1" applyBorder="1" applyAlignment="1">
      <alignment horizontal="center"/>
    </xf>
    <xf numFmtId="0" fontId="1" fillId="4" borderId="2" xfId="0" applyFont="1" applyFill="1" applyBorder="1"/>
    <xf numFmtId="177" fontId="1" fillId="0" borderId="9" xfId="2" applyNumberForma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9" fillId="2" borderId="0" xfId="2" applyFont="1" applyFill="1"/>
    <xf numFmtId="49" fontId="6" fillId="0" borderId="0" xfId="2" applyFont="1"/>
    <xf numFmtId="49" fontId="6" fillId="0" borderId="12" xfId="2" applyFont="1" applyBorder="1"/>
    <xf numFmtId="49" fontId="6" fillId="2" borderId="0" xfId="2" applyFont="1" applyFill="1"/>
    <xf numFmtId="49" fontId="6" fillId="0" borderId="1" xfId="2" applyFont="1" applyBorder="1"/>
    <xf numFmtId="0" fontId="6" fillId="0" borderId="2" xfId="0" applyFont="1" applyBorder="1"/>
    <xf numFmtId="49" fontId="6" fillId="0" borderId="2" xfId="2" applyFont="1" applyBorder="1"/>
    <xf numFmtId="49" fontId="6" fillId="0" borderId="3" xfId="2" applyFont="1" applyBorder="1"/>
    <xf numFmtId="0" fontId="0" fillId="0" borderId="13" xfId="0" applyBorder="1"/>
    <xf numFmtId="49" fontId="11" fillId="2" borderId="0" xfId="2" applyFont="1" applyFill="1"/>
    <xf numFmtId="49" fontId="7" fillId="0" borderId="0" xfId="2" applyFont="1"/>
    <xf numFmtId="49" fontId="7" fillId="0" borderId="12" xfId="2" applyFont="1" applyBorder="1"/>
    <xf numFmtId="0" fontId="7" fillId="0" borderId="14" xfId="0" applyFont="1" applyBorder="1"/>
    <xf numFmtId="49" fontId="7" fillId="4" borderId="14" xfId="2" applyFont="1" applyFill="1" applyBorder="1" applyAlignment="1">
      <alignment wrapText="1"/>
    </xf>
    <xf numFmtId="49" fontId="7" fillId="0" borderId="14" xfId="2" applyFont="1" applyBorder="1"/>
    <xf numFmtId="49" fontId="7" fillId="0" borderId="15" xfId="2" applyFont="1" applyBorder="1"/>
    <xf numFmtId="49" fontId="7" fillId="2" borderId="0" xfId="2" applyFont="1" applyFill="1"/>
    <xf numFmtId="49" fontId="1" fillId="0" borderId="16" xfId="2" applyBorder="1"/>
    <xf numFmtId="176" fontId="1" fillId="0" borderId="16" xfId="2" applyNumberFormat="1" applyBorder="1" applyAlignment="1">
      <alignment horizontal="right"/>
    </xf>
    <xf numFmtId="49" fontId="1" fillId="0" borderId="16" xfId="2" applyBorder="1" applyAlignment="1">
      <alignment horizontal="center"/>
    </xf>
    <xf numFmtId="49" fontId="1" fillId="0" borderId="17" xfId="2" applyBorder="1"/>
    <xf numFmtId="49" fontId="1" fillId="0" borderId="18" xfId="2" applyBorder="1"/>
    <xf numFmtId="49" fontId="1" fillId="0" borderId="19" xfId="2" applyBorder="1"/>
    <xf numFmtId="176" fontId="1" fillId="0" borderId="19" xfId="2" applyNumberFormat="1" applyBorder="1" applyAlignment="1">
      <alignment horizontal="right"/>
    </xf>
    <xf numFmtId="49" fontId="1" fillId="0" borderId="19" xfId="2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4" xfId="0" quotePrefix="1" applyFont="1" applyBorder="1" applyAlignment="1">
      <alignment horizontal="left"/>
    </xf>
    <xf numFmtId="49" fontId="6" fillId="4" borderId="14" xfId="2" applyFont="1" applyFill="1" applyBorder="1" applyAlignment="1">
      <alignment horizontal="left" wrapText="1"/>
    </xf>
    <xf numFmtId="49" fontId="6" fillId="4" borderId="14" xfId="2" quotePrefix="1" applyFont="1" applyFill="1" applyBorder="1" applyAlignment="1">
      <alignment horizontal="left" wrapText="1"/>
    </xf>
    <xf numFmtId="49" fontId="6" fillId="0" borderId="15" xfId="2" applyFont="1" applyBorder="1" applyAlignment="1">
      <alignment horizontal="left"/>
    </xf>
    <xf numFmtId="49" fontId="7" fillId="0" borderId="1" xfId="2" applyFont="1" applyBorder="1"/>
    <xf numFmtId="49" fontId="7" fillId="0" borderId="19" xfId="2" applyFont="1" applyBorder="1"/>
    <xf numFmtId="49" fontId="4" fillId="3" borderId="20" xfId="2" applyFont="1" applyFill="1" applyBorder="1" applyAlignment="1">
      <alignment horizontal="center"/>
    </xf>
    <xf numFmtId="176" fontId="1" fillId="0" borderId="22" xfId="2" applyNumberFormat="1" applyBorder="1" applyAlignment="1">
      <alignment horizontal="right"/>
    </xf>
    <xf numFmtId="0" fontId="1" fillId="0" borderId="0" xfId="1"/>
    <xf numFmtId="0" fontId="7" fillId="0" borderId="0" xfId="1" applyFont="1"/>
    <xf numFmtId="0" fontId="10" fillId="3" borderId="21" xfId="1" applyFont="1" applyFill="1" applyBorder="1" applyAlignment="1">
      <alignment horizontal="center"/>
    </xf>
    <xf numFmtId="0" fontId="1" fillId="0" borderId="0" xfId="2" applyNumberFormat="1"/>
    <xf numFmtId="0" fontId="7" fillId="0" borderId="23" xfId="0" applyFont="1" applyBorder="1"/>
    <xf numFmtId="49" fontId="1" fillId="0" borderId="24" xfId="2" applyBorder="1"/>
    <xf numFmtId="0" fontId="6" fillId="0" borderId="23" xfId="0" applyFont="1" applyBorder="1" applyAlignment="1">
      <alignment horizontal="left"/>
    </xf>
    <xf numFmtId="49" fontId="6" fillId="0" borderId="13" xfId="2" applyFont="1" applyBorder="1"/>
    <xf numFmtId="179" fontId="0" fillId="0" borderId="25" xfId="0" applyNumberFormat="1" applyBorder="1"/>
    <xf numFmtId="0" fontId="1" fillId="0" borderId="25" xfId="2" applyNumberFormat="1" applyBorder="1"/>
    <xf numFmtId="49" fontId="1" fillId="0" borderId="25" xfId="2" applyBorder="1"/>
    <xf numFmtId="49" fontId="7" fillId="0" borderId="22" xfId="2" applyFont="1" applyBorder="1"/>
    <xf numFmtId="49" fontId="4" fillId="3" borderId="21" xfId="2" applyFont="1" applyFill="1" applyBorder="1" applyAlignment="1">
      <alignment horizontal="center"/>
    </xf>
    <xf numFmtId="49" fontId="7" fillId="0" borderId="16" xfId="2" applyFont="1" applyBorder="1"/>
    <xf numFmtId="49" fontId="1" fillId="0" borderId="35" xfId="2" applyBorder="1" applyAlignment="1">
      <alignment horizontal="center"/>
    </xf>
    <xf numFmtId="176" fontId="1" fillId="0" borderId="35" xfId="2" applyNumberFormat="1" applyBorder="1" applyAlignment="1">
      <alignment horizontal="right"/>
    </xf>
    <xf numFmtId="176" fontId="1" fillId="0" borderId="36" xfId="2" applyNumberFormat="1" applyBorder="1" applyAlignment="1">
      <alignment horizontal="right"/>
    </xf>
    <xf numFmtId="49" fontId="0" fillId="0" borderId="34" xfId="2" applyFont="1" applyBorder="1"/>
    <xf numFmtId="49" fontId="7" fillId="0" borderId="16" xfId="2" applyFont="1" applyBorder="1" applyAlignment="1">
      <alignment horizontal="center"/>
    </xf>
    <xf numFmtId="49" fontId="0" fillId="0" borderId="17" xfId="2" applyFont="1" applyBorder="1"/>
    <xf numFmtId="49" fontId="0" fillId="0" borderId="16" xfId="2" applyFont="1" applyBorder="1"/>
    <xf numFmtId="49" fontId="0" fillId="0" borderId="22" xfId="2" applyFont="1" applyBorder="1"/>
    <xf numFmtId="49" fontId="0" fillId="0" borderId="16" xfId="2" applyFont="1" applyBorder="1" applyAlignment="1">
      <alignment horizontal="center"/>
    </xf>
    <xf numFmtId="49" fontId="0" fillId="0" borderId="3" xfId="2" applyFont="1" applyBorder="1"/>
    <xf numFmtId="0" fontId="0" fillId="0" borderId="16" xfId="0" applyBorder="1"/>
    <xf numFmtId="0" fontId="0" fillId="0" borderId="16" xfId="0" quotePrefix="1" applyBorder="1"/>
    <xf numFmtId="0" fontId="7" fillId="0" borderId="16" xfId="0" applyFont="1" applyBorder="1"/>
    <xf numFmtId="49" fontId="0" fillId="0" borderId="13" xfId="2" applyFont="1" applyBorder="1"/>
    <xf numFmtId="49" fontId="0" fillId="0" borderId="2" xfId="2" applyFont="1" applyBorder="1"/>
    <xf numFmtId="176" fontId="0" fillId="0" borderId="22" xfId="2" applyNumberFormat="1" applyFont="1" applyBorder="1" applyAlignment="1">
      <alignment horizontal="right"/>
    </xf>
    <xf numFmtId="49" fontId="12" fillId="0" borderId="35" xfId="2" applyFont="1" applyBorder="1" applyAlignment="1">
      <alignment horizontal="center"/>
    </xf>
    <xf numFmtId="49" fontId="12" fillId="0" borderId="16" xfId="2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0" xfId="0" applyFont="1" applyBorder="1"/>
    <xf numFmtId="0" fontId="12" fillId="0" borderId="2" xfId="0" applyFont="1" applyBorder="1"/>
    <xf numFmtId="49" fontId="6" fillId="0" borderId="34" xfId="2" applyFont="1" applyBorder="1" applyAlignment="1">
      <alignment horizontal="center"/>
    </xf>
    <xf numFmtId="49" fontId="6" fillId="0" borderId="37" xfId="2" applyFont="1" applyBorder="1" applyAlignment="1">
      <alignment horizontal="center"/>
    </xf>
    <xf numFmtId="49" fontId="6" fillId="0" borderId="38" xfId="2" applyFont="1" applyBorder="1" applyAlignment="1">
      <alignment horizontal="center"/>
    </xf>
    <xf numFmtId="49" fontId="1" fillId="0" borderId="16" xfId="2" applyBorder="1"/>
    <xf numFmtId="49" fontId="1" fillId="0" borderId="26" xfId="2" applyBorder="1"/>
    <xf numFmtId="49" fontId="6" fillId="0" borderId="16" xfId="2" applyFont="1" applyBorder="1"/>
    <xf numFmtId="0" fontId="6" fillId="0" borderId="16" xfId="1" applyFont="1" applyBorder="1"/>
    <xf numFmtId="0" fontId="6" fillId="0" borderId="26" xfId="1" applyFont="1" applyBorder="1"/>
    <xf numFmtId="0" fontId="1" fillId="0" borderId="16" xfId="1" applyBorder="1"/>
    <xf numFmtId="0" fontId="1" fillId="0" borderId="26" xfId="1" applyBorder="1"/>
    <xf numFmtId="49" fontId="6" fillId="0" borderId="26" xfId="2" applyFont="1" applyBorder="1"/>
    <xf numFmtId="49" fontId="1" fillId="0" borderId="19" xfId="2" applyBorder="1"/>
    <xf numFmtId="49" fontId="1" fillId="0" borderId="27" xfId="2" applyBorder="1"/>
    <xf numFmtId="49" fontId="4" fillId="3" borderId="21" xfId="2" applyFont="1" applyFill="1" applyBorder="1" applyAlignment="1">
      <alignment horizontal="center"/>
    </xf>
    <xf numFmtId="0" fontId="4" fillId="3" borderId="21" xfId="1" applyFont="1" applyFill="1" applyBorder="1" applyAlignment="1">
      <alignment horizontal="center"/>
    </xf>
    <xf numFmtId="0" fontId="4" fillId="3" borderId="28" xfId="1" applyFont="1" applyFill="1" applyBorder="1" applyAlignment="1">
      <alignment horizontal="center"/>
    </xf>
    <xf numFmtId="49" fontId="7" fillId="0" borderId="22" xfId="2" applyFont="1" applyBorder="1"/>
    <xf numFmtId="0" fontId="7" fillId="0" borderId="22" xfId="1" applyFont="1" applyBorder="1"/>
    <xf numFmtId="0" fontId="7" fillId="0" borderId="29" xfId="1" applyFont="1" applyBorder="1"/>
    <xf numFmtId="49" fontId="7" fillId="0" borderId="34" xfId="2" applyFont="1" applyBorder="1" applyAlignment="1">
      <alignment horizontal="center"/>
    </xf>
    <xf numFmtId="49" fontId="7" fillId="0" borderId="37" xfId="2" applyFont="1" applyBorder="1" applyAlignment="1">
      <alignment horizontal="center"/>
    </xf>
    <xf numFmtId="49" fontId="7" fillId="0" borderId="38" xfId="2" applyFont="1" applyBorder="1" applyAlignment="1">
      <alignment horizontal="center"/>
    </xf>
    <xf numFmtId="49" fontId="10" fillId="3" borderId="6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49" fontId="6" fillId="0" borderId="5" xfId="2" applyFont="1" applyBorder="1"/>
    <xf numFmtId="0" fontId="6" fillId="0" borderId="3" xfId="0" applyFont="1" applyBorder="1"/>
    <xf numFmtId="49" fontId="7" fillId="0" borderId="3" xfId="2" applyFont="1" applyBorder="1"/>
    <xf numFmtId="0" fontId="7" fillId="0" borderId="3" xfId="0" applyFont="1" applyBorder="1"/>
    <xf numFmtId="0" fontId="7" fillId="0" borderId="15" xfId="0" applyFont="1" applyBorder="1"/>
    <xf numFmtId="49" fontId="4" fillId="3" borderId="6" xfId="2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49" fontId="10" fillId="3" borderId="31" xfId="2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 vertical="center"/>
    </xf>
    <xf numFmtId="49" fontId="4" fillId="3" borderId="30" xfId="2" applyFont="1" applyFill="1" applyBorder="1" applyAlignment="1">
      <alignment vertical="center"/>
    </xf>
    <xf numFmtId="0" fontId="4" fillId="3" borderId="32" xfId="0" applyFont="1" applyFill="1" applyBorder="1" applyAlignment="1">
      <alignment vertical="center"/>
    </xf>
    <xf numFmtId="49" fontId="4" fillId="3" borderId="30" xfId="2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49" fontId="0" fillId="0" borderId="5" xfId="2" applyFont="1" applyBorder="1"/>
    <xf numFmtId="0" fontId="0" fillId="0" borderId="3" xfId="0" applyBorder="1"/>
    <xf numFmtId="49" fontId="6" fillId="0" borderId="3" xfId="2" applyFont="1" applyBorder="1"/>
    <xf numFmtId="0" fontId="6" fillId="0" borderId="15" xfId="0" applyFont="1" applyBorder="1"/>
    <xf numFmtId="49" fontId="4" fillId="3" borderId="31" xfId="2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13" fillId="0" borderId="0" xfId="0" applyFont="1"/>
  </cellXfs>
  <cellStyles count="3">
    <cellStyle name="標準" xfId="0" builtinId="0"/>
    <cellStyle name="標準_ＤＢ項目定義" xfId="1" xr:uid="{00000000-0005-0000-0000-000001000000}"/>
    <cellStyle name="文字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07521" name="Text Box 1">
          <a:extLst>
            <a:ext uri="{FF2B5EF4-FFF2-40B4-BE49-F238E27FC236}">
              <a16:creationId xmlns:a16="http://schemas.microsoft.com/office/drawing/2014/main" id="{00000000-0008-0000-0000-000001A401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7334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07522" name="Text Box 2">
          <a:extLst>
            <a:ext uri="{FF2B5EF4-FFF2-40B4-BE49-F238E27FC236}">
              <a16:creationId xmlns:a16="http://schemas.microsoft.com/office/drawing/2014/main" id="{00000000-0008-0000-0000-000002A40100}"/>
            </a:ext>
          </a:extLst>
        </xdr:cNvPr>
        <xdr:cNvSpPr txBox="1">
          <a:spLocks noChangeArrowheads="1"/>
        </xdr:cNvSpPr>
      </xdr:nvSpPr>
      <xdr:spPr bwMode="auto">
        <a:xfrm>
          <a:off x="819150" y="361950"/>
          <a:ext cx="33147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3" name="Text Box 3">
          <a:extLst>
            <a:ext uri="{FF2B5EF4-FFF2-40B4-BE49-F238E27FC236}">
              <a16:creationId xmlns:a16="http://schemas.microsoft.com/office/drawing/2014/main" id="{00000000-0008-0000-0000-000003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39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4" name="Text Box 4">
          <a:extLst>
            <a:ext uri="{FF2B5EF4-FFF2-40B4-BE49-F238E27FC236}">
              <a16:creationId xmlns:a16="http://schemas.microsoft.com/office/drawing/2014/main" id="{00000000-0008-0000-0000-000004A40100}"/>
            </a:ext>
          </a:extLst>
        </xdr:cNvPr>
        <xdr:cNvSpPr txBox="1">
          <a:spLocks noChangeArrowheads="1"/>
        </xdr:cNvSpPr>
      </xdr:nvSpPr>
      <xdr:spPr bwMode="auto">
        <a:xfrm>
          <a:off x="4543425" y="6324600"/>
          <a:ext cx="62674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25" name="Text Box 5">
          <a:extLst>
            <a:ext uri="{FF2B5EF4-FFF2-40B4-BE49-F238E27FC236}">
              <a16:creationId xmlns:a16="http://schemas.microsoft.com/office/drawing/2014/main" id="{00000000-0008-0000-0000-000005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26" name="Text Box 6">
          <a:extLst>
            <a:ext uri="{FF2B5EF4-FFF2-40B4-BE49-F238E27FC236}">
              <a16:creationId xmlns:a16="http://schemas.microsoft.com/office/drawing/2014/main" id="{00000000-0008-0000-0000-000006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7" name="Text Box 7">
          <a:extLst>
            <a:ext uri="{FF2B5EF4-FFF2-40B4-BE49-F238E27FC236}">
              <a16:creationId xmlns:a16="http://schemas.microsoft.com/office/drawing/2014/main" id="{00000000-0008-0000-0000-000007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9" name="Text Box 9">
          <a:extLst>
            <a:ext uri="{FF2B5EF4-FFF2-40B4-BE49-F238E27FC236}">
              <a16:creationId xmlns:a16="http://schemas.microsoft.com/office/drawing/2014/main" id="{00000000-0008-0000-0000-000009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30" name="Text Box 10">
          <a:extLst>
            <a:ext uri="{FF2B5EF4-FFF2-40B4-BE49-F238E27FC236}">
              <a16:creationId xmlns:a16="http://schemas.microsoft.com/office/drawing/2014/main" id="{00000000-0008-0000-0000-00000A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31" name="Text Box 11">
          <a:extLst>
            <a:ext uri="{FF2B5EF4-FFF2-40B4-BE49-F238E27FC236}">
              <a16:creationId xmlns:a16="http://schemas.microsoft.com/office/drawing/2014/main" id="{00000000-0008-0000-0000-00000B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32" name="Text Box 12">
          <a:extLst>
            <a:ext uri="{FF2B5EF4-FFF2-40B4-BE49-F238E27FC236}">
              <a16:creationId xmlns:a16="http://schemas.microsoft.com/office/drawing/2014/main" id="{00000000-0008-0000-0000-00000C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32097" name="Text Box 1">
          <a:extLst>
            <a:ext uri="{FF2B5EF4-FFF2-40B4-BE49-F238E27FC236}">
              <a16:creationId xmlns:a16="http://schemas.microsoft.com/office/drawing/2014/main" id="{00000000-0008-0000-0100-00000104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32098" name="Text Box 2">
          <a:extLst>
            <a:ext uri="{FF2B5EF4-FFF2-40B4-BE49-F238E27FC236}">
              <a16:creationId xmlns:a16="http://schemas.microsoft.com/office/drawing/2014/main" id="{00000000-0008-0000-0100-00000204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132099" name="Text Box 3">
          <a:extLst>
            <a:ext uri="{FF2B5EF4-FFF2-40B4-BE49-F238E27FC236}">
              <a16:creationId xmlns:a16="http://schemas.microsoft.com/office/drawing/2014/main" id="{00000000-0008-0000-0100-0000030402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92513" name="Text Box 1">
          <a:extLst>
            <a:ext uri="{FF2B5EF4-FFF2-40B4-BE49-F238E27FC236}">
              <a16:creationId xmlns:a16="http://schemas.microsoft.com/office/drawing/2014/main" id="{00000000-0008-0000-0200-000001F0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92514" name="Text Box 2">
          <a:extLst>
            <a:ext uri="{FF2B5EF4-FFF2-40B4-BE49-F238E27FC236}">
              <a16:creationId xmlns:a16="http://schemas.microsoft.com/office/drawing/2014/main" id="{00000000-0008-0000-0200-000002F0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192515" name="Text Box 3">
          <a:extLst>
            <a:ext uri="{FF2B5EF4-FFF2-40B4-BE49-F238E27FC236}">
              <a16:creationId xmlns:a16="http://schemas.microsoft.com/office/drawing/2014/main" id="{00000000-0008-0000-0200-000003F002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211EBBD2-1FE0-4576-8CF2-EEC15359E296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136F8A15-2CDF-4F3B-A0AB-F0D40E6BCBA4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2527809-6823-466E-8B9A-E5357A5DC299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D48E6CBA-1E2A-4078-AB82-AA101C2D87CB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45EA517B-E98A-472B-88C0-4185035CFC3F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B8E4E6DD-D8DF-419A-85B7-3DA22E70D55D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44</xdr:row>
      <xdr:rowOff>0</xdr:rowOff>
    </xdr:from>
    <xdr:to>
      <xdr:col>14</xdr:col>
      <xdr:colOff>3400425</xdr:colOff>
      <xdr:row>45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AE6C6F75-8454-42DA-95CE-FB16D8488502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E4A18175-BBBE-4450-80D8-509DCE78EA90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AD5039D-E46B-4258-8080-224351D12DF7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T44"/>
  <sheetViews>
    <sheetView zoomScale="80" zoomScaleNormal="80" workbookViewId="0">
      <selection activeCell="D12" sqref="D12"/>
    </sheetView>
  </sheetViews>
  <sheetFormatPr defaultColWidth="9" defaultRowHeight="13.5" x14ac:dyDescent="0.15"/>
  <cols>
    <col min="1" max="1" width="4.5" style="68" customWidth="1"/>
    <col min="2" max="2" width="22.375" style="69" customWidth="1"/>
    <col min="3" max="3" width="24.75" style="68" customWidth="1"/>
    <col min="4" max="4" width="9.75" style="68" customWidth="1"/>
    <col min="5" max="5" width="10.625" style="68" customWidth="1"/>
    <col min="6" max="6" width="11" style="68" customWidth="1"/>
    <col min="7" max="7" width="9" style="68"/>
    <col min="8" max="15" width="7.125" style="68" customWidth="1"/>
    <col min="16" max="16384" width="9" style="68"/>
  </cols>
  <sheetData>
    <row r="1" spans="1:20" s="1" customFormat="1" x14ac:dyDescent="0.15">
      <c r="A1" s="27" t="s">
        <v>33</v>
      </c>
      <c r="B1" s="4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20" s="1" customFormat="1" ht="14.25" thickBot="1" x14ac:dyDescent="0.2">
      <c r="B2" s="44"/>
      <c r="O2" s="35"/>
    </row>
    <row r="3" spans="1:20" s="1" customFormat="1" ht="15.75" thickTop="1" thickBot="1" x14ac:dyDescent="0.2">
      <c r="A3" s="7"/>
      <c r="B3" s="64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20" ht="15" thickTop="1" thickBot="1" x14ac:dyDescent="0.2"/>
    <row r="5" spans="1:20" x14ac:dyDescent="0.15">
      <c r="A5" s="66" t="s">
        <v>30</v>
      </c>
      <c r="B5" s="70" t="s">
        <v>1</v>
      </c>
      <c r="C5" s="80" t="s">
        <v>4</v>
      </c>
      <c r="D5" s="80" t="s">
        <v>16</v>
      </c>
      <c r="E5" s="80" t="s">
        <v>17</v>
      </c>
      <c r="F5" s="80" t="s">
        <v>18</v>
      </c>
      <c r="G5" s="80" t="s">
        <v>19</v>
      </c>
      <c r="H5" s="116" t="s">
        <v>0</v>
      </c>
      <c r="I5" s="117"/>
      <c r="J5" s="117"/>
      <c r="K5" s="117"/>
      <c r="L5" s="117"/>
      <c r="M5" s="117"/>
      <c r="N5" s="117"/>
      <c r="O5" s="118"/>
    </row>
    <row r="6" spans="1:20" x14ac:dyDescent="0.15">
      <c r="A6" s="54"/>
      <c r="B6" s="86" t="s">
        <v>34</v>
      </c>
      <c r="C6" s="85"/>
      <c r="D6" s="52"/>
      <c r="E6" s="52"/>
      <c r="F6" s="83"/>
      <c r="G6" s="82"/>
      <c r="H6" s="122"/>
      <c r="I6" s="123"/>
      <c r="J6" s="123"/>
      <c r="K6" s="123"/>
      <c r="L6" s="123"/>
      <c r="M6" s="123"/>
      <c r="N6" s="123"/>
      <c r="O6" s="124"/>
    </row>
    <row r="7" spans="1:20" ht="14.25" thickBot="1" x14ac:dyDescent="0.2">
      <c r="A7" s="87" t="s">
        <v>35</v>
      </c>
      <c r="B7" s="81" t="s">
        <v>45</v>
      </c>
      <c r="C7" s="85" t="s">
        <v>52</v>
      </c>
      <c r="D7" s="20">
        <f>SUM(ユーザー情報!E10:E21)</f>
        <v>156</v>
      </c>
      <c r="E7" s="52">
        <v>10000</v>
      </c>
      <c r="F7" s="83">
        <f t="shared" ref="F7:F12" si="0">SUMPRODUCT(D7,E7)</f>
        <v>1560000</v>
      </c>
      <c r="G7" s="98" t="s">
        <v>21</v>
      </c>
      <c r="H7" s="119"/>
      <c r="I7" s="120"/>
      <c r="J7" s="120"/>
      <c r="K7" s="120"/>
      <c r="L7" s="120"/>
      <c r="M7" s="120"/>
      <c r="N7" s="120"/>
      <c r="O7" s="121"/>
    </row>
    <row r="8" spans="1:20" s="1" customFormat="1" ht="14.45" customHeight="1" x14ac:dyDescent="0.15">
      <c r="A8" s="87" t="s">
        <v>36</v>
      </c>
      <c r="B8" s="81" t="s">
        <v>46</v>
      </c>
      <c r="C8" s="85" t="s">
        <v>51</v>
      </c>
      <c r="D8" s="67">
        <f>SUM(予約情報!E10:E15)</f>
        <v>69</v>
      </c>
      <c r="E8" s="67">
        <v>10000</v>
      </c>
      <c r="F8" s="84">
        <f t="shared" si="0"/>
        <v>690000</v>
      </c>
      <c r="G8" s="98" t="s">
        <v>21</v>
      </c>
      <c r="H8" s="108"/>
      <c r="I8" s="109"/>
      <c r="J8" s="109"/>
      <c r="K8" s="109"/>
      <c r="L8" s="109"/>
      <c r="M8" s="109"/>
      <c r="N8" s="109"/>
      <c r="O8" s="110"/>
    </row>
    <row r="9" spans="1:20" customFormat="1" ht="14.45" customHeight="1" x14ac:dyDescent="0.15">
      <c r="A9" s="93" t="s">
        <v>38</v>
      </c>
      <c r="B9" s="94" t="s">
        <v>47</v>
      </c>
      <c r="C9" s="92" t="s">
        <v>53</v>
      </c>
      <c r="D9" s="92">
        <f>SUM(口コミ!E10:E15)</f>
        <v>1264</v>
      </c>
      <c r="E9" s="67">
        <v>1000</v>
      </c>
      <c r="F9" s="84">
        <f t="shared" si="0"/>
        <v>1264000</v>
      </c>
      <c r="G9" s="99" t="s">
        <v>44</v>
      </c>
      <c r="H9" s="119"/>
      <c r="I9" s="120"/>
      <c r="J9" s="120"/>
      <c r="K9" s="120"/>
      <c r="L9" s="120"/>
      <c r="M9" s="120"/>
      <c r="N9" s="120"/>
      <c r="O9" s="121"/>
    </row>
    <row r="10" spans="1:20" s="1" customFormat="1" ht="14.45" customHeight="1" x14ac:dyDescent="0.15">
      <c r="A10" s="88" t="s">
        <v>39</v>
      </c>
      <c r="B10" s="81" t="s">
        <v>49</v>
      </c>
      <c r="C10" s="88" t="s">
        <v>55</v>
      </c>
      <c r="D10" s="52">
        <f>SUM(ホテル!E10:E121)</f>
        <v>162</v>
      </c>
      <c r="E10" s="52">
        <v>10000</v>
      </c>
      <c r="F10" s="52">
        <f t="shared" si="0"/>
        <v>1620000</v>
      </c>
      <c r="G10" s="99" t="s">
        <v>21</v>
      </c>
      <c r="H10" s="108"/>
      <c r="I10" s="109"/>
      <c r="J10" s="109"/>
      <c r="K10" s="109"/>
      <c r="L10" s="109"/>
      <c r="M10" s="109"/>
      <c r="N10" s="109"/>
      <c r="O10" s="110"/>
      <c r="P10"/>
      <c r="Q10"/>
      <c r="R10"/>
      <c r="S10"/>
      <c r="T10"/>
    </row>
    <row r="11" spans="1:20" s="1" customFormat="1" ht="12.75" customHeight="1" x14ac:dyDescent="0.15">
      <c r="A11" s="87" t="s">
        <v>40</v>
      </c>
      <c r="B11" s="79" t="s">
        <v>48</v>
      </c>
      <c r="C11" s="89" t="s">
        <v>54</v>
      </c>
      <c r="D11" s="97">
        <f>SUM(プラン!E10:E21)</f>
        <v>103</v>
      </c>
      <c r="E11" s="67">
        <v>10000</v>
      </c>
      <c r="F11" s="84">
        <f t="shared" si="0"/>
        <v>1030000</v>
      </c>
      <c r="G11" s="98" t="s">
        <v>21</v>
      </c>
      <c r="H11" s="103"/>
      <c r="I11" s="104"/>
      <c r="J11" s="104"/>
      <c r="K11" s="104"/>
      <c r="L11" s="104"/>
      <c r="M11" s="104"/>
      <c r="N11" s="104"/>
      <c r="O11" s="105"/>
      <c r="P11"/>
      <c r="Q11"/>
      <c r="R11"/>
      <c r="S11"/>
      <c r="T11"/>
    </row>
    <row r="12" spans="1:20" s="73" customFormat="1" ht="12.75" customHeight="1" x14ac:dyDescent="0.15">
      <c r="A12" s="87" t="s">
        <v>41</v>
      </c>
      <c r="B12" s="79" t="s">
        <v>50</v>
      </c>
      <c r="C12" s="89" t="s">
        <v>56</v>
      </c>
      <c r="D12" s="67">
        <f>SUM(部屋!E10:E21)</f>
        <v>1228</v>
      </c>
      <c r="E12" s="67">
        <v>10000</v>
      </c>
      <c r="F12" s="67">
        <f t="shared" si="0"/>
        <v>12280000</v>
      </c>
      <c r="G12" s="98" t="s">
        <v>21</v>
      </c>
      <c r="H12" s="108"/>
      <c r="I12" s="109"/>
      <c r="J12" s="109"/>
      <c r="K12" s="109"/>
      <c r="L12" s="109"/>
      <c r="M12" s="109"/>
      <c r="N12" s="109"/>
      <c r="O12" s="110"/>
      <c r="P12"/>
      <c r="Q12"/>
      <c r="R12"/>
      <c r="S12"/>
      <c r="T12"/>
    </row>
    <row r="13" spans="1:20" s="1" customFormat="1" ht="12.75" customHeight="1" x14ac:dyDescent="0.15">
      <c r="A13" s="87"/>
      <c r="B13" s="79"/>
      <c r="C13" s="89"/>
      <c r="D13" s="67"/>
      <c r="E13" s="67"/>
      <c r="F13" s="67"/>
      <c r="G13" s="98"/>
      <c r="H13" s="103"/>
      <c r="I13" s="104"/>
      <c r="J13" s="104"/>
      <c r="K13" s="104"/>
      <c r="L13" s="104"/>
      <c r="M13" s="104"/>
      <c r="N13" s="104"/>
      <c r="O13" s="105"/>
      <c r="P13"/>
      <c r="Q13"/>
      <c r="R13"/>
      <c r="S13"/>
      <c r="T13"/>
    </row>
    <row r="14" spans="1:20" s="1" customFormat="1" ht="12.75" customHeight="1" x14ac:dyDescent="0.15">
      <c r="A14" s="54"/>
      <c r="B14" s="79"/>
      <c r="C14" s="51"/>
      <c r="D14" s="52"/>
      <c r="E14" s="52"/>
      <c r="F14" s="67"/>
      <c r="G14" s="53"/>
      <c r="H14" s="108"/>
      <c r="I14" s="109"/>
      <c r="J14" s="109"/>
      <c r="K14" s="109"/>
      <c r="L14" s="109"/>
      <c r="M14" s="109"/>
      <c r="N14" s="109"/>
      <c r="O14" s="110"/>
    </row>
    <row r="15" spans="1:20" s="1" customFormat="1" ht="14.45" customHeight="1" x14ac:dyDescent="0.15">
      <c r="A15" s="87"/>
      <c r="B15" s="86"/>
      <c r="C15" s="51"/>
      <c r="D15" s="52"/>
      <c r="E15" s="52"/>
      <c r="F15" s="67"/>
      <c r="G15" s="53"/>
      <c r="H15" s="108"/>
      <c r="I15" s="108"/>
      <c r="J15" s="108"/>
      <c r="K15" s="108"/>
      <c r="L15" s="108"/>
      <c r="M15" s="108"/>
      <c r="N15" s="108"/>
      <c r="O15" s="113"/>
    </row>
    <row r="16" spans="1:20" s="1" customFormat="1" ht="14.45" customHeight="1" x14ac:dyDescent="0.15">
      <c r="A16" s="87"/>
      <c r="B16" s="81"/>
      <c r="C16" s="88"/>
      <c r="D16" s="52"/>
      <c r="E16" s="52"/>
      <c r="F16" s="67"/>
      <c r="G16" s="90"/>
      <c r="H16" s="108"/>
      <c r="I16" s="109"/>
      <c r="J16" s="109"/>
      <c r="K16" s="109"/>
      <c r="L16" s="109"/>
      <c r="M16" s="109"/>
      <c r="N16" s="109"/>
      <c r="O16" s="110"/>
    </row>
    <row r="17" spans="1:15" s="1" customFormat="1" ht="14.45" customHeight="1" x14ac:dyDescent="0.15">
      <c r="A17" s="87"/>
      <c r="B17" s="81"/>
      <c r="C17" s="88"/>
      <c r="D17" s="52"/>
      <c r="E17" s="52"/>
      <c r="F17" s="67"/>
      <c r="G17" s="90"/>
      <c r="H17" s="106"/>
      <c r="I17" s="111"/>
      <c r="J17" s="111"/>
      <c r="K17" s="111"/>
      <c r="L17" s="111"/>
      <c r="M17" s="111"/>
      <c r="N17" s="111"/>
      <c r="O17" s="112"/>
    </row>
    <row r="18" spans="1:15" s="1" customFormat="1" ht="14.45" customHeight="1" x14ac:dyDescent="0.15">
      <c r="A18" s="87"/>
      <c r="B18" s="81"/>
      <c r="C18" s="88"/>
      <c r="D18" s="52"/>
      <c r="E18" s="52"/>
      <c r="F18" s="67"/>
      <c r="G18" s="90"/>
      <c r="H18" s="106"/>
      <c r="I18" s="106"/>
      <c r="J18" s="106"/>
      <c r="K18" s="106"/>
      <c r="L18" s="106"/>
      <c r="M18" s="106"/>
      <c r="N18" s="106"/>
      <c r="O18" s="107"/>
    </row>
    <row r="19" spans="1:15" s="1" customFormat="1" ht="14.45" customHeight="1" x14ac:dyDescent="0.15">
      <c r="A19" s="87"/>
      <c r="B19" s="81"/>
      <c r="C19" s="88"/>
      <c r="D19" s="52"/>
      <c r="E19" s="52"/>
      <c r="F19" s="67"/>
      <c r="G19" s="90"/>
      <c r="H19" s="106"/>
      <c r="I19" s="111"/>
      <c r="J19" s="111"/>
      <c r="K19" s="111"/>
      <c r="L19" s="111"/>
      <c r="M19" s="111"/>
      <c r="N19" s="111"/>
      <c r="O19" s="112"/>
    </row>
    <row r="20" spans="1:15" s="1" customFormat="1" ht="14.45" customHeight="1" x14ac:dyDescent="0.15">
      <c r="A20" s="87"/>
      <c r="B20" s="81"/>
      <c r="C20" s="88"/>
      <c r="D20" s="52"/>
      <c r="E20" s="52"/>
      <c r="F20" s="67"/>
      <c r="G20" s="90"/>
      <c r="H20" s="106"/>
      <c r="I20" s="111"/>
      <c r="J20" s="111"/>
      <c r="K20" s="111"/>
      <c r="L20" s="111"/>
      <c r="M20" s="111"/>
      <c r="N20" s="111"/>
      <c r="O20" s="112"/>
    </row>
    <row r="21" spans="1:15" s="1" customFormat="1" ht="14.45" customHeight="1" x14ac:dyDescent="0.15">
      <c r="A21" s="87"/>
      <c r="B21" s="81"/>
      <c r="C21" s="51"/>
      <c r="D21" s="52"/>
      <c r="E21" s="52"/>
      <c r="F21" s="67"/>
      <c r="G21" s="53"/>
      <c r="H21" s="106"/>
      <c r="I21" s="111"/>
      <c r="J21" s="111"/>
      <c r="K21" s="111"/>
      <c r="L21" s="111"/>
      <c r="M21" s="111"/>
      <c r="N21" s="111"/>
      <c r="O21" s="112"/>
    </row>
    <row r="22" spans="1:15" s="1" customFormat="1" ht="14.45" customHeight="1" x14ac:dyDescent="0.15">
      <c r="A22" s="87"/>
      <c r="B22" s="81"/>
      <c r="C22" s="51"/>
      <c r="D22" s="52"/>
      <c r="E22" s="52"/>
      <c r="F22" s="67"/>
      <c r="G22" s="53"/>
      <c r="H22" s="106"/>
      <c r="I22" s="111"/>
      <c r="J22" s="111"/>
      <c r="K22" s="111"/>
      <c r="L22" s="111"/>
      <c r="M22" s="111"/>
      <c r="N22" s="111"/>
      <c r="O22" s="112"/>
    </row>
    <row r="23" spans="1:15" s="1" customFormat="1" ht="14.45" customHeight="1" x14ac:dyDescent="0.15">
      <c r="A23" s="87"/>
      <c r="B23" s="81"/>
      <c r="C23" s="51"/>
      <c r="D23" s="52"/>
      <c r="E23" s="52"/>
      <c r="F23" s="67"/>
      <c r="G23" s="53"/>
      <c r="H23" s="108"/>
      <c r="I23" s="109"/>
      <c r="J23" s="109"/>
      <c r="K23" s="109"/>
      <c r="L23" s="109"/>
      <c r="M23" s="109"/>
      <c r="N23" s="109"/>
      <c r="O23" s="110"/>
    </row>
    <row r="24" spans="1:15" s="1" customFormat="1" ht="14.45" customHeight="1" x14ac:dyDescent="0.15">
      <c r="A24" s="54"/>
      <c r="B24" s="81"/>
      <c r="C24" s="51"/>
      <c r="D24" s="52"/>
      <c r="E24" s="52"/>
      <c r="F24" s="67"/>
      <c r="G24" s="53"/>
      <c r="H24" s="108"/>
      <c r="I24" s="109"/>
      <c r="J24" s="109"/>
      <c r="K24" s="109"/>
      <c r="L24" s="109"/>
      <c r="M24" s="109"/>
      <c r="N24" s="109"/>
      <c r="O24" s="110"/>
    </row>
    <row r="25" spans="1:15" s="1" customFormat="1" ht="14.45" customHeight="1" x14ac:dyDescent="0.15">
      <c r="A25" s="54"/>
      <c r="B25" s="81"/>
      <c r="C25" s="51"/>
      <c r="D25" s="52"/>
      <c r="E25" s="52"/>
      <c r="F25" s="67"/>
      <c r="G25" s="53"/>
      <c r="H25" s="108"/>
      <c r="I25" s="109"/>
      <c r="J25" s="109"/>
      <c r="K25" s="109"/>
      <c r="L25" s="109"/>
      <c r="M25" s="109"/>
      <c r="N25" s="109"/>
      <c r="O25" s="110"/>
    </row>
    <row r="26" spans="1:15" s="1" customFormat="1" ht="14.45" customHeight="1" x14ac:dyDescent="0.15">
      <c r="A26" s="54"/>
      <c r="B26" s="81"/>
      <c r="C26" s="51"/>
      <c r="D26" s="52"/>
      <c r="E26" s="52"/>
      <c r="F26" s="67"/>
      <c r="G26" s="53"/>
      <c r="H26" s="108"/>
      <c r="I26" s="109"/>
      <c r="J26" s="109"/>
      <c r="K26" s="109"/>
      <c r="L26" s="109"/>
      <c r="M26" s="109"/>
      <c r="N26" s="109"/>
      <c r="O26" s="110"/>
    </row>
    <row r="27" spans="1:15" s="1" customFormat="1" ht="14.45" customHeight="1" x14ac:dyDescent="0.15">
      <c r="A27" s="54"/>
      <c r="B27" s="81"/>
      <c r="C27" s="51"/>
      <c r="D27" s="52"/>
      <c r="E27" s="52"/>
      <c r="F27" s="67"/>
      <c r="G27" s="53"/>
      <c r="H27" s="108"/>
      <c r="I27" s="109"/>
      <c r="J27" s="109"/>
      <c r="K27" s="109"/>
      <c r="L27" s="109"/>
      <c r="M27" s="109"/>
      <c r="N27" s="109"/>
      <c r="O27" s="110"/>
    </row>
    <row r="28" spans="1:15" s="1" customFormat="1" ht="14.45" customHeight="1" x14ac:dyDescent="0.15">
      <c r="A28" s="54"/>
      <c r="B28" s="81"/>
      <c r="C28" s="51"/>
      <c r="D28" s="52"/>
      <c r="E28" s="52"/>
      <c r="F28" s="67"/>
      <c r="G28" s="53"/>
      <c r="H28" s="106"/>
      <c r="I28" s="111"/>
      <c r="J28" s="111"/>
      <c r="K28" s="111"/>
      <c r="L28" s="111"/>
      <c r="M28" s="111"/>
      <c r="N28" s="111"/>
      <c r="O28" s="112"/>
    </row>
    <row r="29" spans="1:15" s="1" customFormat="1" ht="14.45" customHeight="1" x14ac:dyDescent="0.15">
      <c r="A29" s="54"/>
      <c r="B29" s="81"/>
      <c r="C29" s="51"/>
      <c r="D29" s="52"/>
      <c r="E29" s="52"/>
      <c r="F29" s="67"/>
      <c r="G29" s="53"/>
      <c r="H29" s="108"/>
      <c r="I29" s="109"/>
      <c r="J29" s="109"/>
      <c r="K29" s="109"/>
      <c r="L29" s="109"/>
      <c r="M29" s="109"/>
      <c r="N29" s="109"/>
      <c r="O29" s="110"/>
    </row>
    <row r="30" spans="1:15" s="1" customFormat="1" ht="14.45" customHeight="1" x14ac:dyDescent="0.15">
      <c r="A30" s="54"/>
      <c r="B30" s="81"/>
      <c r="C30" s="51"/>
      <c r="D30" s="52"/>
      <c r="E30" s="52"/>
      <c r="F30" s="67"/>
      <c r="G30" s="53"/>
      <c r="H30" s="108"/>
      <c r="I30" s="109"/>
      <c r="J30" s="109"/>
      <c r="K30" s="109"/>
      <c r="L30" s="109"/>
      <c r="M30" s="109"/>
      <c r="N30" s="109"/>
      <c r="O30" s="110"/>
    </row>
    <row r="31" spans="1:15" s="1" customFormat="1" ht="14.45" customHeight="1" x14ac:dyDescent="0.15">
      <c r="A31" s="54"/>
      <c r="B31" s="81"/>
      <c r="C31" s="51"/>
      <c r="D31" s="52"/>
      <c r="E31" s="52"/>
      <c r="F31" s="67"/>
      <c r="G31" s="53"/>
      <c r="H31" s="108"/>
      <c r="I31" s="109"/>
      <c r="J31" s="109"/>
      <c r="K31" s="109"/>
      <c r="L31" s="109"/>
      <c r="M31" s="109"/>
      <c r="N31" s="109"/>
      <c r="O31" s="110"/>
    </row>
    <row r="32" spans="1:15" s="1" customFormat="1" ht="14.45" customHeight="1" x14ac:dyDescent="0.15">
      <c r="A32" s="54"/>
      <c r="B32" s="81"/>
      <c r="C32" s="51"/>
      <c r="D32" s="52"/>
      <c r="E32" s="52"/>
      <c r="F32" s="67"/>
      <c r="G32" s="53"/>
      <c r="H32" s="106"/>
      <c r="I32" s="106"/>
      <c r="J32" s="106"/>
      <c r="K32" s="106"/>
      <c r="L32" s="106"/>
      <c r="M32" s="106"/>
      <c r="N32" s="106"/>
      <c r="O32" s="107"/>
    </row>
    <row r="33" spans="1:15" s="1" customFormat="1" ht="14.45" customHeight="1" x14ac:dyDescent="0.15">
      <c r="A33" s="54"/>
      <c r="B33" s="81"/>
      <c r="C33" s="51"/>
      <c r="D33" s="52"/>
      <c r="E33" s="52"/>
      <c r="F33" s="67"/>
      <c r="G33" s="53"/>
      <c r="H33" s="106"/>
      <c r="I33" s="106"/>
      <c r="J33" s="106"/>
      <c r="K33" s="106"/>
      <c r="L33" s="106"/>
      <c r="M33" s="106"/>
      <c r="N33" s="106"/>
      <c r="O33" s="107"/>
    </row>
    <row r="34" spans="1:15" s="1" customFormat="1" ht="14.45" customHeight="1" x14ac:dyDescent="0.15">
      <c r="A34" s="54"/>
      <c r="B34" s="81"/>
      <c r="C34" s="51"/>
      <c r="D34" s="52"/>
      <c r="E34" s="52"/>
      <c r="F34" s="67"/>
      <c r="G34" s="53"/>
      <c r="H34" s="106"/>
      <c r="I34" s="106"/>
      <c r="J34" s="106"/>
      <c r="K34" s="106"/>
      <c r="L34" s="106"/>
      <c r="M34" s="106"/>
      <c r="N34" s="106"/>
      <c r="O34" s="107"/>
    </row>
    <row r="35" spans="1:15" s="1" customFormat="1" ht="14.45" customHeight="1" x14ac:dyDescent="0.15">
      <c r="A35" s="54"/>
      <c r="B35" s="81"/>
      <c r="C35" s="51"/>
      <c r="D35" s="52"/>
      <c r="E35" s="52"/>
      <c r="F35" s="67"/>
      <c r="G35" s="53"/>
      <c r="H35" s="106"/>
      <c r="I35" s="106"/>
      <c r="J35" s="106"/>
      <c r="K35" s="106"/>
      <c r="L35" s="106"/>
      <c r="M35" s="106"/>
      <c r="N35" s="106"/>
      <c r="O35" s="107"/>
    </row>
    <row r="36" spans="1:15" s="1" customFormat="1" ht="14.45" customHeight="1" x14ac:dyDescent="0.15">
      <c r="A36" s="54"/>
      <c r="B36" s="81"/>
      <c r="C36" s="51"/>
      <c r="D36" s="52"/>
      <c r="E36" s="52"/>
      <c r="F36" s="67"/>
      <c r="G36" s="53"/>
      <c r="H36" s="106"/>
      <c r="I36" s="111"/>
      <c r="J36" s="111"/>
      <c r="K36" s="111"/>
      <c r="L36" s="111"/>
      <c r="M36" s="111"/>
      <c r="N36" s="111"/>
      <c r="O36" s="112"/>
    </row>
    <row r="37" spans="1:15" s="1" customFormat="1" ht="14.45" customHeight="1" x14ac:dyDescent="0.15">
      <c r="A37" s="54"/>
      <c r="B37" s="81"/>
      <c r="C37" s="51"/>
      <c r="D37" s="52"/>
      <c r="E37" s="52"/>
      <c r="F37" s="67"/>
      <c r="G37" s="53"/>
      <c r="H37" s="106"/>
      <c r="I37" s="111"/>
      <c r="J37" s="111"/>
      <c r="K37" s="111"/>
      <c r="L37" s="111"/>
      <c r="M37" s="111"/>
      <c r="N37" s="111"/>
      <c r="O37" s="112"/>
    </row>
    <row r="38" spans="1:15" s="1" customFormat="1" ht="14.45" customHeight="1" thickBot="1" x14ac:dyDescent="0.2">
      <c r="A38" s="55"/>
      <c r="B38" s="81"/>
      <c r="C38" s="56"/>
      <c r="D38" s="57"/>
      <c r="E38" s="57"/>
      <c r="F38" s="57"/>
      <c r="G38" s="58"/>
      <c r="H38" s="114"/>
      <c r="I38" s="114"/>
      <c r="J38" s="114"/>
      <c r="K38" s="114"/>
      <c r="L38" s="114"/>
      <c r="M38" s="114"/>
      <c r="N38" s="114"/>
      <c r="O38" s="115"/>
    </row>
    <row r="39" spans="1:15" ht="14.25" thickBot="1" x14ac:dyDescent="0.2">
      <c r="B39" s="65"/>
    </row>
    <row r="40" spans="1:15" s="1" customFormat="1" x14ac:dyDescent="0.15">
      <c r="A40" s="5"/>
      <c r="B40" s="6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37"/>
    </row>
    <row r="41" spans="1:15" x14ac:dyDescent="0.15">
      <c r="B41" s="5"/>
    </row>
    <row r="44" spans="1:15" x14ac:dyDescent="0.15">
      <c r="H44" s="68" t="s">
        <v>20</v>
      </c>
    </row>
  </sheetData>
  <mergeCells count="34">
    <mergeCell ref="H5:O5"/>
    <mergeCell ref="H10:O10"/>
    <mergeCell ref="H12:O12"/>
    <mergeCell ref="H7:O7"/>
    <mergeCell ref="H8:O8"/>
    <mergeCell ref="H6:O6"/>
    <mergeCell ref="H11:O11"/>
    <mergeCell ref="H9:O9"/>
    <mergeCell ref="H24:O24"/>
    <mergeCell ref="H25:O25"/>
    <mergeCell ref="H22:O22"/>
    <mergeCell ref="H23:O23"/>
    <mergeCell ref="H28:O28"/>
    <mergeCell ref="H38:O38"/>
    <mergeCell ref="H36:O36"/>
    <mergeCell ref="H37:O37"/>
    <mergeCell ref="H34:O34"/>
    <mergeCell ref="H35:O35"/>
    <mergeCell ref="H13:O13"/>
    <mergeCell ref="H32:O32"/>
    <mergeCell ref="H33:O33"/>
    <mergeCell ref="H30:O30"/>
    <mergeCell ref="H31:O31"/>
    <mergeCell ref="H29:O29"/>
    <mergeCell ref="H26:O26"/>
    <mergeCell ref="H27:O27"/>
    <mergeCell ref="H17:O17"/>
    <mergeCell ref="H14:O14"/>
    <mergeCell ref="H15:O15"/>
    <mergeCell ref="H20:O20"/>
    <mergeCell ref="H21:O21"/>
    <mergeCell ref="H18:O18"/>
    <mergeCell ref="H19:O19"/>
    <mergeCell ref="H16:O16"/>
  </mergeCells>
  <phoneticPr fontId="2"/>
  <pageMargins left="0.52" right="0.21" top="0.81" bottom="0.27" header="0.36" footer="0.2"/>
  <pageSetup paperSize="9" scale="95" orientation="landscape" verticalDpi="24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1">
    <pageSetUpPr fitToPage="1"/>
  </sheetPr>
  <dimension ref="A1:R50"/>
  <sheetViews>
    <sheetView zoomScale="95" zoomScaleNormal="95" workbookViewId="0">
      <selection activeCell="O12" sqref="O12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45" customHeight="1" thickBot="1" x14ac:dyDescent="0.2">
      <c r="A6" s="128" t="s">
        <v>45</v>
      </c>
      <c r="B6" s="129"/>
      <c r="C6" s="91" t="s">
        <v>64</v>
      </c>
      <c r="D6" s="20">
        <f>SUM(E10:E16)</f>
        <v>156</v>
      </c>
      <c r="E6" s="20">
        <v>100000</v>
      </c>
      <c r="F6" s="20">
        <f>SUMPRODUCT(D6,E6)</f>
        <v>15600000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4.25" thickBot="1" x14ac:dyDescent="0.2"/>
    <row r="8" spans="1:18" x14ac:dyDescent="0.15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75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4.25" thickBot="1" x14ac:dyDescent="0.2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4.25" thickTop="1" x14ac:dyDescent="0.15">
      <c r="A10" s="30">
        <v>1</v>
      </c>
      <c r="B10" s="75" t="s">
        <v>61</v>
      </c>
      <c r="C10" s="42" t="s">
        <v>65</v>
      </c>
      <c r="D10" s="100" t="s">
        <v>76</v>
      </c>
      <c r="E10" s="101">
        <v>30</v>
      </c>
      <c r="F10" s="31"/>
      <c r="G10" s="31"/>
      <c r="H10" s="32" t="s">
        <v>37</v>
      </c>
      <c r="I10" s="32"/>
      <c r="J10" s="32"/>
      <c r="K10" s="32"/>
      <c r="L10" s="32"/>
      <c r="M10" s="32"/>
      <c r="N10" s="33"/>
      <c r="O10" s="72" t="s">
        <v>78</v>
      </c>
      <c r="P10" s="6"/>
      <c r="Q10" s="71" t="str">
        <f t="shared" ref="Q10:Q32" si="0">C10 &amp; " " &amp; D10 &amp; IF(D10="日付/時刻","","(" &amp; E10 &amp; ")") &amp; IF(G10="",""," DEFAULT ( " &amp; G10 &amp; ")")</f>
        <v>USER_NAME VARCHAR(30)</v>
      </c>
      <c r="R10" s="71" t="str">
        <f>"/* " &amp; B10 &amp; "   " &amp; SUBSTITUTE(O10,CHAR(10)," ") &amp; " */"</f>
        <v>/* 名前   日本語なら10文字 */</v>
      </c>
    </row>
    <row r="11" spans="1:18" x14ac:dyDescent="0.15">
      <c r="A11" s="15">
        <v>2</v>
      </c>
      <c r="B11" s="40" t="s">
        <v>58</v>
      </c>
      <c r="C11" s="24" t="s">
        <v>66</v>
      </c>
      <c r="D11" s="32" t="s">
        <v>72</v>
      </c>
      <c r="E11" s="102">
        <v>30</v>
      </c>
      <c r="F11" s="24"/>
      <c r="G11" s="24"/>
      <c r="H11" s="25" t="s">
        <v>42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USER_PASSWORD CHAR(30)</v>
      </c>
      <c r="R11" s="71" t="str">
        <f t="shared" ref="R11:R50" si="1">"/* " &amp; B11 &amp; "   " &amp; SUBSTITUTE(O11,CHAR(10)," ") &amp; " */"</f>
        <v>/* ユーザーパスワード    */</v>
      </c>
    </row>
    <row r="12" spans="1:18" x14ac:dyDescent="0.15">
      <c r="A12" s="15">
        <v>3</v>
      </c>
      <c r="B12" s="40" t="s">
        <v>59</v>
      </c>
      <c r="C12" s="24" t="s">
        <v>67</v>
      </c>
      <c r="D12" s="32" t="s">
        <v>72</v>
      </c>
      <c r="E12" s="102">
        <v>30</v>
      </c>
      <c r="F12" s="24"/>
      <c r="G12" s="24"/>
      <c r="H12" s="25" t="s">
        <v>42</v>
      </c>
      <c r="I12" s="25"/>
      <c r="J12" s="25"/>
      <c r="K12" s="25"/>
      <c r="L12" s="25"/>
      <c r="M12" s="25"/>
      <c r="N12" s="26"/>
      <c r="O12" s="46" t="s">
        <v>141</v>
      </c>
      <c r="P12" s="6" t="s">
        <v>29</v>
      </c>
      <c r="Q12" s="71" t="str">
        <f t="shared" si="0"/>
        <v>EMAIL_ADDRESS CHAR(30)</v>
      </c>
      <c r="R12" s="71" t="str">
        <f t="shared" si="1"/>
        <v>/* メールアドレス   ○○○○@○○.comのような感じで */</v>
      </c>
    </row>
    <row r="13" spans="1:18" x14ac:dyDescent="0.15">
      <c r="A13" s="15">
        <v>4</v>
      </c>
      <c r="B13" s="40" t="s">
        <v>60</v>
      </c>
      <c r="C13" s="24" t="s">
        <v>68</v>
      </c>
      <c r="D13" s="32" t="s">
        <v>72</v>
      </c>
      <c r="E13" s="102">
        <v>40</v>
      </c>
      <c r="F13" s="24"/>
      <c r="G13" s="24"/>
      <c r="H13" s="25" t="s">
        <v>42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ADDRESS CHAR(40)</v>
      </c>
      <c r="R13" s="71" t="str">
        <f>"/* " &amp; B13 &amp; "   " &amp; SUBSTITUTE(O13,CHAR(10)," ") &amp; " */"</f>
        <v>/* 住所    */</v>
      </c>
    </row>
    <row r="14" spans="1:18" x14ac:dyDescent="0.15">
      <c r="A14" s="15">
        <v>5</v>
      </c>
      <c r="B14" s="40" t="s">
        <v>57</v>
      </c>
      <c r="C14" s="24" t="s">
        <v>69</v>
      </c>
      <c r="D14" s="32" t="s">
        <v>74</v>
      </c>
      <c r="E14" s="102">
        <v>20</v>
      </c>
      <c r="F14" s="24"/>
      <c r="G14" s="24"/>
      <c r="H14" s="25" t="s">
        <v>42</v>
      </c>
      <c r="I14" s="25" t="s">
        <v>77</v>
      </c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USER_ID INT(20)</v>
      </c>
      <c r="R14" s="71" t="str">
        <f>"/* " &amp; B14 &amp; "   " &amp; SUBSTITUTE(O14,CHAR(10)," ") &amp; " */"</f>
        <v>/* ユーザーID    */</v>
      </c>
    </row>
    <row r="15" spans="1:18" x14ac:dyDescent="0.15">
      <c r="A15" s="15">
        <v>6</v>
      </c>
      <c r="B15" s="40" t="s">
        <v>62</v>
      </c>
      <c r="C15" s="24" t="s">
        <v>70</v>
      </c>
      <c r="D15" s="32" t="s">
        <v>73</v>
      </c>
      <c r="E15" s="102">
        <v>2</v>
      </c>
      <c r="F15" s="24"/>
      <c r="G15" s="24">
        <v>0</v>
      </c>
      <c r="H15" s="25" t="s">
        <v>42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ROGIN BOOLEAN(2) DEFAULT ( 0)</v>
      </c>
      <c r="R15" s="71" t="str">
        <f t="shared" si="1"/>
        <v>/* ログイン    */</v>
      </c>
    </row>
    <row r="16" spans="1:18" x14ac:dyDescent="0.15">
      <c r="A16" s="15">
        <v>7</v>
      </c>
      <c r="B16" s="40" t="s">
        <v>63</v>
      </c>
      <c r="C16" s="24" t="s">
        <v>71</v>
      </c>
      <c r="D16" s="32" t="s">
        <v>74</v>
      </c>
      <c r="E16" s="102">
        <v>4</v>
      </c>
      <c r="F16" s="24"/>
      <c r="G16" s="24">
        <v>0</v>
      </c>
      <c r="H16" s="25" t="s">
        <v>42</v>
      </c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>ROLR INT(4) DEFAULT ( 0)</v>
      </c>
      <c r="R16" s="71" t="str">
        <f t="shared" si="1"/>
        <v>/* ロール    */</v>
      </c>
    </row>
    <row r="17" spans="1:18" x14ac:dyDescent="0.15">
      <c r="A17" s="15"/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15">
      <c r="A18" s="15"/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1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H5:O5"/>
    <mergeCell ref="A6:B6"/>
    <mergeCell ref="H6:O6"/>
    <mergeCell ref="I8:I9"/>
    <mergeCell ref="J8:N8"/>
    <mergeCell ref="O8:O9"/>
    <mergeCell ref="E8:E9"/>
    <mergeCell ref="F8:F9"/>
    <mergeCell ref="G8:G9"/>
    <mergeCell ref="H8:H9"/>
    <mergeCell ref="A8:A9"/>
    <mergeCell ref="B8:B9"/>
    <mergeCell ref="C8:C9"/>
    <mergeCell ref="D8:D9"/>
    <mergeCell ref="A5:B5"/>
  </mergeCells>
  <phoneticPr fontId="2"/>
  <pageMargins left="0" right="0" top="0.39370078740157483" bottom="0.19685039370078741" header="0.39370078740157483" footer="0"/>
  <pageSetup paperSize="9" scale="89" orientation="landscape" r:id="rId1"/>
  <headerFooter alignWithMargins="0">
    <oddFooter>&amp;C-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>
    <pageSetUpPr fitToPage="1"/>
  </sheetPr>
  <dimension ref="A1:R51"/>
  <sheetViews>
    <sheetView zoomScaleNormal="100" workbookViewId="0">
      <selection activeCell="O11" sqref="O11"/>
    </sheetView>
  </sheetViews>
  <sheetFormatPr defaultColWidth="8.875" defaultRowHeight="13.5" x14ac:dyDescent="0.15"/>
  <cols>
    <col min="1" max="1" width="3.75" style="1" customWidth="1"/>
    <col min="2" max="2" width="16.625" style="1" customWidth="1"/>
    <col min="3" max="3" width="25.625" style="1" customWidth="1"/>
    <col min="4" max="4" width="13.875" style="1" customWidth="1"/>
    <col min="5" max="5" width="10.625" style="1" customWidth="1"/>
    <col min="6" max="6" width="11.37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35" customWidth="1"/>
    <col min="16" max="16" width="8.875" style="1" customWidth="1"/>
    <col min="17" max="17" width="26.75" style="71" bestFit="1" customWidth="1"/>
    <col min="18" max="18" width="61.5" style="71" customWidth="1"/>
    <col min="19" max="19" width="61.5" style="1" customWidth="1"/>
    <col min="20" max="16384" width="8.875" style="1"/>
  </cols>
  <sheetData>
    <row r="1" spans="1:18" x14ac:dyDescent="0.15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4.25" thickBot="1" x14ac:dyDescent="0.2"/>
    <row r="3" spans="1:18" ht="15.75" thickTop="1" thickBot="1" x14ac:dyDescent="0.2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5" thickTop="1" thickBot="1" x14ac:dyDescent="0.2"/>
    <row r="5" spans="1:18" x14ac:dyDescent="0.15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35" t="s">
        <v>0</v>
      </c>
      <c r="I5" s="136"/>
      <c r="J5" s="136"/>
      <c r="K5" s="136"/>
      <c r="L5" s="136"/>
      <c r="M5" s="136"/>
      <c r="N5" s="136"/>
      <c r="O5" s="143"/>
    </row>
    <row r="6" spans="1:18" ht="14.45" customHeight="1" thickBot="1" x14ac:dyDescent="0.2">
      <c r="A6" s="144" t="s">
        <v>46</v>
      </c>
      <c r="B6" s="145"/>
      <c r="C6" s="91" t="s">
        <v>51</v>
      </c>
      <c r="D6" s="20">
        <f>SUM(E10:E15)</f>
        <v>69</v>
      </c>
      <c r="E6" s="20">
        <v>100000</v>
      </c>
      <c r="F6" s="20">
        <f>SUMPRODUCT(RECLEN,E6)</f>
        <v>6900000</v>
      </c>
      <c r="G6" s="19" t="s">
        <v>22</v>
      </c>
      <c r="H6" s="146"/>
      <c r="I6" s="129"/>
      <c r="J6" s="129"/>
      <c r="K6" s="129"/>
      <c r="L6" s="129"/>
      <c r="M6" s="129"/>
      <c r="N6" s="129"/>
      <c r="O6" s="147"/>
    </row>
    <row r="7" spans="1:18" ht="14.25" thickBot="1" x14ac:dyDescent="0.2"/>
    <row r="8" spans="1:18" x14ac:dyDescent="0.15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6</v>
      </c>
      <c r="F8" s="139" t="s">
        <v>7</v>
      </c>
      <c r="G8" s="139" t="s">
        <v>27</v>
      </c>
      <c r="H8" s="139" t="s">
        <v>14</v>
      </c>
      <c r="I8" s="133" t="s">
        <v>28</v>
      </c>
      <c r="J8" s="135" t="s">
        <v>8</v>
      </c>
      <c r="K8" s="136"/>
      <c r="L8" s="136"/>
      <c r="M8" s="136"/>
      <c r="N8" s="136"/>
      <c r="O8" s="148" t="s">
        <v>0</v>
      </c>
    </row>
    <row r="9" spans="1:18" s="78" customFormat="1" ht="14.25" thickBot="1" x14ac:dyDescent="0.2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4.25" thickTop="1" x14ac:dyDescent="0.15">
      <c r="A10" s="30">
        <v>1</v>
      </c>
      <c r="B10" s="95" t="s">
        <v>79</v>
      </c>
      <c r="C10" s="42" t="s">
        <v>82</v>
      </c>
      <c r="D10" s="32" t="s">
        <v>105</v>
      </c>
      <c r="E10" s="31">
        <v>20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/>
      <c r="P10" s="6"/>
      <c r="Q10" s="71" t="str">
        <f t="shared" ref="Q10:Q44" si="0">C10 &amp; " " &amp; D10 &amp; IF(D10="日付/時刻","","(" &amp; E10 &amp; ")") &amp; IF(G10="",""," DEFAULT ( " &amp; G10 &amp; ")")</f>
        <v>RESERVATION_ID INT(20)</v>
      </c>
      <c r="R10" s="71" t="str">
        <f t="shared" ref="R10:R51" si="1">"/* " &amp; B10 &amp; "   " &amp; SUBSTITUTE(O10,CHAR(10)," ") &amp; " */"</f>
        <v>/* 予約情報ID    */</v>
      </c>
    </row>
    <row r="11" spans="1:18" x14ac:dyDescent="0.15">
      <c r="A11" s="15">
        <v>2</v>
      </c>
      <c r="B11" s="96" t="s">
        <v>57</v>
      </c>
      <c r="C11" s="24" t="s">
        <v>69</v>
      </c>
      <c r="D11" s="25" t="s">
        <v>105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 t="s">
        <v>88</v>
      </c>
      <c r="P11" s="6" t="s">
        <v>29</v>
      </c>
      <c r="Q11" s="71" t="str">
        <f t="shared" si="0"/>
        <v>USER_ID INT(20)</v>
      </c>
      <c r="R11" s="71" t="str">
        <f t="shared" si="1"/>
        <v>/* ユーザーID   予約した人のID */</v>
      </c>
    </row>
    <row r="12" spans="1:18" x14ac:dyDescent="0.15">
      <c r="A12" s="15">
        <v>3</v>
      </c>
      <c r="B12" s="96" t="s">
        <v>80</v>
      </c>
      <c r="C12" s="24" t="s">
        <v>83</v>
      </c>
      <c r="D12" s="25" t="s">
        <v>105</v>
      </c>
      <c r="E12" s="24">
        <v>20</v>
      </c>
      <c r="F12" s="24"/>
      <c r="G12" s="24"/>
      <c r="H12" s="25" t="s">
        <v>42</v>
      </c>
      <c r="I12" s="25"/>
      <c r="J12" s="25"/>
      <c r="K12" s="25"/>
      <c r="L12" s="25"/>
      <c r="M12" s="25"/>
      <c r="N12" s="26"/>
      <c r="O12" s="60" t="s">
        <v>89</v>
      </c>
      <c r="P12" s="6" t="s">
        <v>29</v>
      </c>
      <c r="Q12" s="71" t="str">
        <f t="shared" si="0"/>
        <v>PLAN_ID INT(20)</v>
      </c>
      <c r="R12" s="71" t="str">
        <f t="shared" si="1"/>
        <v>/* プランID   予約したプランのID */</v>
      </c>
    </row>
    <row r="13" spans="1:18" x14ac:dyDescent="0.15">
      <c r="A13" s="15">
        <v>4</v>
      </c>
      <c r="B13" s="24" t="s">
        <v>81</v>
      </c>
      <c r="C13" s="24" t="s">
        <v>84</v>
      </c>
      <c r="D13" s="25" t="s">
        <v>87</v>
      </c>
      <c r="E13" s="24">
        <v>3</v>
      </c>
      <c r="F13" s="24"/>
      <c r="G13" s="24"/>
      <c r="H13" s="25" t="s">
        <v>42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RESERVATION_DATE DATE(3)</v>
      </c>
      <c r="R13" s="71" t="str">
        <f t="shared" si="1"/>
        <v>/* 予約日    */</v>
      </c>
    </row>
    <row r="14" spans="1:18" x14ac:dyDescent="0.15">
      <c r="A14" s="15">
        <v>5</v>
      </c>
      <c r="B14" s="96" t="s">
        <v>91</v>
      </c>
      <c r="C14" s="24" t="s">
        <v>85</v>
      </c>
      <c r="D14" s="25" t="s">
        <v>87</v>
      </c>
      <c r="E14" s="24">
        <v>3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ROOM_START_DATE DATE(3)</v>
      </c>
      <c r="R14" s="71" t="str">
        <f t="shared" si="1"/>
        <v>/* 宿泊開始日    */</v>
      </c>
    </row>
    <row r="15" spans="1:18" x14ac:dyDescent="0.15">
      <c r="A15" s="15">
        <v>6</v>
      </c>
      <c r="B15" s="96" t="s">
        <v>90</v>
      </c>
      <c r="C15" s="24" t="s">
        <v>86</v>
      </c>
      <c r="D15" s="25" t="s">
        <v>87</v>
      </c>
      <c r="E15" s="24">
        <v>3</v>
      </c>
      <c r="F15" s="24"/>
      <c r="G15" s="24"/>
      <c r="H15" s="25" t="s">
        <v>42</v>
      </c>
      <c r="I15" s="25"/>
      <c r="J15" s="25"/>
      <c r="K15" s="25"/>
      <c r="L15" s="25"/>
      <c r="M15" s="25"/>
      <c r="N15" s="26"/>
      <c r="O15" s="59"/>
      <c r="P15" s="6" t="s">
        <v>29</v>
      </c>
      <c r="Q15" s="71" t="str">
        <f t="shared" si="0"/>
        <v>ROOM_END_DATE DATE(3)</v>
      </c>
      <c r="R15" s="71" t="str">
        <f t="shared" si="1"/>
        <v>/* 宿泊終了日    */</v>
      </c>
    </row>
    <row r="16" spans="1:18" x14ac:dyDescent="0.15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15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15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15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15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15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15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15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15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15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15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15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4.25" thickBot="1" x14ac:dyDescent="0.2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  <row r="51" spans="18:18" x14ac:dyDescent="0.15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I8:I9"/>
    <mergeCell ref="J8:N8"/>
    <mergeCell ref="O8:O9"/>
    <mergeCell ref="E8:E9"/>
    <mergeCell ref="F8:F9"/>
    <mergeCell ref="G8:G9"/>
    <mergeCell ref="H8:H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51"/>
  <sheetViews>
    <sheetView zoomScale="71" zoomScaleNormal="71" workbookViewId="0">
      <selection activeCell="O16" sqref="O16"/>
    </sheetView>
  </sheetViews>
  <sheetFormatPr defaultColWidth="8.875" defaultRowHeight="13.5" x14ac:dyDescent="0.15"/>
  <cols>
    <col min="1" max="1" width="3.75" style="1" customWidth="1"/>
    <col min="2" max="2" width="16.875" style="1" customWidth="1"/>
    <col min="3" max="3" width="25.625" style="1" customWidth="1"/>
    <col min="4" max="4" width="13.875" style="1" customWidth="1"/>
    <col min="5" max="5" width="10.625" style="1" customWidth="1"/>
    <col min="6" max="6" width="11.37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35" customWidth="1"/>
    <col min="16" max="16" width="8.875" style="1" customWidth="1"/>
    <col min="17" max="17" width="26.75" style="71" bestFit="1" customWidth="1"/>
    <col min="18" max="18" width="61.5" style="71" customWidth="1"/>
    <col min="19" max="19" width="61.5" style="1" customWidth="1"/>
    <col min="20" max="16384" width="8.875" style="1"/>
  </cols>
  <sheetData>
    <row r="1" spans="1:18" x14ac:dyDescent="0.15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4.25" thickBot="1" x14ac:dyDescent="0.2"/>
    <row r="3" spans="1:18" ht="15.75" thickTop="1" thickBot="1" x14ac:dyDescent="0.2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5" thickTop="1" thickBot="1" x14ac:dyDescent="0.2"/>
    <row r="5" spans="1:18" x14ac:dyDescent="0.15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35" t="s">
        <v>0</v>
      </c>
      <c r="I5" s="136"/>
      <c r="J5" s="136"/>
      <c r="K5" s="136"/>
      <c r="L5" s="136"/>
      <c r="M5" s="136"/>
      <c r="N5" s="136"/>
      <c r="O5" s="143"/>
    </row>
    <row r="6" spans="1:18" ht="14.45" customHeight="1" thickBot="1" x14ac:dyDescent="0.2">
      <c r="A6" s="144" t="s">
        <v>47</v>
      </c>
      <c r="B6" s="145"/>
      <c r="C6" s="91" t="s">
        <v>92</v>
      </c>
      <c r="D6" s="20">
        <f>SUM(E10:E15)</f>
        <v>1264</v>
      </c>
      <c r="E6" s="20">
        <v>1000</v>
      </c>
      <c r="F6" s="20">
        <f>SUMPRODUCT(RECLEN,E6)</f>
        <v>1264000</v>
      </c>
      <c r="G6" s="19" t="s">
        <v>22</v>
      </c>
      <c r="H6" s="146"/>
      <c r="I6" s="129"/>
      <c r="J6" s="129"/>
      <c r="K6" s="129"/>
      <c r="L6" s="129"/>
      <c r="M6" s="129"/>
      <c r="N6" s="129"/>
      <c r="O6" s="147"/>
    </row>
    <row r="7" spans="1:18" ht="14.25" thickBot="1" x14ac:dyDescent="0.2"/>
    <row r="8" spans="1:18" x14ac:dyDescent="0.15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6</v>
      </c>
      <c r="F8" s="139" t="s">
        <v>7</v>
      </c>
      <c r="G8" s="139" t="s">
        <v>27</v>
      </c>
      <c r="H8" s="139" t="s">
        <v>14</v>
      </c>
      <c r="I8" s="133" t="s">
        <v>43</v>
      </c>
      <c r="J8" s="135" t="s">
        <v>8</v>
      </c>
      <c r="K8" s="136"/>
      <c r="L8" s="136"/>
      <c r="M8" s="136"/>
      <c r="N8" s="136"/>
      <c r="O8" s="148" t="s">
        <v>0</v>
      </c>
    </row>
    <row r="9" spans="1:18" s="78" customFormat="1" ht="14.25" thickBot="1" x14ac:dyDescent="0.2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4.25" thickTop="1" x14ac:dyDescent="0.15">
      <c r="A10" s="30">
        <v>1</v>
      </c>
      <c r="B10" s="95" t="s">
        <v>93</v>
      </c>
      <c r="C10" s="42" t="s">
        <v>94</v>
      </c>
      <c r="D10" s="32" t="s">
        <v>105</v>
      </c>
      <c r="E10" s="31">
        <v>20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/>
      <c r="P10" s="6"/>
      <c r="Q10" s="71" t="str">
        <f t="shared" ref="Q10:Q44" si="0">C10 &amp; " " &amp; D10 &amp; IF(D10="日付/時刻","","(" &amp; E10 &amp; ")") &amp; IF(G10="",""," DEFAULT ( " &amp; G10 &amp; ")")</f>
        <v>REVIEW_ID INT(20)</v>
      </c>
      <c r="R10" s="71" t="str">
        <f t="shared" ref="R10:R51" si="1">"/* " &amp; B10 &amp; "   " &amp; SUBSTITUTE(O10,CHAR(10)," ") &amp; " */"</f>
        <v>/* 口コミID    */</v>
      </c>
    </row>
    <row r="11" spans="1:18" x14ac:dyDescent="0.15">
      <c r="A11" s="15">
        <v>2</v>
      </c>
      <c r="B11" s="96" t="s">
        <v>95</v>
      </c>
      <c r="C11" s="24" t="s">
        <v>100</v>
      </c>
      <c r="D11" s="25" t="s">
        <v>105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 t="s">
        <v>107</v>
      </c>
      <c r="P11" s="6" t="s">
        <v>29</v>
      </c>
      <c r="Q11" s="71" t="str">
        <f t="shared" si="0"/>
        <v>USER_ID INT(20)</v>
      </c>
      <c r="R11" s="71" t="str">
        <f t="shared" si="1"/>
        <v>/* ユーザーID   記入したユーザーのID */</v>
      </c>
    </row>
    <row r="12" spans="1:18" x14ac:dyDescent="0.15">
      <c r="A12" s="15">
        <v>3</v>
      </c>
      <c r="B12" s="96" t="s">
        <v>96</v>
      </c>
      <c r="C12" s="24" t="s">
        <v>101</v>
      </c>
      <c r="D12" s="25" t="s">
        <v>105</v>
      </c>
      <c r="E12" s="24">
        <v>20</v>
      </c>
      <c r="F12" s="24"/>
      <c r="G12" s="24"/>
      <c r="H12" s="25" t="s">
        <v>42</v>
      </c>
      <c r="I12" s="25"/>
      <c r="J12" s="25"/>
      <c r="K12" s="25"/>
      <c r="L12" s="25"/>
      <c r="M12" s="25"/>
      <c r="N12" s="26"/>
      <c r="O12" s="60" t="s">
        <v>108</v>
      </c>
      <c r="P12" s="6" t="s">
        <v>29</v>
      </c>
      <c r="Q12" s="71" t="str">
        <f t="shared" si="0"/>
        <v>HOTEL_ID INT(20)</v>
      </c>
      <c r="R12" s="71" t="str">
        <f t="shared" si="1"/>
        <v>/* ホテルID   記入されたホテルのID */</v>
      </c>
    </row>
    <row r="13" spans="1:18" x14ac:dyDescent="0.15">
      <c r="A13" s="15">
        <v>4</v>
      </c>
      <c r="B13" s="24" t="s">
        <v>97</v>
      </c>
      <c r="C13" s="24" t="s">
        <v>102</v>
      </c>
      <c r="D13" s="25" t="s">
        <v>102</v>
      </c>
      <c r="E13" s="24">
        <v>3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DATE DATE(3)</v>
      </c>
      <c r="R13" s="71" t="str">
        <f t="shared" si="1"/>
        <v>/* 口コミ日    */</v>
      </c>
    </row>
    <row r="14" spans="1:18" x14ac:dyDescent="0.15">
      <c r="A14" s="15">
        <v>5</v>
      </c>
      <c r="B14" s="13" t="s">
        <v>98</v>
      </c>
      <c r="C14" s="24" t="s">
        <v>103</v>
      </c>
      <c r="D14" s="25" t="s">
        <v>105</v>
      </c>
      <c r="E14" s="24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59" t="s">
        <v>109</v>
      </c>
      <c r="P14" s="6" t="s">
        <v>29</v>
      </c>
      <c r="Q14" s="71" t="str">
        <f t="shared" si="0"/>
        <v>RATE INT(1)</v>
      </c>
      <c r="R14" s="71" t="e">
        <f>"/* " &amp; B14 &amp; "   " &amp; SUBSTITUTE(#REF!,CHAR(10)," ") &amp; " */"</f>
        <v>#REF!</v>
      </c>
    </row>
    <row r="15" spans="1:18" x14ac:dyDescent="0.15">
      <c r="A15" s="15">
        <v>6</v>
      </c>
      <c r="B15" s="13" t="s">
        <v>99</v>
      </c>
      <c r="C15" s="24" t="s">
        <v>104</v>
      </c>
      <c r="D15" s="25" t="s">
        <v>106</v>
      </c>
      <c r="E15" s="24">
        <v>1200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35" t="s">
        <v>110</v>
      </c>
      <c r="P15" s="6" t="s">
        <v>29</v>
      </c>
      <c r="Q15" s="71" t="str">
        <f t="shared" si="0"/>
        <v>DETAIL VARCHAR(1200)</v>
      </c>
      <c r="R15" s="71" t="str">
        <f>"/* " &amp; B15 &amp; "   " &amp; SUBSTITUTE(O14,CHAR(10)," ") &amp; " */"</f>
        <v>/* 口コミ内容   1～5の五段階評価 */</v>
      </c>
    </row>
    <row r="16" spans="1:18" x14ac:dyDescent="0.15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15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15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15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15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15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15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15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15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15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15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15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4.25" thickBot="1" x14ac:dyDescent="0.2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  <row r="51" spans="18:18" x14ac:dyDescent="0.15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50"/>
  <sheetViews>
    <sheetView topLeftCell="B3" zoomScaleNormal="100" workbookViewId="0">
      <selection activeCell="O13" sqref="O13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45" customHeight="1" thickBot="1" x14ac:dyDescent="0.2">
      <c r="A6" s="128" t="s">
        <v>49</v>
      </c>
      <c r="B6" s="129"/>
      <c r="C6" s="91" t="s">
        <v>55</v>
      </c>
      <c r="D6" s="20">
        <f>SUM(E10:E21)</f>
        <v>162</v>
      </c>
      <c r="E6" s="20">
        <v>10000</v>
      </c>
      <c r="F6" s="20">
        <f>SUMPRODUCT(D6,E6)</f>
        <v>1620000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4.25" thickBot="1" x14ac:dyDescent="0.2"/>
    <row r="8" spans="1:18" x14ac:dyDescent="0.15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75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4.25" thickBot="1" x14ac:dyDescent="0.2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4.25" thickTop="1" x14ac:dyDescent="0.15">
      <c r="A10" s="30">
        <v>1</v>
      </c>
      <c r="B10" s="75" t="s">
        <v>96</v>
      </c>
      <c r="C10" s="42" t="s">
        <v>111</v>
      </c>
      <c r="D10" s="100" t="s">
        <v>74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/>
      <c r="P10" s="6"/>
      <c r="Q10" s="71" t="str">
        <f t="shared" ref="Q10:Q32" si="0">C10 &amp; " " &amp; D10 &amp; IF(D10="日付/時刻","","(" &amp; E10 &amp; ")") &amp; IF(G10="",""," DEFAULT ( " &amp; G10 &amp; ")")</f>
        <v>HOTEL_ID INT(20)</v>
      </c>
      <c r="R10" s="71" t="str">
        <f>"/* " &amp; B10 &amp; "   " &amp; SUBSTITUTE(O10,CHAR(10)," ") &amp; " */"</f>
        <v>/* ホテルID    */</v>
      </c>
    </row>
    <row r="11" spans="1:18" x14ac:dyDescent="0.15">
      <c r="A11" s="15">
        <v>2</v>
      </c>
      <c r="B11" s="40" t="s">
        <v>60</v>
      </c>
      <c r="C11" s="24" t="s">
        <v>68</v>
      </c>
      <c r="D11" s="32" t="s">
        <v>72</v>
      </c>
      <c r="E11" s="102">
        <v>60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ADDRESS CHAR(60)</v>
      </c>
      <c r="R11" s="71" t="str">
        <f t="shared" ref="R11:R50" si="1">"/* " &amp; B11 &amp; "   " &amp; SUBSTITUTE(O11,CHAR(10)," ") &amp; " */"</f>
        <v>/* 住所    */</v>
      </c>
    </row>
    <row r="12" spans="1:18" x14ac:dyDescent="0.15">
      <c r="A12" s="15">
        <v>3</v>
      </c>
      <c r="B12" s="40" t="s">
        <v>59</v>
      </c>
      <c r="C12" s="24" t="s">
        <v>112</v>
      </c>
      <c r="D12" s="32" t="s">
        <v>72</v>
      </c>
      <c r="E12" s="102">
        <v>30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 t="s">
        <v>113</v>
      </c>
      <c r="P12" s="6" t="s">
        <v>29</v>
      </c>
      <c r="Q12" s="71" t="str">
        <f t="shared" si="0"/>
        <v>EMAIL CHAR(30)</v>
      </c>
      <c r="R12" s="71" t="str">
        <f t="shared" si="1"/>
        <v>/* メールアドレス   ○○○○@○○.comのような感じで */</v>
      </c>
    </row>
    <row r="13" spans="1:18" x14ac:dyDescent="0.15">
      <c r="A13" s="15">
        <v>4</v>
      </c>
      <c r="B13" s="40" t="s">
        <v>114</v>
      </c>
      <c r="C13" s="24" t="s">
        <v>115</v>
      </c>
      <c r="D13" s="32" t="s">
        <v>74</v>
      </c>
      <c r="E13" s="102">
        <v>12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 t="s">
        <v>116</v>
      </c>
      <c r="P13" s="6" t="s">
        <v>29</v>
      </c>
      <c r="Q13" s="71" t="str">
        <f t="shared" si="0"/>
        <v>PHONE_NUMBER INT(12)</v>
      </c>
      <c r="R13" s="71" t="str">
        <f t="shared" si="1"/>
        <v>/* 電話番号   08054932003みたいな感じ */</v>
      </c>
    </row>
    <row r="14" spans="1:18" x14ac:dyDescent="0.15">
      <c r="A14" s="15">
        <v>5</v>
      </c>
      <c r="B14" s="40" t="s">
        <v>117</v>
      </c>
      <c r="C14" s="24" t="s">
        <v>118</v>
      </c>
      <c r="D14" s="32" t="s">
        <v>72</v>
      </c>
      <c r="E14" s="102">
        <v>20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BUILDING_NAME CHAR(20)</v>
      </c>
      <c r="R14" s="71" t="str">
        <f t="shared" si="1"/>
        <v>/* 建物名    */</v>
      </c>
    </row>
    <row r="15" spans="1:18" x14ac:dyDescent="0.15">
      <c r="A15" s="15">
        <v>6</v>
      </c>
      <c r="B15" s="40" t="s">
        <v>119</v>
      </c>
      <c r="C15" s="24" t="s">
        <v>120</v>
      </c>
      <c r="D15" s="32" t="s">
        <v>72</v>
      </c>
      <c r="E15" s="102">
        <v>20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HOTEL_NAME CHAR(20)</v>
      </c>
      <c r="R15" s="71" t="str">
        <f t="shared" si="1"/>
        <v>/* ホテル名    */</v>
      </c>
    </row>
    <row r="16" spans="1:18" x14ac:dyDescent="0.15">
      <c r="A16" s="15">
        <v>7</v>
      </c>
      <c r="B16" s="40"/>
      <c r="C16" s="24"/>
      <c r="D16" s="32"/>
      <c r="E16" s="102"/>
      <c r="F16" s="24"/>
      <c r="G16" s="24"/>
      <c r="H16" s="25"/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15">
      <c r="A17" s="15"/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15">
      <c r="A18" s="15"/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1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50"/>
  <sheetViews>
    <sheetView workbookViewId="0">
      <selection activeCell="D16" sqref="D16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45" customHeight="1" thickBot="1" x14ac:dyDescent="0.2">
      <c r="A6" s="128" t="s">
        <v>48</v>
      </c>
      <c r="B6" s="129"/>
      <c r="C6" s="91" t="s">
        <v>54</v>
      </c>
      <c r="D6" s="20">
        <f>SUM(E10:E21)</f>
        <v>103</v>
      </c>
      <c r="E6" s="20">
        <v>10000</v>
      </c>
      <c r="F6" s="20">
        <f>SUMPRODUCT(D6,E6)</f>
        <v>1030000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4.25" thickBot="1" x14ac:dyDescent="0.2"/>
    <row r="8" spans="1:18" x14ac:dyDescent="0.15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75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4.25" thickBot="1" x14ac:dyDescent="0.2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4.25" thickTop="1" x14ac:dyDescent="0.15">
      <c r="A10" s="30">
        <v>1</v>
      </c>
      <c r="B10" s="75" t="s">
        <v>80</v>
      </c>
      <c r="C10" s="42" t="s">
        <v>83</v>
      </c>
      <c r="D10" s="100" t="s">
        <v>74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/>
      <c r="P10" s="6"/>
      <c r="Q10" s="71" t="str">
        <f t="shared" ref="Q10:Q32" si="0">C10 &amp; " " &amp; D10 &amp; IF(D10="日付/時刻","","(" &amp; E10 &amp; ")") &amp; IF(G10="",""," DEFAULT ( " &amp; G10 &amp; ")")</f>
        <v>PLAN_ID INT(20)</v>
      </c>
      <c r="R10" s="71" t="str">
        <f>"/* " &amp; B10 &amp; "   " &amp; SUBSTITUTE(O10,CHAR(10)," ") &amp; " */"</f>
        <v>/* プランID    */</v>
      </c>
    </row>
    <row r="11" spans="1:18" x14ac:dyDescent="0.15">
      <c r="A11" s="15">
        <v>2</v>
      </c>
      <c r="B11" s="40" t="s">
        <v>121</v>
      </c>
      <c r="C11" s="24" t="s">
        <v>122</v>
      </c>
      <c r="D11" s="32" t="s">
        <v>72</v>
      </c>
      <c r="E11" s="102">
        <v>30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PLAN_NAME CHAR(30)</v>
      </c>
      <c r="R11" s="71" t="str">
        <f t="shared" ref="R11:R50" si="1">"/* " &amp; B11 &amp; "   " &amp; SUBSTITUTE(O11,CHAR(10)," ") &amp; " */"</f>
        <v>/* プラン名    */</v>
      </c>
    </row>
    <row r="12" spans="1:18" x14ac:dyDescent="0.15">
      <c r="A12" s="15">
        <v>3</v>
      </c>
      <c r="B12" s="40" t="s">
        <v>123</v>
      </c>
      <c r="C12" s="24" t="s">
        <v>124</v>
      </c>
      <c r="D12" s="32" t="s">
        <v>74</v>
      </c>
      <c r="E12" s="102">
        <v>3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MAX_PEOPLE INT(3)</v>
      </c>
      <c r="R12" s="71" t="str">
        <f t="shared" si="1"/>
        <v>/* 最大人数    */</v>
      </c>
    </row>
    <row r="13" spans="1:18" x14ac:dyDescent="0.15">
      <c r="A13" s="15">
        <v>4</v>
      </c>
      <c r="B13" s="40" t="s">
        <v>96</v>
      </c>
      <c r="C13" s="24" t="s">
        <v>111</v>
      </c>
      <c r="D13" s="32" t="s">
        <v>74</v>
      </c>
      <c r="E13" s="102">
        <v>20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HOTEL_ID INT(20)</v>
      </c>
      <c r="R13" s="71" t="str">
        <f t="shared" si="1"/>
        <v>/* ホテルID    */</v>
      </c>
    </row>
    <row r="14" spans="1:18" x14ac:dyDescent="0.15">
      <c r="A14" s="15">
        <v>5</v>
      </c>
      <c r="B14" s="40" t="s">
        <v>125</v>
      </c>
      <c r="C14" s="24" t="s">
        <v>126</v>
      </c>
      <c r="D14" s="32" t="s">
        <v>72</v>
      </c>
      <c r="E14" s="102">
        <v>10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CHARGE CHAR(10)</v>
      </c>
      <c r="R14" s="71" t="str">
        <f t="shared" si="1"/>
        <v>/* 料金    */</v>
      </c>
    </row>
    <row r="15" spans="1:18" x14ac:dyDescent="0.15">
      <c r="A15" s="15">
        <v>6</v>
      </c>
      <c r="B15" s="40" t="s">
        <v>127</v>
      </c>
      <c r="C15" s="24" t="s">
        <v>128</v>
      </c>
      <c r="D15" s="32" t="s">
        <v>74</v>
      </c>
      <c r="E15" s="102">
        <v>20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ROOM_ID INT(20)</v>
      </c>
      <c r="R15" s="71" t="str">
        <f t="shared" si="1"/>
        <v>/* 部屋ID    */</v>
      </c>
    </row>
    <row r="16" spans="1:18" x14ac:dyDescent="0.15">
      <c r="A16" s="15">
        <v>7</v>
      </c>
      <c r="B16" s="40"/>
      <c r="C16" s="24"/>
      <c r="D16" s="32"/>
      <c r="E16" s="102"/>
      <c r="F16" s="24"/>
      <c r="G16" s="24"/>
      <c r="H16" s="25"/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15">
      <c r="A17" s="15">
        <v>8</v>
      </c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15">
      <c r="A18" s="15">
        <v>9</v>
      </c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1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.7" right="0.7" top="0.75" bottom="0.75" header="0.3" footer="0.3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50"/>
  <sheetViews>
    <sheetView tabSelected="1" topLeftCell="A3" zoomScale="115" zoomScaleNormal="115" workbookViewId="0">
      <selection activeCell="E19" sqref="E19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45" customHeight="1" thickBot="1" x14ac:dyDescent="0.2">
      <c r="A6" s="128" t="s">
        <v>50</v>
      </c>
      <c r="B6" s="129"/>
      <c r="C6" s="91" t="s">
        <v>56</v>
      </c>
      <c r="D6" s="20">
        <f>SUM(E10:E21)</f>
        <v>1228</v>
      </c>
      <c r="E6" s="20">
        <v>10000</v>
      </c>
      <c r="F6" s="20">
        <f>SUMPRODUCT(D6,E6)</f>
        <v>12280000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4.25" thickBot="1" x14ac:dyDescent="0.2"/>
    <row r="8" spans="1:18" x14ac:dyDescent="0.15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75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4.25" thickBot="1" x14ac:dyDescent="0.2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4.25" thickTop="1" x14ac:dyDescent="0.15">
      <c r="A10" s="30">
        <v>1</v>
      </c>
      <c r="B10" s="75" t="s">
        <v>127</v>
      </c>
      <c r="C10" s="42" t="s">
        <v>128</v>
      </c>
      <c r="D10" s="100" t="s">
        <v>74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/>
      <c r="P10" s="6"/>
      <c r="Q10" s="71" t="str">
        <f t="shared" ref="Q10:Q32" si="0">C10 &amp; " " &amp; D10 &amp; IF(D10="日付/時刻","","(" &amp; E10 &amp; ")") &amp; IF(G10="",""," DEFAULT ( " &amp; G10 &amp; ")")</f>
        <v>ROOM_ID INT(20)</v>
      </c>
      <c r="R10" s="71" t="str">
        <f>"/* " &amp; B10 &amp; "   " &amp; SUBSTITUTE(O10,CHAR(10)," ") &amp; " */"</f>
        <v>/* 部屋ID    */</v>
      </c>
    </row>
    <row r="11" spans="1:18" x14ac:dyDescent="0.15">
      <c r="A11" s="15">
        <v>2</v>
      </c>
      <c r="B11" s="40" t="s">
        <v>129</v>
      </c>
      <c r="C11" s="24" t="s">
        <v>130</v>
      </c>
      <c r="D11" s="32" t="s">
        <v>74</v>
      </c>
      <c r="E11" s="102">
        <v>2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BED_NUMBER INT(2)</v>
      </c>
      <c r="R11" s="71" t="str">
        <f t="shared" ref="R11:R50" si="1">"/* " &amp; B11 &amp; "   " &amp; SUBSTITUTE(O11,CHAR(10)," ") &amp; " */"</f>
        <v>/* ベッド数    */</v>
      </c>
    </row>
    <row r="12" spans="1:18" x14ac:dyDescent="0.15">
      <c r="A12" s="15">
        <v>3</v>
      </c>
      <c r="B12" s="40" t="s">
        <v>131</v>
      </c>
      <c r="C12" s="24" t="s">
        <v>132</v>
      </c>
      <c r="D12" s="32" t="s">
        <v>73</v>
      </c>
      <c r="E12" s="102">
        <v>1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BATHROOM BOOLEAN(1)</v>
      </c>
      <c r="R12" s="71" t="str">
        <f t="shared" si="1"/>
        <v>/* バスルーム    */</v>
      </c>
    </row>
    <row r="13" spans="1:18" x14ac:dyDescent="0.15">
      <c r="A13" s="15">
        <v>4</v>
      </c>
      <c r="B13" s="40" t="s">
        <v>133</v>
      </c>
      <c r="C13" s="24" t="s">
        <v>134</v>
      </c>
      <c r="D13" s="32" t="s">
        <v>73</v>
      </c>
      <c r="E13" s="102">
        <v>1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DRYER BOOLEAN(1)</v>
      </c>
      <c r="R13" s="71" t="str">
        <f t="shared" si="1"/>
        <v>/* ドライヤー    */</v>
      </c>
    </row>
    <row r="14" spans="1:18" x14ac:dyDescent="0.15">
      <c r="A14" s="15">
        <v>5</v>
      </c>
      <c r="B14" s="40" t="s">
        <v>135</v>
      </c>
      <c r="C14" s="24" t="s">
        <v>136</v>
      </c>
      <c r="D14" s="32" t="s">
        <v>73</v>
      </c>
      <c r="E14" s="102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TV BOOLEAN(1)</v>
      </c>
      <c r="R14" s="71" t="str">
        <f t="shared" si="1"/>
        <v>/* テレビ    */</v>
      </c>
    </row>
    <row r="15" spans="1:18" x14ac:dyDescent="0.15">
      <c r="A15" s="15">
        <v>6</v>
      </c>
      <c r="B15" s="40" t="s">
        <v>137</v>
      </c>
      <c r="C15" s="24" t="s">
        <v>138</v>
      </c>
      <c r="D15" s="32" t="s">
        <v>73</v>
      </c>
      <c r="E15" s="102">
        <v>1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WI_FI BOOLEAN(1)</v>
      </c>
      <c r="R15" s="71" t="str">
        <f t="shared" si="1"/>
        <v>/* WIFI    */</v>
      </c>
    </row>
    <row r="16" spans="1:18" x14ac:dyDescent="0.15">
      <c r="A16" s="15">
        <v>7</v>
      </c>
      <c r="B16" s="40" t="s">
        <v>139</v>
      </c>
      <c r="C16" s="24" t="s">
        <v>140</v>
      </c>
      <c r="D16" s="32" t="s">
        <v>73</v>
      </c>
      <c r="E16" s="102">
        <v>1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>PET BOOLEAN(1)</v>
      </c>
      <c r="R16" s="71" t="str">
        <f t="shared" si="1"/>
        <v>/* ペット    */</v>
      </c>
    </row>
    <row r="17" spans="1:18" ht="14.25" x14ac:dyDescent="0.15">
      <c r="A17" s="15">
        <v>8</v>
      </c>
      <c r="B17" s="40" t="s">
        <v>142</v>
      </c>
      <c r="C17" s="150" t="s">
        <v>143</v>
      </c>
      <c r="D17" s="32" t="s">
        <v>73</v>
      </c>
      <c r="E17" s="102">
        <v>1</v>
      </c>
      <c r="F17" s="24"/>
      <c r="G17" s="24"/>
      <c r="H17" s="25" t="s">
        <v>25</v>
      </c>
      <c r="I17" s="25"/>
      <c r="J17" s="25"/>
      <c r="K17" s="25"/>
      <c r="L17" s="25"/>
      <c r="M17" s="25"/>
      <c r="N17" s="26"/>
      <c r="O17" s="46"/>
      <c r="P17" s="6"/>
      <c r="Q17" s="71" t="str">
        <f t="shared" si="0"/>
        <v>FREADGE BOOLEAN(1)</v>
      </c>
      <c r="R17" s="71" t="str">
        <f t="shared" si="1"/>
        <v>/* 冷蔵庫    */</v>
      </c>
    </row>
    <row r="18" spans="1:18" ht="14.25" x14ac:dyDescent="0.15">
      <c r="A18" s="15">
        <v>9</v>
      </c>
      <c r="B18" s="40" t="s">
        <v>144</v>
      </c>
      <c r="C18" s="150" t="s">
        <v>145</v>
      </c>
      <c r="D18" s="32" t="s">
        <v>76</v>
      </c>
      <c r="E18" s="102">
        <v>1200</v>
      </c>
      <c r="F18" s="24"/>
      <c r="G18" s="24"/>
      <c r="H18" s="25" t="s">
        <v>25</v>
      </c>
      <c r="I18" s="25"/>
      <c r="J18" s="25"/>
      <c r="K18" s="25"/>
      <c r="L18" s="25"/>
      <c r="M18" s="25"/>
      <c r="N18" s="26"/>
      <c r="O18" s="46"/>
      <c r="P18" s="6"/>
      <c r="Q18" s="71" t="str">
        <f t="shared" si="0"/>
        <v>ROOM_EXPLAIN VARCHAR(1200)</v>
      </c>
      <c r="R18" s="71" t="str">
        <f t="shared" si="1"/>
        <v>/* 部屋説明    */</v>
      </c>
    </row>
    <row r="19" spans="1:18" x14ac:dyDescent="0.15">
      <c r="A19" s="15">
        <v>10</v>
      </c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>
        <v>11</v>
      </c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>
        <v>12</v>
      </c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テーブル一覧</vt:lpstr>
      <vt:lpstr>ユーザー情報</vt:lpstr>
      <vt:lpstr>予約情報</vt:lpstr>
      <vt:lpstr>口コミ</vt:lpstr>
      <vt:lpstr>ホテル</vt:lpstr>
      <vt:lpstr>プラン</vt:lpstr>
      <vt:lpstr>部屋</vt:lpstr>
      <vt:lpstr>テーブル一覧!Print_Area</vt:lpstr>
      <vt:lpstr>プラン!Print_Area</vt:lpstr>
      <vt:lpstr>ホテル!Print_Area</vt:lpstr>
      <vt:lpstr>ユーザー情報!Print_Area</vt:lpstr>
      <vt:lpstr>口コミ!Print_Area</vt:lpstr>
      <vt:lpstr>部屋!Print_Area</vt:lpstr>
      <vt:lpstr>予約情報!Print_Area</vt:lpstr>
      <vt:lpstr>ホテル!RECLEN</vt:lpstr>
      <vt:lpstr>口コミ!RECLEN</vt:lpstr>
      <vt:lpstr>予約情報!RECLEN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便利ツール[和英辞典]</dc:title>
  <dc:creator>富士通エフ・アイ・ピー</dc:creator>
  <cp:lastModifiedBy>梨良 岡村</cp:lastModifiedBy>
  <cp:lastPrinted>2021-12-22T08:01:53Z</cp:lastPrinted>
  <dcterms:created xsi:type="dcterms:W3CDTF">1999-02-08T07:59:37Z</dcterms:created>
  <dcterms:modified xsi:type="dcterms:W3CDTF">2024-12-18T01:09:55Z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79692cd2-9f90-4466-bd40-f34c3a0ca93c</vt:lpwstr>
  </property>
</Properties>
</file>