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37135A29-C913-45D9-9E17-AF75C2E3DB53}" xr6:coauthVersionLast="47" xr6:coauthVersionMax="47" xr10:uidLastSave="{00000000-0000-0000-0000-000000000000}"/>
  <bookViews>
    <workbookView xWindow="405" yWindow="4185" windowWidth="21600" windowHeight="11295" tabRatio="757" activeTab="3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73" l="1"/>
  <c r="Q17" i="113"/>
  <c r="Q16" i="113"/>
  <c r="Q18" i="177"/>
  <c r="Q17" i="177"/>
  <c r="R18" i="177"/>
  <c r="R17" i="177"/>
  <c r="Q17" i="173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<sst xmlns="http://schemas.openxmlformats.org/spreadsheetml/2006/main" count="624" uniqueCount="170">
  <si>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</si>
  <si>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</si>
  <si>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</si>
  <si>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</si>
  <si>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</si>
  <si>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</si>
  <si>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</si>
  <si>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</si>
  <si>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</si>
  <si>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</si>
  <si>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</si>
  <si>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</si>
  <si>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</si>
  <si>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</si>
  <si>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</si>
  <si>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</si>
  <si>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</si>
  <si>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</si>
  <si>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</si>
  <si>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</si>
  <si>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</si>
  <si>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</si>
  <si>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</si>
  <si>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</si>
  <si>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</si>
  <si>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</si>
  <si>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</si>
  <si>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</si>
  <si>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</si>
  <si>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</si>
  <si>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</si>
  <si>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</si>
  <si>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</si>
  <si>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</si>
  <si>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</si>
  <si>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</si>
  <si>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</si>
  <si>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</si>
  <si>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</si>
  <si>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</si>
  <si>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</si>
  <si>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</si>
  <si>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</si>
  <si>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</si>
  <si>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</si>
  <si>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</si>
  <si>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</si>
  <si>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</si>
  <si>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</si>
  <si>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</si>
  <si>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</si>
  <si>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</si>
  <si>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</si>
  <si>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</si>
  <si>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</si>
  <si>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</si>
  <si>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</si>
  <si>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</si>
  <si>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</si>
  <si>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</si>
  <si>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</si>
  <si>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</si>
  <si>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</si>
  <si>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</si>
  <si>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</si>
  <si>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</si>
  <si>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</si>
  <si>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</si>
  <si>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</si>
  <si>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</si>
  <si>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</si>
  <si>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</si>
  <si>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</si>
  <si>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</si>
  <si>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</si>
  <si>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</si>
  <si>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</si>
  <si>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</si>
  <si>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</si>
  <si>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</si>
  <si>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</si>
  <si>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</si>
  <si>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</si>
  <si>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</si>
  <si>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</si>
  <si>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</si>
  <si>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</si>
  <si>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</si>
  <si>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</si>
  <si>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</si>
  <si>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</si>
  <si>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</si>
  <si>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</si>
  <si>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</si>
  <si>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</si>
  <si>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</si>
  <si>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</si>
  <si>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</si>
  <si>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</si>
  <si>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</si>
  <si>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</si>
  <si>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</si>
  <si>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</si>
  <si>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</si>
  <si>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</si>
  <si>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</si>
  <si>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</si>
  <si>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</si>
  <si>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</si>
  <si>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</si>
  <si>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</si>
  <si>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</si>
  <si>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</si>
  <si>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</si>
  <si>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</si>
  <si>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</si>
  <si>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</si>
  <si>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</si>
  <si>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</si>
  <si>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</si>
  <si>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</si>
  <si>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</si>
  <si>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</si>
  <si>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</si>
  <si>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</si>
  <si>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</si>
  <si>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</si>
  <si>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</si>
  <si>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</si>
  <si>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</si>
  <si>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</si>
  <si>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</si>
  <si>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</si>
  <si>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</si>
  <si>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</si>
  <si>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</si>
  <si>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</si>
  <si>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</si>
  <si>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</si>
  <si>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</si>
  <si>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</si>
  <si>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</si>
  <si>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</si>
  <si>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</si>
  <si>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</si>
  <si>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</si>
  <si>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</si>
  <si>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</si>
  <si>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</si>
  <si>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</si>
  <si>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</si>
  <si>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</si>
  <si>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</si>
  <si>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images/配下に写真を置く images/〇〇〇</t>
    <rPh sb="7" eb="9">
      <t>ハイカ</t>
    </rPh>
    <rPh sb="10" eb="12">
      <t>シャシン</t>
    </rPh>
    <rPh sb="13" eb="14">
      <t>オ</t>
    </rPh>
    <phoneticPr fontId="2"/>
  </si>
  <si>
    <t>子供料金</t>
    <rPh sb="0" eb="4">
      <t>コドモリョウキン</t>
    </rPh>
    <phoneticPr fontId="2"/>
  </si>
  <si>
    <t>乳幼児料金</t>
    <rPh sb="0" eb="3">
      <t>ニュウヨウジ</t>
    </rPh>
    <rPh sb="3" eb="5">
      <t>リョウキン</t>
    </rPh>
    <phoneticPr fontId="2"/>
  </si>
  <si>
    <t>CHILD_CHARGE</t>
    <phoneticPr fontId="2"/>
  </si>
  <si>
    <t>INFANT_CHARGE</t>
    <phoneticPr fontId="2"/>
  </si>
  <si>
    <t>ハイフン抜き</t>
    <rPh sb="4" eb="5">
      <t>ヌ</t>
    </rPh>
    <phoneticPr fontId="2"/>
  </si>
  <si>
    <t>生年月日</t>
    <rPh sb="0" eb="4">
      <t>セイネンガッピ</t>
    </rPh>
    <phoneticPr fontId="2"/>
  </si>
  <si>
    <t>/付き</t>
    <rPh sb="1" eb="2">
      <t>ツ</t>
    </rPh>
    <phoneticPr fontId="2"/>
  </si>
  <si>
    <t>性別</t>
    <rPh sb="0" eb="2">
      <t>セイベツ</t>
    </rPh>
    <phoneticPr fontId="2"/>
  </si>
  <si>
    <t>SEX</t>
    <phoneticPr fontId="2"/>
  </si>
  <si>
    <t>0→男、1→女</t>
    <rPh sb="2" eb="3">
      <t>オトコ</t>
    </rPh>
    <rPh sb="6" eb="7">
      <t>オンナ</t>
    </rPh>
    <phoneticPr fontId="2"/>
  </si>
  <si>
    <t>名前(カナ)</t>
    <rPh sb="0" eb="2">
      <t>ナマエ</t>
    </rPh>
    <phoneticPr fontId="2"/>
  </si>
  <si>
    <t>USER_NAME_JP</t>
    <phoneticPr fontId="2"/>
  </si>
  <si>
    <t>郵便番号</t>
    <rPh sb="0" eb="4">
      <t>ユウビンバンゴウ</t>
    </rPh>
    <phoneticPr fontId="2"/>
  </si>
  <si>
    <t>ZIP_CODE</t>
    <phoneticPr fontId="2"/>
  </si>
  <si>
    <t>ZIP</t>
    <phoneticPr fontId="2"/>
  </si>
  <si>
    <t>BIRTHDAY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</si>
</sst>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4" fillId="3" borderId="30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4" fillId="3" borderId="6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3" xfId="0" applyFont="1" applyBorder="1"/>
    <xf numFmtId="0" fontId="6" fillId="0" borderId="15" xfId="0" applyFont="1" applyBorder="1"/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 wrapText="1"/>
    </xf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4.25" thickBot="1" x14ac:dyDescent="0.2">
      <c r="A7" s="87" t="s">
        <v>35</v>
      </c>
      <c r="B7" s="81" t="s">
        <v>44</v>
      </c>
      <c r="C7" s="85" t="s">
        <v>132</v>
      </c>
      <c r="D7" s="20">
        <f>SUM(ユーザー情報!E10:E21)</f>
        <v>256</v>
      </c>
      <c r="E7" s="52">
        <v>10000</v>
      </c>
      <c r="F7" s="83">
        <f t="shared" ref="F7:F12" si="0">SUMPRODUCT(D7,E7)</f>
        <v>2560000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1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1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1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15">
      <c r="A11" s="87" t="s">
        <v>39</v>
      </c>
      <c r="B11" s="79" t="s">
        <v>47</v>
      </c>
      <c r="C11" s="89" t="s">
        <v>52</v>
      </c>
      <c r="D11" s="97">
        <f>SUM(プラン!E10:E21)</f>
        <v>1023</v>
      </c>
      <c r="E11" s="67">
        <v>10000</v>
      </c>
      <c r="F11" s="84">
        <f t="shared" si="0"/>
        <v>10230000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1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6" sqref="D6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45</v>
      </c>
      <c r="B6" s="130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28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1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1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1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46</v>
      </c>
      <c r="B6" s="130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42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1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tabSelected="1" topLeftCell="A4" zoomScaleNormal="100" workbookViewId="0">
      <selection activeCell="D18" sqref="D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48</v>
      </c>
      <c r="B6" s="132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1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1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1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1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images/配下に写真を置く images/〇〇〇 */</v>
      </c>
    </row>
    <row r="17" spans="1:18" x14ac:dyDescent="0.15">
      <c r="A17" s="15">
        <v>8</v>
      </c>
      <c r="B17" s="40" t="s">
        <v>147</v>
      </c>
      <c r="C17" s="24" t="s">
        <v>152</v>
      </c>
      <c r="D17" s="32" t="s">
        <v>140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TEXT(1200)</v>
      </c>
      <c r="R17" s="71" t="str">
        <f t="shared" si="1"/>
        <v>/* ホテル説明    */</v>
      </c>
    </row>
    <row r="18" spans="1:18" x14ac:dyDescent="0.15">
      <c r="A18" s="15">
        <v>9</v>
      </c>
      <c r="B18" s="40" t="s">
        <v>166</v>
      </c>
      <c r="C18" s="24" t="s">
        <v>168</v>
      </c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  <c r="R18" s="71" t="str">
        <f t="shared" si="1"/>
        <v>/* 郵便番号    */</v>
      </c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5" workbookViewId="0">
      <selection activeCell="H17" sqref="H17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47</v>
      </c>
      <c r="B6" s="132"/>
      <c r="C6" s="91" t="s">
        <v>52</v>
      </c>
      <c r="D6" s="20">
        <f>SUM(E10:E21)</f>
        <v>1023</v>
      </c>
      <c r="E6" s="20">
        <v>10000</v>
      </c>
      <c r="F6" s="20">
        <f>SUMPRODUCT(D6,E6)</f>
        <v>10230000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1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1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15">
      <c r="A17" s="15"/>
      <c r="B17" s="40" t="s">
        <v>154</v>
      </c>
      <c r="C17" s="24" t="s">
        <v>156</v>
      </c>
      <c r="D17" s="32" t="s">
        <v>69</v>
      </c>
      <c r="E17" s="102">
        <v>10</v>
      </c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CHILD_CHARGE INT(10)</v>
      </c>
      <c r="R17" s="71" t="str">
        <f t="shared" si="1"/>
        <v>/* 子供料金    */</v>
      </c>
    </row>
    <row r="18" spans="1:18" x14ac:dyDescent="0.15">
      <c r="A18" s="15"/>
      <c r="B18" s="40" t="s">
        <v>155</v>
      </c>
      <c r="C18" s="24" t="s">
        <v>157</v>
      </c>
      <c r="D18" s="32" t="s">
        <v>69</v>
      </c>
      <c r="E18" s="102">
        <v>10</v>
      </c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INFANT_CHARGE INT(10)</v>
      </c>
      <c r="R18" s="71" t="str">
        <f t="shared" si="1"/>
        <v>/* 乳幼児料金    */</v>
      </c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9" sqref="B19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49</v>
      </c>
      <c r="B6" s="132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1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1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1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1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1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1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1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1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images/配下に写真を置く images/〇〇〇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A6" zoomScale="95" zoomScaleNormal="95" workbookViewId="0">
      <selection activeCell="B21" sqref="B21:C21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44</v>
      </c>
      <c r="B6" s="132"/>
      <c r="C6" s="91" t="s">
        <v>61</v>
      </c>
      <c r="D6" s="20">
        <f>SUM(E10:E16)</f>
        <v>184</v>
      </c>
      <c r="E6" s="20">
        <v>100000</v>
      </c>
      <c r="F6" s="20">
        <f>SUMPRODUCT(D6,E6)</f>
        <v>18400000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1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1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1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:Q17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15">
      <c r="A16" s="15"/>
      <c r="B16" s="40" t="s">
        <v>104</v>
      </c>
      <c r="C16" s="24" t="s">
        <v>105</v>
      </c>
      <c r="D16" s="32" t="s">
        <v>69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158</v>
      </c>
      <c r="P16" s="6"/>
      <c r="Q16" s="71" t="str">
        <f t="shared" si="5"/>
        <v>PHONE_NUMBER INT(20)</v>
      </c>
    </row>
    <row r="17" spans="1:18" x14ac:dyDescent="0.15">
      <c r="A17" s="15"/>
      <c r="B17" s="40" t="s">
        <v>159</v>
      </c>
      <c r="C17" s="24" t="s">
        <v>169</v>
      </c>
      <c r="D17" s="100" t="s">
        <v>71</v>
      </c>
      <c r="E17" s="102">
        <v>20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 t="s">
        <v>160</v>
      </c>
      <c r="P17" s="6"/>
      <c r="Q17" s="71" t="str">
        <f t="shared" si="5"/>
        <v>BIRTHDAY VARCHAR(20)</v>
      </c>
    </row>
    <row r="18" spans="1:18" x14ac:dyDescent="0.15">
      <c r="A18" s="15"/>
      <c r="B18" s="40" t="s">
        <v>161</v>
      </c>
      <c r="C18" s="24" t="s">
        <v>162</v>
      </c>
      <c r="D18" s="32" t="s">
        <v>69</v>
      </c>
      <c r="E18" s="102">
        <v>2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163</v>
      </c>
      <c r="P18" s="6"/>
    </row>
    <row r="19" spans="1:18" x14ac:dyDescent="0.15">
      <c r="A19" s="15"/>
      <c r="B19" s="40" t="s">
        <v>164</v>
      </c>
      <c r="C19" s="24" t="s">
        <v>165</v>
      </c>
      <c r="D19" s="100" t="s">
        <v>71</v>
      </c>
      <c r="E19" s="102">
        <v>50</v>
      </c>
      <c r="F19" s="24"/>
      <c r="G19" s="24"/>
      <c r="H19" s="25" t="s">
        <v>25</v>
      </c>
      <c r="I19" s="25"/>
      <c r="J19" s="25"/>
      <c r="K19" s="25"/>
      <c r="L19" s="25"/>
      <c r="M19" s="25"/>
      <c r="N19" s="26"/>
      <c r="O19" s="46" t="s">
        <v>138</v>
      </c>
      <c r="P19" s="6"/>
    </row>
    <row r="20" spans="1:18" x14ac:dyDescent="0.15">
      <c r="A20" s="15"/>
      <c r="B20" s="40" t="s">
        <v>58</v>
      </c>
      <c r="C20" s="24" t="s">
        <v>168</v>
      </c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 t="s">
        <v>166</v>
      </c>
      <c r="C21" s="24" t="s">
        <v>167</v>
      </c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1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1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15">
      <c r="R45" s="71" t="str">
        <f t="shared" si="2"/>
        <v>/*     */</v>
      </c>
    </row>
    <row r="46" spans="1:18" x14ac:dyDescent="0.15">
      <c r="R46" s="71" t="str">
        <f t="shared" si="2"/>
        <v>/*     */</v>
      </c>
    </row>
    <row r="47" spans="1:18" x14ac:dyDescent="0.15">
      <c r="R47" s="71" t="str">
        <f t="shared" si="2"/>
        <v>/*     */</v>
      </c>
    </row>
    <row r="48" spans="1:18" x14ac:dyDescent="0.15">
      <c r="R48" s="71" t="str">
        <f t="shared" si="2"/>
        <v>/*     */</v>
      </c>
    </row>
    <row r="49" spans="18:18" x14ac:dyDescent="0.15">
      <c r="R49" s="71" t="str">
        <f t="shared" si="2"/>
        <v>/*     */</v>
      </c>
    </row>
    <row r="50" spans="18:18" x14ac:dyDescent="0.1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2025-01-15T06:00:13Z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