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Ben L/Documents/UCSB Bren/Research/2035 Initiative Industrial Decarbonization/Industrial-decarb/Industrial_Decarb_Database/Output/"/>
    </mc:Choice>
  </mc:AlternateContent>
  <xr:revisionPtr revIDLastSave="0" documentId="13_ncr:1_{CAF82BA3-7634-534C-A315-2138B989867F}" xr6:coauthVersionLast="47" xr6:coauthVersionMax="47" xr10:uidLastSave="{00000000-0000-0000-0000-000000000000}"/>
  <bookViews>
    <workbookView xWindow="0" yWindow="760" windowWidth="27900" windowHeight="14900" xr2:uid="{00000000-000D-0000-FFFF-FFFF00000000}"/>
  </bookViews>
  <sheets>
    <sheet name="Lookup" sheetId="2" r:id="rId1"/>
    <sheet name="Output" sheetId="1" r:id="rId2"/>
    <sheet name="Notes" sheetId="3" r:id="rId3"/>
  </sheets>
  <definedNames>
    <definedName name="_xlnm._FilterDatabase" localSheetId="0" hidden="1">Lookup!$A$1:$G$191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43" i="2"/>
  <c r="E165" i="2"/>
  <c r="E109" i="2"/>
  <c r="E101" i="2"/>
  <c r="E86" i="2"/>
  <c r="E69" i="2"/>
  <c r="E60" i="2"/>
  <c r="C19" i="2"/>
  <c r="C165" i="2"/>
  <c r="C60" i="2"/>
  <c r="C69" i="2"/>
  <c r="C86" i="2"/>
  <c r="C109" i="2"/>
  <c r="C143" i="2"/>
  <c r="C101" i="2"/>
  <c r="D109" i="2"/>
  <c r="D165" i="2"/>
  <c r="D143" i="2"/>
  <c r="D101" i="2"/>
  <c r="D86" i="2"/>
  <c r="D69" i="2"/>
  <c r="D60" i="2"/>
  <c r="D19" i="2"/>
  <c r="C4" i="2"/>
  <c r="F191" i="2"/>
  <c r="E191" i="2"/>
  <c r="D191" i="2"/>
  <c r="C191" i="2"/>
  <c r="F154" i="2"/>
  <c r="E154" i="2"/>
  <c r="D154" i="2"/>
  <c r="C154" i="2"/>
  <c r="F113" i="2"/>
  <c r="E113" i="2"/>
  <c r="D113" i="2"/>
  <c r="C113" i="2"/>
  <c r="F108" i="2"/>
  <c r="E108" i="2"/>
  <c r="D108" i="2"/>
  <c r="C108" i="2"/>
  <c r="F100" i="2"/>
  <c r="E100" i="2"/>
  <c r="D100" i="2"/>
  <c r="C100" i="2"/>
  <c r="F84" i="2"/>
  <c r="E84" i="2"/>
  <c r="D84" i="2"/>
  <c r="C84" i="2"/>
  <c r="F29" i="2"/>
  <c r="E29" i="2"/>
  <c r="D29" i="2"/>
  <c r="C29" i="2"/>
  <c r="C179" i="2"/>
  <c r="C161" i="2"/>
  <c r="C158" i="2"/>
  <c r="C147" i="2"/>
  <c r="C140" i="2"/>
  <c r="C137" i="2"/>
  <c r="C135" i="2"/>
  <c r="C122" i="2"/>
  <c r="C116" i="2"/>
  <c r="C110" i="2"/>
  <c r="C104" i="2"/>
  <c r="C99" i="2"/>
  <c r="C92" i="2"/>
  <c r="C76" i="2"/>
  <c r="C67" i="2"/>
  <c r="C66" i="2"/>
  <c r="C62" i="2"/>
  <c r="C58" i="2"/>
  <c r="C56" i="2"/>
  <c r="C52" i="2"/>
  <c r="C51" i="2"/>
  <c r="C49" i="2"/>
  <c r="C43" i="2"/>
  <c r="C41" i="2"/>
  <c r="C35" i="2"/>
  <c r="C32" i="2"/>
  <c r="C23" i="2"/>
  <c r="C16" i="2"/>
  <c r="C15" i="2"/>
  <c r="F179" i="2"/>
  <c r="E179" i="2"/>
  <c r="D179" i="2"/>
  <c r="F161" i="2"/>
  <c r="E161" i="2"/>
  <c r="D161" i="2"/>
  <c r="F158" i="2"/>
  <c r="E158" i="2"/>
  <c r="D158" i="2"/>
  <c r="F147" i="2"/>
  <c r="E147" i="2"/>
  <c r="D147" i="2"/>
  <c r="F140" i="2"/>
  <c r="E140" i="2"/>
  <c r="D140" i="2"/>
  <c r="F137" i="2"/>
  <c r="E137" i="2"/>
  <c r="D137" i="2"/>
  <c r="F92" i="2"/>
  <c r="E92" i="2"/>
  <c r="D92" i="2"/>
  <c r="F76" i="2"/>
  <c r="E76" i="2"/>
  <c r="D76" i="2"/>
  <c r="F62" i="2"/>
  <c r="E62" i="2"/>
  <c r="D62" i="2"/>
  <c r="F23" i="2"/>
  <c r="E23" i="2"/>
  <c r="D23" i="2"/>
  <c r="F135" i="2"/>
  <c r="E135" i="2"/>
  <c r="D135" i="2"/>
  <c r="F122" i="2"/>
  <c r="E122" i="2"/>
  <c r="D122" i="2"/>
  <c r="F116" i="2"/>
  <c r="E116" i="2"/>
  <c r="D116" i="2"/>
  <c r="F110" i="2"/>
  <c r="E110" i="2"/>
  <c r="D110" i="2"/>
  <c r="F104" i="2"/>
  <c r="E104" i="2"/>
  <c r="D104" i="2"/>
  <c r="F99" i="2"/>
  <c r="E99" i="2"/>
  <c r="D99" i="2"/>
  <c r="F67" i="2"/>
  <c r="E67" i="2"/>
  <c r="D67" i="2"/>
  <c r="F66" i="2"/>
  <c r="E66" i="2"/>
  <c r="D66" i="2"/>
  <c r="F58" i="2"/>
  <c r="E58" i="2"/>
  <c r="D58" i="2"/>
  <c r="F56" i="2"/>
  <c r="E56" i="2"/>
  <c r="D56" i="2"/>
  <c r="F52" i="2"/>
  <c r="E52" i="2"/>
  <c r="D52" i="2"/>
  <c r="F51" i="2"/>
  <c r="E51" i="2"/>
  <c r="D51" i="2"/>
  <c r="F49" i="2"/>
  <c r="E49" i="2"/>
  <c r="D49" i="2"/>
  <c r="F43" i="2"/>
  <c r="E43" i="2"/>
  <c r="D43" i="2"/>
  <c r="F41" i="2"/>
  <c r="E41" i="2"/>
  <c r="D41" i="2"/>
  <c r="F35" i="2"/>
  <c r="E35" i="2"/>
  <c r="D35" i="2"/>
  <c r="F32" i="2"/>
  <c r="E32" i="2"/>
  <c r="D32" i="2"/>
  <c r="F16" i="2"/>
  <c r="E16" i="2"/>
  <c r="D16" i="2"/>
  <c r="F15" i="2"/>
  <c r="E15" i="2"/>
  <c r="D15" i="2"/>
  <c r="F4" i="2"/>
  <c r="D4" i="2"/>
  <c r="E4" i="2"/>
  <c r="C10" i="2"/>
  <c r="E10" i="2"/>
  <c r="D10" i="2"/>
  <c r="F10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</calcChain>
</file>

<file path=xl/sharedStrings.xml><?xml version="1.0" encoding="utf-8"?>
<sst xmlns="http://schemas.openxmlformats.org/spreadsheetml/2006/main" count="395" uniqueCount="92">
  <si>
    <t>unit_type</t>
  </si>
  <si>
    <t>fuel_type</t>
  </si>
  <si>
    <t>BFB (Boiler, bubbling fluidized bed)</t>
  </si>
  <si>
    <t>Agricultural Byproducts</t>
  </si>
  <si>
    <t>Distillate Fuel Oil No. 2</t>
  </si>
  <si>
    <t>Natural Gas (Weighted U.S. Average)</t>
  </si>
  <si>
    <t>Plastics</t>
  </si>
  <si>
    <t>Residual Fuel Oil No. 5</t>
  </si>
  <si>
    <t>Residual Fuel Oil No. 6</t>
  </si>
  <si>
    <t>Subbituminous</t>
  </si>
  <si>
    <t>Tires</t>
  </si>
  <si>
    <t>Wood and Wood Residuals (dry basis)</t>
  </si>
  <si>
    <t>C (Calciner)</t>
  </si>
  <si>
    <t>Anthracite</t>
  </si>
  <si>
    <t>CCCT (CC (Turbine, combined cycle))</t>
  </si>
  <si>
    <t>Fuel Gas</t>
  </si>
  <si>
    <t>CF (Cyclone Furnace)</t>
  </si>
  <si>
    <t>CFB (Boiler, circulating fluidized bed)</t>
  </si>
  <si>
    <t>Bituminous</t>
  </si>
  <si>
    <t>Coal Coke</t>
  </si>
  <si>
    <t>Mixed (Industrial sector)</t>
  </si>
  <si>
    <t>Petroleum Coke</t>
  </si>
  <si>
    <t>Solid Byproducts</t>
  </si>
  <si>
    <t>CH (Comfort heater)</t>
  </si>
  <si>
    <t>Liquefied petroleum gases (LPG)</t>
  </si>
  <si>
    <t>Propane</t>
  </si>
  <si>
    <t>Used Oil</t>
  </si>
  <si>
    <t>CatH (Heater,  catalytic)</t>
  </si>
  <si>
    <t>Chemical Recovery Combustion Unit</t>
  </si>
  <si>
    <t>Chemical Recovery Furnace</t>
  </si>
  <si>
    <t>F (Furnace)</t>
  </si>
  <si>
    <t>Distillate Fuel Oil No. 1</t>
  </si>
  <si>
    <t>FLR (Flare)</t>
  </si>
  <si>
    <t>Other Biomass Gases</t>
  </si>
  <si>
    <t>Flare</t>
  </si>
  <si>
    <t>HMH (Heater, heat medium for heat exchange)</t>
  </si>
  <si>
    <t>Natural Gasoline</t>
  </si>
  <si>
    <t>HPPU (hydrogen production process units)</t>
  </si>
  <si>
    <t>HWH (Heater, hot water)</t>
  </si>
  <si>
    <t>Propane Gas</t>
  </si>
  <si>
    <t>ICI (Incinerator, commercial and industrial)</t>
  </si>
  <si>
    <t>IGCC (Integrated gasification combined cycle)</t>
  </si>
  <si>
    <t>K (Kiln)</t>
  </si>
  <si>
    <t>NGLH (Heater, natural gas line)</t>
  </si>
  <si>
    <t>O (Oven)</t>
  </si>
  <si>
    <t>OB (Boiler, other)</t>
  </si>
  <si>
    <t>Landfill Gas</t>
  </si>
  <si>
    <t>Naphtha (&lt;401 deg F)</t>
  </si>
  <si>
    <t>Vegetable Oil</t>
  </si>
  <si>
    <t>OCS (Other combustion source)</t>
  </si>
  <si>
    <t>Kerosene</t>
  </si>
  <si>
    <t>Other Oil (&gt;401 deg F)</t>
  </si>
  <si>
    <t>Pentanes Plus</t>
  </si>
  <si>
    <t>OFB (Fluidized bed, other)</t>
  </si>
  <si>
    <t>PCT (Pulverized coal, tangentially-fired)</t>
  </si>
  <si>
    <t>Distillate Fuel Oil No. 4</t>
  </si>
  <si>
    <t>PCWD (Pulverized coal, wall-fired, dry bottom)</t>
  </si>
  <si>
    <t>PCWW (Pulverized coal, wall-fired, wet bottom)</t>
  </si>
  <si>
    <t>PD (Product or intermediate product dryer)</t>
  </si>
  <si>
    <t>PRH (Process Heater)</t>
  </si>
  <si>
    <t>Petrochemical process unit</t>
  </si>
  <si>
    <t>Pulp Mill Lime Kiln</t>
  </si>
  <si>
    <t>RCO (Regenerative catalytic oxidizer)</t>
  </si>
  <si>
    <t>Butane</t>
  </si>
  <si>
    <t>RICE (Reciprocating internal combustion engine)</t>
  </si>
  <si>
    <t>Motor Gasoline</t>
  </si>
  <si>
    <t>RTO (Regenerative thermal oxidizer)</t>
  </si>
  <si>
    <t>S (Stoker Boiler)</t>
  </si>
  <si>
    <t>SCCT (CT (Turbine, simple cycle combustion))</t>
  </si>
  <si>
    <t>TODF (Thermal oxidizer, direct fired, no heat recovery)</t>
  </si>
  <si>
    <t>Ethanol (100%)</t>
  </si>
  <si>
    <t>Lignite</t>
  </si>
  <si>
    <t>Rendered Animal Fat</t>
  </si>
  <si>
    <t>so2_kg_mmbtu</t>
  </si>
  <si>
    <t>nox_kg_mmbtu</t>
  </si>
  <si>
    <t>pm25_kg_mmbtu</t>
  </si>
  <si>
    <t>source</t>
  </si>
  <si>
    <t>co_kg_mmbtu</t>
  </si>
  <si>
    <t>1.6 Wood Residue Combustion in Boilers</t>
  </si>
  <si>
    <t>1.4 Natural Gas Combustion</t>
  </si>
  <si>
    <t>1) Emissions factors based on fuel type</t>
  </si>
  <si>
    <t>2) For Natural Gas (Weighted US Average):</t>
  </si>
  <si>
    <t>Assumed combuster type is large wall fired boiler, uncontrolled (post NSPS)</t>
  </si>
  <si>
    <t>3)</t>
  </si>
  <si>
    <t>For Wood and Wood Residuals (dry basis):</t>
  </si>
  <si>
    <t>Assumed fuel is Dry Wood</t>
  </si>
  <si>
    <t>Assumed source category is Dry wood-fired boilers</t>
  </si>
  <si>
    <t>4)</t>
  </si>
  <si>
    <t>For bituminous:</t>
  </si>
  <si>
    <t>Assumes S= 1.27% sulfur by weight based on EIA:  https://www.eia.gov/electricity/annual/html/epa_07_03.html</t>
  </si>
  <si>
    <t>Assumes 18.82 MMBTU per ton of of coal, based on https://www.eia.gov/energyexplained/units-and-calculators/energy-conversion-calculators</t>
  </si>
  <si>
    <t>Assumes post NSPS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</si>
</sst>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1326-9EFB-6640-BAF0-B60344924ADF}">
  <sheetPr filterMode="1"/>
  <dimension ref="A1:G191"/>
  <sheetViews>
    <sheetView tabSelected="1" workbookViewId="0">
      <selection activeCell="B143" sqref="B143"/>
    </sheetView>
  </sheetViews>
  <sheetFormatPr baseColWidth="10" defaultRowHeight="15" x14ac:dyDescent="0.2"/>
  <cols>
    <col min="1" max="1" width="42.5" bestFit="1" customWidth="1"/>
    <col min="2" max="2" width="29.6640625" bestFit="1" customWidth="1"/>
    <col min="3" max="3" width="12.83203125" bestFit="1" customWidth="1"/>
    <col min="4" max="4" width="13" bestFit="1" customWidth="1"/>
    <col min="5" max="5" width="14.6640625" bestFit="1" customWidth="1"/>
    <col min="6" max="6" width="14.6640625" customWidth="1"/>
    <col min="7" max="7" width="32.5" bestFit="1" customWidth="1"/>
  </cols>
  <sheetData>
    <row r="1" spans="1:7" x14ac:dyDescent="0.2">
      <c r="A1" t="str">
        <f>IF(ISBLANK(Output!A1), "", Output!A1)</f>
        <v>unit_type</v>
      </c>
      <c r="B1" t="str">
        <f>IF(ISBLANK(Output!B1), "", Output!B1)</f>
        <v>fuel_type</v>
      </c>
      <c r="C1" t="s">
        <v>74</v>
      </c>
      <c r="D1" t="s">
        <v>73</v>
      </c>
      <c r="E1" t="s">
        <v>77</v>
      </c>
      <c r="F1" t="s">
        <v>75</v>
      </c>
      <c r="G1" t="s">
        <v>76</v>
      </c>
    </row>
    <row r="2" spans="1:7" hidden="1" x14ac:dyDescent="0.2">
      <c r="A2" t="str">
        <f>IF(ISBLANK(Output!A2), "", Output!A2)</f>
        <v>BFB (Boiler, bubbling fluidized bed)</v>
      </c>
      <c r="B2" t="str">
        <f>IF(ISBLANK(Output!B2), "", Output!B2)</f>
        <v>Agricultural Byproducts</v>
      </c>
    </row>
    <row r="3" spans="1:7" hidden="1" x14ac:dyDescent="0.2">
      <c r="A3" t="str">
        <f>IF(ISBLANK(Output!A3), "", Output!A3)</f>
        <v>BFB (Boiler, bubbling fluidized bed)</v>
      </c>
      <c r="B3" t="str">
        <f>IF(ISBLANK(Output!B3), "", Output!B3)</f>
        <v>Distillate Fuel Oil No. 2</v>
      </c>
    </row>
    <row r="4" spans="1:7" hidden="1" x14ac:dyDescent="0.2">
      <c r="A4" t="str">
        <f>IF(ISBLANK(Output!A4), "", Output!A4)</f>
        <v>BFB (Boiler, bubbling fluidized bed)</v>
      </c>
      <c r="B4" t="str">
        <f>IF(ISBLANK(Output!B4), "", Output!B4)</f>
        <v>Natural Gas (Weighted U.S. Average)</v>
      </c>
      <c r="C4">
        <f>0.453592*190/1020</f>
        <v>8.4492627450980393E-2</v>
      </c>
      <c r="D4">
        <f>0.453592*0.6/1020</f>
        <v>2.6681882352941176E-4</v>
      </c>
      <c r="E4">
        <f>0.453592*84/1020</f>
        <v>3.7354635294117651E-2</v>
      </c>
      <c r="F4">
        <f>0.453592*7.6/1020</f>
        <v>3.3797050980392154E-3</v>
      </c>
      <c r="G4" t="s">
        <v>79</v>
      </c>
    </row>
    <row r="5" spans="1:7" hidden="1" x14ac:dyDescent="0.2">
      <c r="A5" t="str">
        <f>IF(ISBLANK(Output!A5), "", Output!A5)</f>
        <v>BFB (Boiler, bubbling fluidized bed)</v>
      </c>
      <c r="B5" t="str">
        <f>IF(ISBLANK(Output!B5), "", Output!B5)</f>
        <v>Plastics</v>
      </c>
    </row>
    <row r="6" spans="1:7" hidden="1" x14ac:dyDescent="0.2">
      <c r="A6" t="str">
        <f>IF(ISBLANK(Output!A6), "", Output!A6)</f>
        <v>BFB (Boiler, bubbling fluidized bed)</v>
      </c>
      <c r="B6" t="str">
        <f>IF(ISBLANK(Output!B6), "", Output!B6)</f>
        <v>Residual Fuel Oil No. 5</v>
      </c>
    </row>
    <row r="7" spans="1:7" hidden="1" x14ac:dyDescent="0.2">
      <c r="A7" t="str">
        <f>IF(ISBLANK(Output!A7), "", Output!A7)</f>
        <v>BFB (Boiler, bubbling fluidized bed)</v>
      </c>
      <c r="B7" t="str">
        <f>IF(ISBLANK(Output!B7), "", Output!B7)</f>
        <v>Residual Fuel Oil No. 6</v>
      </c>
    </row>
    <row r="8" spans="1:7" hidden="1" x14ac:dyDescent="0.2">
      <c r="A8" t="str">
        <f>IF(ISBLANK(Output!A8), "", Output!A8)</f>
        <v>BFB (Boiler, bubbling fluidized bed)</v>
      </c>
      <c r="B8" t="str">
        <f>IF(ISBLANK(Output!B8), "", Output!B8)</f>
        <v>Subbituminous</v>
      </c>
    </row>
    <row r="9" spans="1:7" hidden="1" x14ac:dyDescent="0.2">
      <c r="A9" t="str">
        <f>IF(ISBLANK(Output!A9), "", Output!A9)</f>
        <v>BFB (Boiler, bubbling fluidized bed)</v>
      </c>
      <c r="B9" t="str">
        <f>IF(ISBLANK(Output!B9), "", Output!B9)</f>
        <v>Tires</v>
      </c>
    </row>
    <row r="10" spans="1:7" hidden="1" x14ac:dyDescent="0.2">
      <c r="A10" t="str">
        <f>IF(ISBLANK(Output!A10), "", Output!A10)</f>
        <v>BFB (Boiler, bubbling fluidized bed)</v>
      </c>
      <c r="B10" t="str">
        <f>IF(ISBLANK(Output!B10), "", Output!B10)</f>
        <v>Wood and Wood Residuals (dry basis)</v>
      </c>
      <c r="C10">
        <f>0.49*0.453592</f>
        <v>0.22226008</v>
      </c>
      <c r="D10">
        <f>0.025*0.453592</f>
        <v>1.1339800000000001E-2</v>
      </c>
      <c r="E10">
        <f>0.6*0.453592</f>
        <v>0.27215519999999999</v>
      </c>
      <c r="F10">
        <f>0.16*0.453592</f>
        <v>7.2574719999999995E-2</v>
      </c>
      <c r="G10" t="s">
        <v>78</v>
      </c>
    </row>
    <row r="11" spans="1:7" hidden="1" x14ac:dyDescent="0.2">
      <c r="A11" t="str">
        <f>IF(ISBLANK(Output!A11), "", Output!A11)</f>
        <v>BFB (Boiler, bubbling fluidized bed)</v>
      </c>
      <c r="B11" t="str">
        <f>IF(ISBLANK(Output!B11), "", Output!B11)</f>
        <v/>
      </c>
    </row>
    <row r="12" spans="1:7" hidden="1" x14ac:dyDescent="0.2">
      <c r="A12" t="str">
        <f>IF(ISBLANK(Output!A12), "", Output!A12)</f>
        <v>C (Calciner)</v>
      </c>
      <c r="B12" t="str">
        <f>IF(ISBLANK(Output!B12), "", Output!B12)</f>
        <v>Anthracite</v>
      </c>
    </row>
    <row r="13" spans="1:7" hidden="1" x14ac:dyDescent="0.2">
      <c r="A13" t="str">
        <f>IF(ISBLANK(Output!A13), "", Output!A13)</f>
        <v>CCCT (CC (Turbine, combined cycle))</v>
      </c>
      <c r="B13" t="str">
        <f>IF(ISBLANK(Output!B13), "", Output!B13)</f>
        <v>Distillate Fuel Oil No. 2</v>
      </c>
    </row>
    <row r="14" spans="1:7" hidden="1" x14ac:dyDescent="0.2">
      <c r="A14" t="str">
        <f>IF(ISBLANK(Output!A14), "", Output!A14)</f>
        <v>CCCT (CC (Turbine, combined cycle))</v>
      </c>
      <c r="B14" t="str">
        <f>IF(ISBLANK(Output!B14), "", Output!B14)</f>
        <v>Fuel Gas</v>
      </c>
    </row>
    <row r="15" spans="1:7" hidden="1" x14ac:dyDescent="0.2">
      <c r="A15" t="str">
        <f>IF(ISBLANK(Output!A15), "", Output!A15)</f>
        <v>CCCT (CC (Turbine, combined cycle))</v>
      </c>
      <c r="B15" t="str">
        <f>IF(ISBLANK(Output!B15), "", Output!B15)</f>
        <v>Natural Gas (Weighted U.S. Average)</v>
      </c>
      <c r="C15">
        <f>0.453592*190/1020</f>
        <v>8.4492627450980393E-2</v>
      </c>
      <c r="D15">
        <f>0.453592*0.6/1020</f>
        <v>2.6681882352941176E-4</v>
      </c>
      <c r="E15">
        <f>0.453592*84/1020</f>
        <v>3.7354635294117651E-2</v>
      </c>
      <c r="F15">
        <f>0.453592*7.6/1020</f>
        <v>3.3797050980392154E-3</v>
      </c>
      <c r="G15" t="s">
        <v>79</v>
      </c>
    </row>
    <row r="16" spans="1:7" hidden="1" x14ac:dyDescent="0.2">
      <c r="A16" t="str">
        <f>IF(ISBLANK(Output!A16), "", Output!A16)</f>
        <v>CF (Cyclone Furnace)</v>
      </c>
      <c r="B16" t="str">
        <f>IF(ISBLANK(Output!B16), "", Output!B16)</f>
        <v>Natural Gas (Weighted U.S. Average)</v>
      </c>
      <c r="C16">
        <f>0.453592*190/1020</f>
        <v>8.4492627450980393E-2</v>
      </c>
      <c r="D16">
        <f>0.453592*0.6/1020</f>
        <v>2.6681882352941176E-4</v>
      </c>
      <c r="E16">
        <f>0.453592*84/1020</f>
        <v>3.7354635294117651E-2</v>
      </c>
      <c r="F16">
        <f>0.453592*7.6/1020</f>
        <v>3.3797050980392154E-3</v>
      </c>
      <c r="G16" t="s">
        <v>79</v>
      </c>
    </row>
    <row r="17" spans="1:7" hidden="1" x14ac:dyDescent="0.2">
      <c r="A17" t="str">
        <f>IF(ISBLANK(Output!A17), "", Output!A17)</f>
        <v>CF (Cyclone Furnace)</v>
      </c>
      <c r="B17" t="str">
        <f>IF(ISBLANK(Output!B17), "", Output!B17)</f>
        <v/>
      </c>
    </row>
    <row r="18" spans="1:7" hidden="1" x14ac:dyDescent="0.2">
      <c r="A18" t="str">
        <f>IF(ISBLANK(Output!A18), "", Output!A18)</f>
        <v>CFB (Boiler, circulating fluidized bed)</v>
      </c>
      <c r="B18" t="str">
        <f>IF(ISBLANK(Output!B18), "", Output!B18)</f>
        <v>Agricultural Byproducts</v>
      </c>
    </row>
    <row r="19" spans="1:7" x14ac:dyDescent="0.2">
      <c r="A19" t="str">
        <f>IF(ISBLANK(Output!A19), "", Output!A19)</f>
        <v>CFB (Boiler, circulating fluidized bed)</v>
      </c>
      <c r="B19" t="str">
        <f>IF(ISBLANK(Output!B19), "", Output!B19)</f>
        <v>Bituminous</v>
      </c>
      <c r="C19">
        <f>0.453592*5/18.82</f>
        <v>0.12050797024442082</v>
      </c>
      <c r="D19">
        <f>0.453592*38*0.00127/18.82</f>
        <v>1.1631429287991498E-3</v>
      </c>
      <c r="E19">
        <f>0.453592*18/18.82</f>
        <v>0.43382869287991505</v>
      </c>
    </row>
    <row r="20" spans="1:7" hidden="1" x14ac:dyDescent="0.2">
      <c r="A20" t="str">
        <f>IF(ISBLANK(Output!A20), "", Output!A20)</f>
        <v>CFB (Boiler, circulating fluidized bed)</v>
      </c>
      <c r="B20" t="str">
        <f>IF(ISBLANK(Output!B20), "", Output!B20)</f>
        <v>Coal Coke</v>
      </c>
    </row>
    <row r="21" spans="1:7" hidden="1" x14ac:dyDescent="0.2">
      <c r="A21" t="str">
        <f>IF(ISBLANK(Output!A21), "", Output!A21)</f>
        <v>CFB (Boiler, circulating fluidized bed)</v>
      </c>
      <c r="B21" t="str">
        <f>IF(ISBLANK(Output!B21), "", Output!B21)</f>
        <v>Distillate Fuel Oil No. 2</v>
      </c>
    </row>
    <row r="22" spans="1:7" hidden="1" x14ac:dyDescent="0.2">
      <c r="A22" t="str">
        <f>IF(ISBLANK(Output!A22), "", Output!A22)</f>
        <v>CFB (Boiler, circulating fluidized bed)</v>
      </c>
      <c r="B22" t="str">
        <f>IF(ISBLANK(Output!B22), "", Output!B22)</f>
        <v>Mixed (Industrial sector)</v>
      </c>
    </row>
    <row r="23" spans="1:7" hidden="1" x14ac:dyDescent="0.2">
      <c r="A23" t="str">
        <f>IF(ISBLANK(Output!A23), "", Output!A23)</f>
        <v>CFB (Boiler, circulating fluidized bed)</v>
      </c>
      <c r="B23" t="str">
        <f>IF(ISBLANK(Output!B23), "", Output!B23)</f>
        <v>Natural Gas (Weighted U.S. Average)</v>
      </c>
      <c r="C23">
        <f>0.453592*190/1020</f>
        <v>8.4492627450980393E-2</v>
      </c>
      <c r="D23">
        <f>0.453592*0.6/1020</f>
        <v>2.6681882352941176E-4</v>
      </c>
      <c r="E23">
        <f>0.453592*84/1020</f>
        <v>3.7354635294117651E-2</v>
      </c>
      <c r="F23">
        <f>0.453592*7.6/1020</f>
        <v>3.3797050980392154E-3</v>
      </c>
      <c r="G23" t="s">
        <v>79</v>
      </c>
    </row>
    <row r="24" spans="1:7" hidden="1" x14ac:dyDescent="0.2">
      <c r="A24" t="str">
        <f>IF(ISBLANK(Output!A24), "", Output!A24)</f>
        <v>CFB (Boiler, circulating fluidized bed)</v>
      </c>
      <c r="B24" t="str">
        <f>IF(ISBLANK(Output!B24), "", Output!B24)</f>
        <v>Petroleum Coke</v>
      </c>
    </row>
    <row r="25" spans="1:7" hidden="1" x14ac:dyDescent="0.2">
      <c r="A25" t="str">
        <f>IF(ISBLANK(Output!A25), "", Output!A25)</f>
        <v>CFB (Boiler, circulating fluidized bed)</v>
      </c>
      <c r="B25" t="str">
        <f>IF(ISBLANK(Output!B25), "", Output!B25)</f>
        <v>Residual Fuel Oil No. 6</v>
      </c>
    </row>
    <row r="26" spans="1:7" hidden="1" x14ac:dyDescent="0.2">
      <c r="A26" t="str">
        <f>IF(ISBLANK(Output!A26), "", Output!A26)</f>
        <v>CFB (Boiler, circulating fluidized bed)</v>
      </c>
      <c r="B26" t="str">
        <f>IF(ISBLANK(Output!B26), "", Output!B26)</f>
        <v>Solid Byproducts</v>
      </c>
    </row>
    <row r="27" spans="1:7" hidden="1" x14ac:dyDescent="0.2">
      <c r="A27" t="str">
        <f>IF(ISBLANK(Output!A27), "", Output!A27)</f>
        <v>CFB (Boiler, circulating fluidized bed)</v>
      </c>
      <c r="B27" t="str">
        <f>IF(ISBLANK(Output!B27), "", Output!B27)</f>
        <v>Subbituminous</v>
      </c>
    </row>
    <row r="28" spans="1:7" hidden="1" x14ac:dyDescent="0.2">
      <c r="A28" t="str">
        <f>IF(ISBLANK(Output!A28), "", Output!A28)</f>
        <v>CFB (Boiler, circulating fluidized bed)</v>
      </c>
      <c r="B28" t="str">
        <f>IF(ISBLANK(Output!B28), "", Output!B28)</f>
        <v>Tires</v>
      </c>
    </row>
    <row r="29" spans="1:7" hidden="1" x14ac:dyDescent="0.2">
      <c r="A29" t="str">
        <f>IF(ISBLANK(Output!A29), "", Output!A29)</f>
        <v>CFB (Boiler, circulating fluidized bed)</v>
      </c>
      <c r="B29" t="str">
        <f>IF(ISBLANK(Output!B29), "", Output!B29)</f>
        <v>Wood and Wood Residuals (dry basis)</v>
      </c>
      <c r="C29">
        <f>0.49*0.453592</f>
        <v>0.22226008</v>
      </c>
      <c r="D29">
        <f>0.025*0.453592</f>
        <v>1.1339800000000001E-2</v>
      </c>
      <c r="E29">
        <f>0.6*0.453592</f>
        <v>0.27215519999999999</v>
      </c>
      <c r="F29">
        <f>0.16*0.453592</f>
        <v>7.2574719999999995E-2</v>
      </c>
      <c r="G29" t="s">
        <v>78</v>
      </c>
    </row>
    <row r="30" spans="1:7" hidden="1" x14ac:dyDescent="0.2">
      <c r="A30" t="str">
        <f>IF(ISBLANK(Output!A30), "", Output!A30)</f>
        <v>CH (Comfort heater)</v>
      </c>
      <c r="B30" t="str">
        <f>IF(ISBLANK(Output!B30), "", Output!B30)</f>
        <v>Distillate Fuel Oil No. 2</v>
      </c>
    </row>
    <row r="31" spans="1:7" hidden="1" x14ac:dyDescent="0.2">
      <c r="A31" t="str">
        <f>IF(ISBLANK(Output!A31), "", Output!A31)</f>
        <v>CH (Comfort heater)</v>
      </c>
      <c r="B31" t="str">
        <f>IF(ISBLANK(Output!B31), "", Output!B31)</f>
        <v>Liquefied petroleum gases (LPG)</v>
      </c>
    </row>
    <row r="32" spans="1:7" hidden="1" x14ac:dyDescent="0.2">
      <c r="A32" t="str">
        <f>IF(ISBLANK(Output!A32), "", Output!A32)</f>
        <v>CH (Comfort heater)</v>
      </c>
      <c r="B32" t="str">
        <f>IF(ISBLANK(Output!B32), "", Output!B32)</f>
        <v>Natural Gas (Weighted U.S. Average)</v>
      </c>
      <c r="C32">
        <f>0.453592*190/1020</f>
        <v>8.4492627450980393E-2</v>
      </c>
      <c r="D32">
        <f>0.453592*0.6/1020</f>
        <v>2.6681882352941176E-4</v>
      </c>
      <c r="E32">
        <f>0.453592*84/1020</f>
        <v>3.7354635294117651E-2</v>
      </c>
      <c r="F32">
        <f>0.453592*7.6/1020</f>
        <v>3.3797050980392154E-3</v>
      </c>
      <c r="G32" t="s">
        <v>79</v>
      </c>
    </row>
    <row r="33" spans="1:7" hidden="1" x14ac:dyDescent="0.2">
      <c r="A33" t="str">
        <f>IF(ISBLANK(Output!A33), "", Output!A33)</f>
        <v>CH (Comfort heater)</v>
      </c>
      <c r="B33" t="str">
        <f>IF(ISBLANK(Output!B33), "", Output!B33)</f>
        <v>Propane</v>
      </c>
    </row>
    <row r="34" spans="1:7" hidden="1" x14ac:dyDescent="0.2">
      <c r="A34" t="str">
        <f>IF(ISBLANK(Output!A34), "", Output!A34)</f>
        <v>CH (Comfort heater)</v>
      </c>
      <c r="B34" t="str">
        <f>IF(ISBLANK(Output!B34), "", Output!B34)</f>
        <v>Used Oil</v>
      </c>
    </row>
    <row r="35" spans="1:7" hidden="1" x14ac:dyDescent="0.2">
      <c r="A35" t="str">
        <f>IF(ISBLANK(Output!A35), "", Output!A35)</f>
        <v>CatH (Heater,  catalytic)</v>
      </c>
      <c r="B35" t="str">
        <f>IF(ISBLANK(Output!B35), "", Output!B35)</f>
        <v>Natural Gas (Weighted U.S. Average)</v>
      </c>
      <c r="C35">
        <f>0.453592*190/1020</f>
        <v>8.4492627450980393E-2</v>
      </c>
      <c r="D35">
        <f>0.453592*0.6/1020</f>
        <v>2.6681882352941176E-4</v>
      </c>
      <c r="E35">
        <f>0.453592*84/1020</f>
        <v>3.7354635294117651E-2</v>
      </c>
      <c r="F35">
        <f>0.453592*7.6/1020</f>
        <v>3.3797050980392154E-3</v>
      </c>
      <c r="G35" t="s">
        <v>79</v>
      </c>
    </row>
    <row r="36" spans="1:7" hidden="1" x14ac:dyDescent="0.2">
      <c r="A36" t="str">
        <f>IF(ISBLANK(Output!A36), "", Output!A36)</f>
        <v>Chemical Recovery Combustion Unit</v>
      </c>
      <c r="B36" t="str">
        <f>IF(ISBLANK(Output!B36), "", Output!B36)</f>
        <v/>
      </c>
    </row>
    <row r="37" spans="1:7" hidden="1" x14ac:dyDescent="0.2">
      <c r="A37" t="str">
        <f>IF(ISBLANK(Output!A37), "", Output!A37)</f>
        <v>Chemical Recovery Furnace</v>
      </c>
      <c r="B37" t="str">
        <f>IF(ISBLANK(Output!B37), "", Output!B37)</f>
        <v/>
      </c>
    </row>
    <row r="38" spans="1:7" hidden="1" x14ac:dyDescent="0.2">
      <c r="A38" t="str">
        <f>IF(ISBLANK(Output!A38), "", Output!A38)</f>
        <v>F (Furnace)</v>
      </c>
      <c r="B38" t="str">
        <f>IF(ISBLANK(Output!B38), "", Output!B38)</f>
        <v>Distillate Fuel Oil No. 1</v>
      </c>
    </row>
    <row r="39" spans="1:7" hidden="1" x14ac:dyDescent="0.2">
      <c r="A39" t="str">
        <f>IF(ISBLANK(Output!A39), "", Output!A39)</f>
        <v>F (Furnace)</v>
      </c>
      <c r="B39" t="str">
        <f>IF(ISBLANK(Output!B39), "", Output!B39)</f>
        <v>Distillate Fuel Oil No. 2</v>
      </c>
    </row>
    <row r="40" spans="1:7" hidden="1" x14ac:dyDescent="0.2">
      <c r="A40" t="str">
        <f>IF(ISBLANK(Output!A40), "", Output!A40)</f>
        <v>F (Furnace)</v>
      </c>
      <c r="B40" t="str">
        <f>IF(ISBLANK(Output!B40), "", Output!B40)</f>
        <v>Fuel Gas</v>
      </c>
    </row>
    <row r="41" spans="1:7" hidden="1" x14ac:dyDescent="0.2">
      <c r="A41" t="str">
        <f>IF(ISBLANK(Output!A41), "", Output!A41)</f>
        <v>F (Furnace)</v>
      </c>
      <c r="B41" t="str">
        <f>IF(ISBLANK(Output!B41), "", Output!B41)</f>
        <v>Natural Gas (Weighted U.S. Average)</v>
      </c>
      <c r="C41">
        <f>0.453592*190/1020</f>
        <v>8.4492627450980393E-2</v>
      </c>
      <c r="D41">
        <f>0.453592*0.6/1020</f>
        <v>2.6681882352941176E-4</v>
      </c>
      <c r="E41">
        <f>0.453592*84/1020</f>
        <v>3.7354635294117651E-2</v>
      </c>
      <c r="F41">
        <f>0.453592*7.6/1020</f>
        <v>3.3797050980392154E-3</v>
      </c>
      <c r="G41" t="s">
        <v>79</v>
      </c>
    </row>
    <row r="42" spans="1:7" hidden="1" x14ac:dyDescent="0.2">
      <c r="A42" t="str">
        <f>IF(ISBLANK(Output!A42), "", Output!A42)</f>
        <v>FLR (Flare)</v>
      </c>
      <c r="B42" t="str">
        <f>IF(ISBLANK(Output!B42), "", Output!B42)</f>
        <v>Fuel Gas</v>
      </c>
    </row>
    <row r="43" spans="1:7" hidden="1" x14ac:dyDescent="0.2">
      <c r="A43" t="str">
        <f>IF(ISBLANK(Output!A43), "", Output!A43)</f>
        <v>FLR (Flare)</v>
      </c>
      <c r="B43" t="str">
        <f>IF(ISBLANK(Output!B43), "", Output!B43)</f>
        <v>Natural Gas (Weighted U.S. Average)</v>
      </c>
      <c r="C43">
        <f>0.453592*190/1020</f>
        <v>8.4492627450980393E-2</v>
      </c>
      <c r="D43">
        <f>0.453592*0.6/1020</f>
        <v>2.6681882352941176E-4</v>
      </c>
      <c r="E43">
        <f>0.453592*84/1020</f>
        <v>3.7354635294117651E-2</v>
      </c>
      <c r="F43">
        <f>0.453592*7.6/1020</f>
        <v>3.3797050980392154E-3</v>
      </c>
      <c r="G43" t="s">
        <v>79</v>
      </c>
    </row>
    <row r="44" spans="1:7" hidden="1" x14ac:dyDescent="0.2">
      <c r="A44" t="str">
        <f>IF(ISBLANK(Output!A44), "", Output!A44)</f>
        <v>FLR (Flare)</v>
      </c>
      <c r="B44" t="str">
        <f>IF(ISBLANK(Output!B44), "", Output!B44)</f>
        <v>Other Biomass Gases</v>
      </c>
    </row>
    <row r="45" spans="1:7" hidden="1" x14ac:dyDescent="0.2">
      <c r="A45" t="str">
        <f>IF(ISBLANK(Output!A45), "", Output!A45)</f>
        <v>FLR (Flare)</v>
      </c>
      <c r="B45" t="str">
        <f>IF(ISBLANK(Output!B45), "", Output!B45)</f>
        <v>Propane</v>
      </c>
    </row>
    <row r="46" spans="1:7" hidden="1" x14ac:dyDescent="0.2">
      <c r="A46" t="str">
        <f>IF(ISBLANK(Output!A46), "", Output!A46)</f>
        <v>FLR (Flare)</v>
      </c>
      <c r="B46" t="str">
        <f>IF(ISBLANK(Output!B46), "", Output!B46)</f>
        <v/>
      </c>
    </row>
    <row r="47" spans="1:7" hidden="1" x14ac:dyDescent="0.2">
      <c r="A47" t="str">
        <f>IF(ISBLANK(Output!A47), "", Output!A47)</f>
        <v>Flare</v>
      </c>
      <c r="B47" t="str">
        <f>IF(ISBLANK(Output!B47), "", Output!B47)</f>
        <v/>
      </c>
    </row>
    <row r="48" spans="1:7" hidden="1" x14ac:dyDescent="0.2">
      <c r="A48" t="str">
        <f>IF(ISBLANK(Output!A48), "", Output!A48)</f>
        <v>HMH (Heater, heat medium for heat exchange)</v>
      </c>
      <c r="B48" t="str">
        <f>IF(ISBLANK(Output!B48), "", Output!B48)</f>
        <v>Fuel Gas</v>
      </c>
    </row>
    <row r="49" spans="1:7" hidden="1" x14ac:dyDescent="0.2">
      <c r="A49" t="str">
        <f>IF(ISBLANK(Output!A49), "", Output!A49)</f>
        <v>HMH (Heater, heat medium for heat exchange)</v>
      </c>
      <c r="B49" t="str">
        <f>IF(ISBLANK(Output!B49), "", Output!B49)</f>
        <v>Natural Gas (Weighted U.S. Average)</v>
      </c>
      <c r="C49">
        <f>0.453592*190/1020</f>
        <v>8.4492627450980393E-2</v>
      </c>
      <c r="D49">
        <f>0.453592*0.6/1020</f>
        <v>2.6681882352941176E-4</v>
      </c>
      <c r="E49">
        <f>0.453592*84/1020</f>
        <v>3.7354635294117651E-2</v>
      </c>
      <c r="F49">
        <f>0.453592*7.6/1020</f>
        <v>3.3797050980392154E-3</v>
      </c>
      <c r="G49" t="s">
        <v>79</v>
      </c>
    </row>
    <row r="50" spans="1:7" hidden="1" x14ac:dyDescent="0.2">
      <c r="A50" t="str">
        <f>IF(ISBLANK(Output!A50), "", Output!A50)</f>
        <v>HMH (Heater, heat medium for heat exchange)</v>
      </c>
      <c r="B50" t="str">
        <f>IF(ISBLANK(Output!B50), "", Output!B50)</f>
        <v>Natural Gasoline</v>
      </c>
    </row>
    <row r="51" spans="1:7" hidden="1" x14ac:dyDescent="0.2">
      <c r="A51" t="str">
        <f>IF(ISBLANK(Output!A51), "", Output!A51)</f>
        <v>HPPU (hydrogen production process units)</v>
      </c>
      <c r="B51" t="str">
        <f>IF(ISBLANK(Output!B51), "", Output!B51)</f>
        <v>Natural Gas (Weighted U.S. Average)</v>
      </c>
      <c r="C51">
        <f>0.453592*190/1020</f>
        <v>8.4492627450980393E-2</v>
      </c>
      <c r="D51">
        <f>0.453592*0.6/1020</f>
        <v>2.6681882352941176E-4</v>
      </c>
      <c r="E51">
        <f>0.453592*84/1020</f>
        <v>3.7354635294117651E-2</v>
      </c>
      <c r="F51">
        <f>0.453592*7.6/1020</f>
        <v>3.3797050980392154E-3</v>
      </c>
      <c r="G51" t="s">
        <v>79</v>
      </c>
    </row>
    <row r="52" spans="1:7" hidden="1" x14ac:dyDescent="0.2">
      <c r="A52" t="str">
        <f>IF(ISBLANK(Output!A52), "", Output!A52)</f>
        <v>HWH (Heater, hot water)</v>
      </c>
      <c r="B52" t="str">
        <f>IF(ISBLANK(Output!B52), "", Output!B52)</f>
        <v>Natural Gas (Weighted U.S. Average)</v>
      </c>
      <c r="C52">
        <f>0.453592*190/1020</f>
        <v>8.4492627450980393E-2</v>
      </c>
      <c r="D52">
        <f>0.453592*0.6/1020</f>
        <v>2.6681882352941176E-4</v>
      </c>
      <c r="E52">
        <f>0.453592*84/1020</f>
        <v>3.7354635294117651E-2</v>
      </c>
      <c r="F52">
        <f>0.453592*7.6/1020</f>
        <v>3.3797050980392154E-3</v>
      </c>
      <c r="G52" t="s">
        <v>79</v>
      </c>
    </row>
    <row r="53" spans="1:7" hidden="1" x14ac:dyDescent="0.2">
      <c r="A53" t="str">
        <f>IF(ISBLANK(Output!A53), "", Output!A53)</f>
        <v>HWH (Heater, hot water)</v>
      </c>
      <c r="B53" t="str">
        <f>IF(ISBLANK(Output!B53), "", Output!B53)</f>
        <v>Propane</v>
      </c>
    </row>
    <row r="54" spans="1:7" hidden="1" x14ac:dyDescent="0.2">
      <c r="A54" t="str">
        <f>IF(ISBLANK(Output!A54), "", Output!A54)</f>
        <v>HWH (Heater, hot water)</v>
      </c>
      <c r="B54" t="str">
        <f>IF(ISBLANK(Output!B54), "", Output!B54)</f>
        <v>Propane Gas</v>
      </c>
    </row>
    <row r="55" spans="1:7" hidden="1" x14ac:dyDescent="0.2">
      <c r="A55" t="str">
        <f>IF(ISBLANK(Output!A55), "", Output!A55)</f>
        <v>ICI (Incinerator, commercial and industrial)</v>
      </c>
      <c r="B55" t="str">
        <f>IF(ISBLANK(Output!B55), "", Output!B55)</f>
        <v>Fuel Gas</v>
      </c>
    </row>
    <row r="56" spans="1:7" hidden="1" x14ac:dyDescent="0.2">
      <c r="A56" t="str">
        <f>IF(ISBLANK(Output!A56), "", Output!A56)</f>
        <v>ICI (Incinerator, commercial and industrial)</v>
      </c>
      <c r="B56" t="str">
        <f>IF(ISBLANK(Output!B56), "", Output!B56)</f>
        <v>Natural Gas (Weighted U.S. Average)</v>
      </c>
      <c r="C56">
        <f>0.453592*190/1020</f>
        <v>8.4492627450980393E-2</v>
      </c>
      <c r="D56">
        <f>0.453592*0.6/1020</f>
        <v>2.6681882352941176E-4</v>
      </c>
      <c r="E56">
        <f>0.453592*84/1020</f>
        <v>3.7354635294117651E-2</v>
      </c>
      <c r="F56">
        <f>0.453592*7.6/1020</f>
        <v>3.3797050980392154E-3</v>
      </c>
      <c r="G56" t="s">
        <v>79</v>
      </c>
    </row>
    <row r="57" spans="1:7" hidden="1" x14ac:dyDescent="0.2">
      <c r="A57" t="str">
        <f>IF(ISBLANK(Output!A57), "", Output!A57)</f>
        <v>ICI (Incinerator, commercial and industrial)</v>
      </c>
      <c r="B57" t="str">
        <f>IF(ISBLANK(Output!B57), "", Output!B57)</f>
        <v>Other Biomass Gases</v>
      </c>
    </row>
    <row r="58" spans="1:7" hidden="1" x14ac:dyDescent="0.2">
      <c r="A58" t="str">
        <f>IF(ISBLANK(Output!A58), "", Output!A58)</f>
        <v>IGCC (Integrated gasification combined cycle)</v>
      </c>
      <c r="B58" t="str">
        <f>IF(ISBLANK(Output!B58), "", Output!B58)</f>
        <v>Natural Gas (Weighted U.S. Average)</v>
      </c>
      <c r="C58">
        <f>0.453592*190/1020</f>
        <v>8.4492627450980393E-2</v>
      </c>
      <c r="D58">
        <f>0.453592*0.6/1020</f>
        <v>2.6681882352941176E-4</v>
      </c>
      <c r="E58">
        <f>0.453592*84/1020</f>
        <v>3.7354635294117651E-2</v>
      </c>
      <c r="F58">
        <f>0.453592*7.6/1020</f>
        <v>3.3797050980392154E-3</v>
      </c>
      <c r="G58" t="s">
        <v>79</v>
      </c>
    </row>
    <row r="59" spans="1:7" hidden="1" x14ac:dyDescent="0.2">
      <c r="A59" t="str">
        <f>IF(ISBLANK(Output!A59), "", Output!A59)</f>
        <v>K (Kiln)</v>
      </c>
      <c r="B59" t="str">
        <f>IF(ISBLANK(Output!B59), "", Output!B59)</f>
        <v>Anthracite</v>
      </c>
    </row>
    <row r="60" spans="1:7" x14ac:dyDescent="0.2">
      <c r="A60" t="str">
        <f>IF(ISBLANK(Output!A60), "", Output!A60)</f>
        <v>K (Kiln)</v>
      </c>
      <c r="B60" t="str">
        <f>IF(ISBLANK(Output!B60), "", Output!B60)</f>
        <v>Bituminous</v>
      </c>
      <c r="C60">
        <f>0.453592*12/18.82</f>
        <v>0.28921912858660997</v>
      </c>
      <c r="D60">
        <f>0.453592*38*0.00127/18.82</f>
        <v>1.1631429287991498E-3</v>
      </c>
      <c r="E60">
        <f>0.453592*0.5/18.82</f>
        <v>1.2050797024442082E-2</v>
      </c>
    </row>
    <row r="61" spans="1:7" hidden="1" x14ac:dyDescent="0.2">
      <c r="A61" t="str">
        <f>IF(ISBLANK(Output!A61), "", Output!A61)</f>
        <v>K (Kiln)</v>
      </c>
      <c r="B61" t="str">
        <f>IF(ISBLANK(Output!B61), "", Output!B61)</f>
        <v>Coal Coke</v>
      </c>
    </row>
    <row r="62" spans="1:7" hidden="1" x14ac:dyDescent="0.2">
      <c r="A62" t="str">
        <f>IF(ISBLANK(Output!A62), "", Output!A62)</f>
        <v>K (Kiln)</v>
      </c>
      <c r="B62" t="str">
        <f>IF(ISBLANK(Output!B62), "", Output!B62)</f>
        <v>Natural Gas (Weighted U.S. Average)</v>
      </c>
      <c r="C62">
        <f>0.453592*190/1020</f>
        <v>8.4492627450980393E-2</v>
      </c>
      <c r="D62">
        <f>0.453592*0.6/1020</f>
        <v>2.6681882352941176E-4</v>
      </c>
      <c r="E62">
        <f>0.453592*84/1020</f>
        <v>3.7354635294117651E-2</v>
      </c>
      <c r="F62">
        <f>0.453592*7.6/1020</f>
        <v>3.3797050980392154E-3</v>
      </c>
      <c r="G62" t="s">
        <v>79</v>
      </c>
    </row>
    <row r="63" spans="1:7" hidden="1" x14ac:dyDescent="0.2">
      <c r="A63" t="str">
        <f>IF(ISBLANK(Output!A63), "", Output!A63)</f>
        <v>K (Kiln)</v>
      </c>
      <c r="B63" t="str">
        <f>IF(ISBLANK(Output!B63), "", Output!B63)</f>
        <v>Residual Fuel Oil No. 6</v>
      </c>
    </row>
    <row r="64" spans="1:7" hidden="1" x14ac:dyDescent="0.2">
      <c r="A64" t="str">
        <f>IF(ISBLANK(Output!A64), "", Output!A64)</f>
        <v>K (Kiln)</v>
      </c>
      <c r="B64" t="str">
        <f>IF(ISBLANK(Output!B64), "", Output!B64)</f>
        <v>Subbituminous</v>
      </c>
    </row>
    <row r="65" spans="1:7" hidden="1" x14ac:dyDescent="0.2">
      <c r="A65" t="str">
        <f>IF(ISBLANK(Output!A65), "", Output!A65)</f>
        <v>K (Kiln)</v>
      </c>
      <c r="B65" t="str">
        <f>IF(ISBLANK(Output!B65), "", Output!B65)</f>
        <v/>
      </c>
    </row>
    <row r="66" spans="1:7" hidden="1" x14ac:dyDescent="0.2">
      <c r="A66" t="str">
        <f>IF(ISBLANK(Output!A66), "", Output!A66)</f>
        <v>NGLH (Heater, natural gas line)</v>
      </c>
      <c r="B66" t="str">
        <f>IF(ISBLANK(Output!B66), "", Output!B66)</f>
        <v>Natural Gas (Weighted U.S. Average)</v>
      </c>
      <c r="C66">
        <f>0.453592*190/1020</f>
        <v>8.4492627450980393E-2</v>
      </c>
      <c r="D66">
        <f>0.453592*0.6/1020</f>
        <v>2.6681882352941176E-4</v>
      </c>
      <c r="E66">
        <f>0.453592*84/1020</f>
        <v>3.7354635294117651E-2</v>
      </c>
      <c r="F66">
        <f>0.453592*7.6/1020</f>
        <v>3.3797050980392154E-3</v>
      </c>
      <c r="G66" t="s">
        <v>79</v>
      </c>
    </row>
    <row r="67" spans="1:7" hidden="1" x14ac:dyDescent="0.2">
      <c r="A67" t="str">
        <f>IF(ISBLANK(Output!A67), "", Output!A67)</f>
        <v>O (Oven)</v>
      </c>
      <c r="B67" t="str">
        <f>IF(ISBLANK(Output!B67), "", Output!B67)</f>
        <v>Natural Gas (Weighted U.S. Average)</v>
      </c>
      <c r="C67">
        <f>0.453592*190/1020</f>
        <v>8.4492627450980393E-2</v>
      </c>
      <c r="D67">
        <f>0.453592*0.6/1020</f>
        <v>2.6681882352941176E-4</v>
      </c>
      <c r="E67">
        <f>0.453592*84/1020</f>
        <v>3.7354635294117651E-2</v>
      </c>
      <c r="F67">
        <f>0.453592*7.6/1020</f>
        <v>3.3797050980392154E-3</v>
      </c>
      <c r="G67" t="s">
        <v>79</v>
      </c>
    </row>
    <row r="68" spans="1:7" hidden="1" x14ac:dyDescent="0.2">
      <c r="A68" t="str">
        <f>IF(ISBLANK(Output!A68), "", Output!A68)</f>
        <v>OB (Boiler, other)</v>
      </c>
      <c r="B68" t="str">
        <f>IF(ISBLANK(Output!B68), "", Output!B68)</f>
        <v>Agricultural Byproducts</v>
      </c>
    </row>
    <row r="69" spans="1:7" x14ac:dyDescent="0.2">
      <c r="A69" t="str">
        <f>IF(ISBLANK(Output!A69), "", Output!A69)</f>
        <v>OB (Boiler, other)</v>
      </c>
      <c r="B69" t="str">
        <f>IF(ISBLANK(Output!B69), "", Output!B69)</f>
        <v>Bituminous</v>
      </c>
      <c r="C69">
        <f>0.453592*12/18.82</f>
        <v>0.28921912858660997</v>
      </c>
      <c r="D69">
        <f>0.453592*38*0.00127/18.82</f>
        <v>1.1631429287991498E-3</v>
      </c>
      <c r="E69">
        <f>0.453592*0.5/18.82</f>
        <v>1.2050797024442082E-2</v>
      </c>
    </row>
    <row r="70" spans="1:7" hidden="1" x14ac:dyDescent="0.2">
      <c r="A70" t="str">
        <f>IF(ISBLANK(Output!A70), "", Output!A70)</f>
        <v>OB (Boiler, other)</v>
      </c>
      <c r="B70" t="str">
        <f>IF(ISBLANK(Output!B70), "", Output!B70)</f>
        <v>Distillate Fuel Oil No. 1</v>
      </c>
    </row>
    <row r="71" spans="1:7" hidden="1" x14ac:dyDescent="0.2">
      <c r="A71" t="str">
        <f>IF(ISBLANK(Output!A71), "", Output!A71)</f>
        <v>OB (Boiler, other)</v>
      </c>
      <c r="B71" t="str">
        <f>IF(ISBLANK(Output!B71), "", Output!B71)</f>
        <v>Distillate Fuel Oil No. 2</v>
      </c>
    </row>
    <row r="72" spans="1:7" hidden="1" x14ac:dyDescent="0.2">
      <c r="A72" t="str">
        <f>IF(ISBLANK(Output!A72), "", Output!A72)</f>
        <v>OB (Boiler, other)</v>
      </c>
      <c r="B72" t="str">
        <f>IF(ISBLANK(Output!B72), "", Output!B72)</f>
        <v>Fuel Gas</v>
      </c>
    </row>
    <row r="73" spans="1:7" hidden="1" x14ac:dyDescent="0.2">
      <c r="A73" t="str">
        <f>IF(ISBLANK(Output!A73), "", Output!A73)</f>
        <v>OB (Boiler, other)</v>
      </c>
      <c r="B73" t="str">
        <f>IF(ISBLANK(Output!B73), "", Output!B73)</f>
        <v>Landfill Gas</v>
      </c>
    </row>
    <row r="74" spans="1:7" hidden="1" x14ac:dyDescent="0.2">
      <c r="A74" t="str">
        <f>IF(ISBLANK(Output!A74), "", Output!A74)</f>
        <v>OB (Boiler, other)</v>
      </c>
      <c r="B74" t="str">
        <f>IF(ISBLANK(Output!B74), "", Output!B74)</f>
        <v>Liquefied petroleum gases (LPG)</v>
      </c>
    </row>
    <row r="75" spans="1:7" hidden="1" x14ac:dyDescent="0.2">
      <c r="A75" t="str">
        <f>IF(ISBLANK(Output!A75), "", Output!A75)</f>
        <v>OB (Boiler, other)</v>
      </c>
      <c r="B75" t="str">
        <f>IF(ISBLANK(Output!B75), "", Output!B75)</f>
        <v>Naphtha (&lt;401 deg F)</v>
      </c>
    </row>
    <row r="76" spans="1:7" hidden="1" x14ac:dyDescent="0.2">
      <c r="A76" t="str">
        <f>IF(ISBLANK(Output!A76), "", Output!A76)</f>
        <v>OB (Boiler, other)</v>
      </c>
      <c r="B76" t="str">
        <f>IF(ISBLANK(Output!B76), "", Output!B76)</f>
        <v>Natural Gas (Weighted U.S. Average)</v>
      </c>
      <c r="C76">
        <f>0.453592*190/1020</f>
        <v>8.4492627450980393E-2</v>
      </c>
      <c r="D76">
        <f>0.453592*0.6/1020</f>
        <v>2.6681882352941176E-4</v>
      </c>
      <c r="E76">
        <f>0.453592*84/1020</f>
        <v>3.7354635294117651E-2</v>
      </c>
      <c r="F76">
        <f>0.453592*7.6/1020</f>
        <v>3.3797050980392154E-3</v>
      </c>
      <c r="G76" t="s">
        <v>79</v>
      </c>
    </row>
    <row r="77" spans="1:7" hidden="1" x14ac:dyDescent="0.2">
      <c r="A77" t="str">
        <f>IF(ISBLANK(Output!A77), "", Output!A77)</f>
        <v>OB (Boiler, other)</v>
      </c>
      <c r="B77" t="str">
        <f>IF(ISBLANK(Output!B77), "", Output!B77)</f>
        <v>Other Biomass Gases</v>
      </c>
    </row>
    <row r="78" spans="1:7" hidden="1" x14ac:dyDescent="0.2">
      <c r="A78" t="str">
        <f>IF(ISBLANK(Output!A78), "", Output!A78)</f>
        <v>OB (Boiler, other)</v>
      </c>
      <c r="B78" t="str">
        <f>IF(ISBLANK(Output!B78), "", Output!B78)</f>
        <v>Propane</v>
      </c>
    </row>
    <row r="79" spans="1:7" hidden="1" x14ac:dyDescent="0.2">
      <c r="A79" t="str">
        <f>IF(ISBLANK(Output!A79), "", Output!A79)</f>
        <v>OB (Boiler, other)</v>
      </c>
      <c r="B79" t="str">
        <f>IF(ISBLANK(Output!B79), "", Output!B79)</f>
        <v>Propane Gas</v>
      </c>
    </row>
    <row r="80" spans="1:7" hidden="1" x14ac:dyDescent="0.2">
      <c r="A80" t="str">
        <f>IF(ISBLANK(Output!A80), "", Output!A80)</f>
        <v>OB (Boiler, other)</v>
      </c>
      <c r="B80" t="str">
        <f>IF(ISBLANK(Output!B80), "", Output!B80)</f>
        <v>Residual Fuel Oil No. 6</v>
      </c>
    </row>
    <row r="81" spans="1:7" hidden="1" x14ac:dyDescent="0.2">
      <c r="A81" t="str">
        <f>IF(ISBLANK(Output!A81), "", Output!A81)</f>
        <v>OB (Boiler, other)</v>
      </c>
      <c r="B81" t="str">
        <f>IF(ISBLANK(Output!B81), "", Output!B81)</f>
        <v>Subbituminous</v>
      </c>
    </row>
    <row r="82" spans="1:7" hidden="1" x14ac:dyDescent="0.2">
      <c r="A82" t="str">
        <f>IF(ISBLANK(Output!A82), "", Output!A82)</f>
        <v>OB (Boiler, other)</v>
      </c>
      <c r="B82" t="str">
        <f>IF(ISBLANK(Output!B82), "", Output!B82)</f>
        <v>Tires</v>
      </c>
    </row>
    <row r="83" spans="1:7" hidden="1" x14ac:dyDescent="0.2">
      <c r="A83" t="str">
        <f>IF(ISBLANK(Output!A83), "", Output!A83)</f>
        <v>OB (Boiler, other)</v>
      </c>
      <c r="B83" t="str">
        <f>IF(ISBLANK(Output!B83), "", Output!B83)</f>
        <v>Vegetable Oil</v>
      </c>
    </row>
    <row r="84" spans="1:7" hidden="1" x14ac:dyDescent="0.2">
      <c r="A84" t="str">
        <f>IF(ISBLANK(Output!A84), "", Output!A84)</f>
        <v>OB (Boiler, other)</v>
      </c>
      <c r="B84" t="str">
        <f>IF(ISBLANK(Output!B84), "", Output!B84)</f>
        <v>Wood and Wood Residuals (dry basis)</v>
      </c>
      <c r="C84">
        <f>0.49*0.453592</f>
        <v>0.22226008</v>
      </c>
      <c r="D84">
        <f>0.025*0.453592</f>
        <v>1.1339800000000001E-2</v>
      </c>
      <c r="E84">
        <f>0.6*0.453592</f>
        <v>0.27215519999999999</v>
      </c>
      <c r="F84">
        <f>0.16*0.453592</f>
        <v>7.2574719999999995E-2</v>
      </c>
      <c r="G84" t="s">
        <v>78</v>
      </c>
    </row>
    <row r="85" spans="1:7" hidden="1" x14ac:dyDescent="0.2">
      <c r="A85" t="str">
        <f>IF(ISBLANK(Output!A85), "", Output!A85)</f>
        <v>OB (Boiler, other)</v>
      </c>
      <c r="B85" t="str">
        <f>IF(ISBLANK(Output!B85), "", Output!B85)</f>
        <v/>
      </c>
    </row>
    <row r="86" spans="1:7" x14ac:dyDescent="0.2">
      <c r="A86" t="str">
        <f>IF(ISBLANK(Output!A86), "", Output!A86)</f>
        <v>OCS (Other combustion source)</v>
      </c>
      <c r="B86" t="str">
        <f>IF(ISBLANK(Output!B86), "", Output!B86)</f>
        <v>Bituminous</v>
      </c>
      <c r="C86">
        <f>0.453592*12/18.82</f>
        <v>0.28921912858660997</v>
      </c>
      <c r="D86">
        <f>0.453592*38*0.00127/18.82</f>
        <v>1.1631429287991498E-3</v>
      </c>
      <c r="E86">
        <f>0.453592*0.5/18.82</f>
        <v>1.2050797024442082E-2</v>
      </c>
    </row>
    <row r="87" spans="1:7" hidden="1" x14ac:dyDescent="0.2">
      <c r="A87" t="str">
        <f>IF(ISBLANK(Output!A87), "", Output!A87)</f>
        <v>OCS (Other combustion source)</v>
      </c>
      <c r="B87" t="str">
        <f>IF(ISBLANK(Output!B87), "", Output!B87)</f>
        <v>Distillate Fuel Oil No. 2</v>
      </c>
    </row>
    <row r="88" spans="1:7" hidden="1" x14ac:dyDescent="0.2">
      <c r="A88" t="str">
        <f>IF(ISBLANK(Output!A88), "", Output!A88)</f>
        <v>OCS (Other combustion source)</v>
      </c>
      <c r="B88" t="str">
        <f>IF(ISBLANK(Output!B88), "", Output!B88)</f>
        <v>Fuel Gas</v>
      </c>
    </row>
    <row r="89" spans="1:7" hidden="1" x14ac:dyDescent="0.2">
      <c r="A89" t="str">
        <f>IF(ISBLANK(Output!A89), "", Output!A89)</f>
        <v>OCS (Other combustion source)</v>
      </c>
      <c r="B89" t="str">
        <f>IF(ISBLANK(Output!B89), "", Output!B89)</f>
        <v>Kerosene</v>
      </c>
    </row>
    <row r="90" spans="1:7" hidden="1" x14ac:dyDescent="0.2">
      <c r="A90" t="str">
        <f>IF(ISBLANK(Output!A90), "", Output!A90)</f>
        <v>OCS (Other combustion source)</v>
      </c>
      <c r="B90" t="str">
        <f>IF(ISBLANK(Output!B90), "", Output!B90)</f>
        <v>Liquefied petroleum gases (LPG)</v>
      </c>
    </row>
    <row r="91" spans="1:7" hidden="1" x14ac:dyDescent="0.2">
      <c r="A91" t="str">
        <f>IF(ISBLANK(Output!A91), "", Output!A91)</f>
        <v>OCS (Other combustion source)</v>
      </c>
      <c r="B91" t="str">
        <f>IF(ISBLANK(Output!B91), "", Output!B91)</f>
        <v>Mixed (Industrial sector)</v>
      </c>
    </row>
    <row r="92" spans="1:7" hidden="1" x14ac:dyDescent="0.2">
      <c r="A92" t="str">
        <f>IF(ISBLANK(Output!A92), "", Output!A92)</f>
        <v>OCS (Other combustion source)</v>
      </c>
      <c r="B92" t="str">
        <f>IF(ISBLANK(Output!B92), "", Output!B92)</f>
        <v>Natural Gas (Weighted U.S. Average)</v>
      </c>
      <c r="C92">
        <f>0.453592*190/1020</f>
        <v>8.4492627450980393E-2</v>
      </c>
      <c r="D92">
        <f>0.453592*0.6/1020</f>
        <v>2.6681882352941176E-4</v>
      </c>
      <c r="E92">
        <f>0.453592*84/1020</f>
        <v>3.7354635294117651E-2</v>
      </c>
      <c r="F92">
        <f>0.453592*7.6/1020</f>
        <v>3.3797050980392154E-3</v>
      </c>
      <c r="G92" t="s">
        <v>79</v>
      </c>
    </row>
    <row r="93" spans="1:7" hidden="1" x14ac:dyDescent="0.2">
      <c r="A93" t="str">
        <f>IF(ISBLANK(Output!A93), "", Output!A93)</f>
        <v>OCS (Other combustion source)</v>
      </c>
      <c r="B93" t="str">
        <f>IF(ISBLANK(Output!B93), "", Output!B93)</f>
        <v>Other Biomass Gases</v>
      </c>
    </row>
    <row r="94" spans="1:7" hidden="1" x14ac:dyDescent="0.2">
      <c r="A94" t="str">
        <f>IF(ISBLANK(Output!A94), "", Output!A94)</f>
        <v>OCS (Other combustion source)</v>
      </c>
      <c r="B94" t="str">
        <f>IF(ISBLANK(Output!B94), "", Output!B94)</f>
        <v>Other Oil (&gt;401 deg F)</v>
      </c>
    </row>
    <row r="95" spans="1:7" hidden="1" x14ac:dyDescent="0.2">
      <c r="A95" t="str">
        <f>IF(ISBLANK(Output!A95), "", Output!A95)</f>
        <v>OCS (Other combustion source)</v>
      </c>
      <c r="B95" t="str">
        <f>IF(ISBLANK(Output!B95), "", Output!B95)</f>
        <v>Pentanes Plus</v>
      </c>
    </row>
    <row r="96" spans="1:7" hidden="1" x14ac:dyDescent="0.2">
      <c r="A96" t="str">
        <f>IF(ISBLANK(Output!A96), "", Output!A96)</f>
        <v>OCS (Other combustion source)</v>
      </c>
      <c r="B96" t="str">
        <f>IF(ISBLANK(Output!B96), "", Output!B96)</f>
        <v>Propane</v>
      </c>
    </row>
    <row r="97" spans="1:7" hidden="1" x14ac:dyDescent="0.2">
      <c r="A97" t="str">
        <f>IF(ISBLANK(Output!A97), "", Output!A97)</f>
        <v>OCS (Other combustion source)</v>
      </c>
      <c r="B97" t="str">
        <f>IF(ISBLANK(Output!B97), "", Output!B97)</f>
        <v/>
      </c>
    </row>
    <row r="98" spans="1:7" hidden="1" x14ac:dyDescent="0.2">
      <c r="A98" t="str">
        <f>IF(ISBLANK(Output!A98), "", Output!A98)</f>
        <v>OFB (Fluidized bed, other)</v>
      </c>
      <c r="B98" t="str">
        <f>IF(ISBLANK(Output!B98), "", Output!B98)</f>
        <v>Distillate Fuel Oil No. 2</v>
      </c>
    </row>
    <row r="99" spans="1:7" hidden="1" x14ac:dyDescent="0.2">
      <c r="A99" t="str">
        <f>IF(ISBLANK(Output!A99), "", Output!A99)</f>
        <v>OFB (Fluidized bed, other)</v>
      </c>
      <c r="B99" t="str">
        <f>IF(ISBLANK(Output!B99), "", Output!B99)</f>
        <v>Natural Gas (Weighted U.S. Average)</v>
      </c>
      <c r="C99">
        <f>0.453592*190/1020</f>
        <v>8.4492627450980393E-2</v>
      </c>
      <c r="D99">
        <f>0.453592*0.6/1020</f>
        <v>2.6681882352941176E-4</v>
      </c>
      <c r="E99">
        <f>0.453592*84/1020</f>
        <v>3.7354635294117651E-2</v>
      </c>
      <c r="F99">
        <f>0.453592*7.6/1020</f>
        <v>3.3797050980392154E-3</v>
      </c>
      <c r="G99" t="s">
        <v>79</v>
      </c>
    </row>
    <row r="100" spans="1:7" hidden="1" x14ac:dyDescent="0.2">
      <c r="A100" t="str">
        <f>IF(ISBLANK(Output!A100), "", Output!A100)</f>
        <v>OFB (Fluidized bed, other)</v>
      </c>
      <c r="B100" t="str">
        <f>IF(ISBLANK(Output!B100), "", Output!B100)</f>
        <v>Wood and Wood Residuals (dry basis)</v>
      </c>
      <c r="C100">
        <f>0.49*0.453592</f>
        <v>0.22226008</v>
      </c>
      <c r="D100">
        <f>0.025*0.453592</f>
        <v>1.1339800000000001E-2</v>
      </c>
      <c r="E100">
        <f>0.6*0.453592</f>
        <v>0.27215519999999999</v>
      </c>
      <c r="F100">
        <f>0.16*0.453592</f>
        <v>7.2574719999999995E-2</v>
      </c>
      <c r="G100" t="s">
        <v>78</v>
      </c>
    </row>
    <row r="101" spans="1:7" x14ac:dyDescent="0.2">
      <c r="A101" t="str">
        <f>IF(ISBLANK(Output!A101), "", Output!A101)</f>
        <v>PCT (Pulverized coal, tangentially-fired)</v>
      </c>
      <c r="B101" t="str">
        <f>IF(ISBLANK(Output!B101), "", Output!B101)</f>
        <v>Bituminous</v>
      </c>
      <c r="C101">
        <f>0.453592*10/18.82</f>
        <v>0.24101594048884165</v>
      </c>
      <c r="D101">
        <f>0.453592*38*0.00127/18.82</f>
        <v>1.1631429287991498E-3</v>
      </c>
      <c r="E101">
        <f>0.453592*0.5/18.82</f>
        <v>1.2050797024442082E-2</v>
      </c>
    </row>
    <row r="102" spans="1:7" hidden="1" x14ac:dyDescent="0.2">
      <c r="A102" t="str">
        <f>IF(ISBLANK(Output!A102), "", Output!A102)</f>
        <v>PCT (Pulverized coal, tangentially-fired)</v>
      </c>
      <c r="B102" t="str">
        <f>IF(ISBLANK(Output!B102), "", Output!B102)</f>
        <v>Distillate Fuel Oil No. 2</v>
      </c>
    </row>
    <row r="103" spans="1:7" hidden="1" x14ac:dyDescent="0.2">
      <c r="A103" t="str">
        <f>IF(ISBLANK(Output!A103), "", Output!A103)</f>
        <v>PCT (Pulverized coal, tangentially-fired)</v>
      </c>
      <c r="B103" t="str">
        <f>IF(ISBLANK(Output!B103), "", Output!B103)</f>
        <v>Distillate Fuel Oil No. 4</v>
      </c>
    </row>
    <row r="104" spans="1:7" hidden="1" x14ac:dyDescent="0.2">
      <c r="A104" t="str">
        <f>IF(ISBLANK(Output!A104), "", Output!A104)</f>
        <v>PCT (Pulverized coal, tangentially-fired)</v>
      </c>
      <c r="B104" t="str">
        <f>IF(ISBLANK(Output!B104), "", Output!B104)</f>
        <v>Natural Gas (Weighted U.S. Average)</v>
      </c>
      <c r="C104">
        <f>0.453592*190/1020</f>
        <v>8.4492627450980393E-2</v>
      </c>
      <c r="D104">
        <f>0.453592*0.6/1020</f>
        <v>2.6681882352941176E-4</v>
      </c>
      <c r="E104">
        <f>0.453592*84/1020</f>
        <v>3.7354635294117651E-2</v>
      </c>
      <c r="F104">
        <f>0.453592*7.6/1020</f>
        <v>3.3797050980392154E-3</v>
      </c>
      <c r="G104" t="s">
        <v>79</v>
      </c>
    </row>
    <row r="105" spans="1:7" hidden="1" x14ac:dyDescent="0.2">
      <c r="A105" t="str">
        <f>IF(ISBLANK(Output!A105), "", Output!A105)</f>
        <v>PCT (Pulverized coal, tangentially-fired)</v>
      </c>
      <c r="B105" t="str">
        <f>IF(ISBLANK(Output!B105), "", Output!B105)</f>
        <v>Residual Fuel Oil No. 6</v>
      </c>
    </row>
    <row r="106" spans="1:7" hidden="1" x14ac:dyDescent="0.2">
      <c r="A106" t="str">
        <f>IF(ISBLANK(Output!A106), "", Output!A106)</f>
        <v>PCT (Pulverized coal, tangentially-fired)</v>
      </c>
      <c r="B106" t="str">
        <f>IF(ISBLANK(Output!B106), "", Output!B106)</f>
        <v>Subbituminous</v>
      </c>
    </row>
    <row r="107" spans="1:7" hidden="1" x14ac:dyDescent="0.2">
      <c r="A107" t="str">
        <f>IF(ISBLANK(Output!A107), "", Output!A107)</f>
        <v>PCT (Pulverized coal, tangentially-fired)</v>
      </c>
      <c r="B107" t="str">
        <f>IF(ISBLANK(Output!B107), "", Output!B107)</f>
        <v>Used Oil</v>
      </c>
    </row>
    <row r="108" spans="1:7" hidden="1" x14ac:dyDescent="0.2">
      <c r="A108" t="str">
        <f>IF(ISBLANK(Output!A108), "", Output!A108)</f>
        <v>PCT (Pulverized coal, tangentially-fired)</v>
      </c>
      <c r="B108" t="str">
        <f>IF(ISBLANK(Output!B108), "", Output!B108)</f>
        <v>Wood and Wood Residuals (dry basis)</v>
      </c>
      <c r="C108">
        <f>0.49*0.453592</f>
        <v>0.22226008</v>
      </c>
      <c r="D108">
        <f>0.025*0.453592</f>
        <v>1.1339800000000001E-2</v>
      </c>
      <c r="E108">
        <f>0.6*0.453592</f>
        <v>0.27215519999999999</v>
      </c>
      <c r="F108">
        <f>0.16*0.453592</f>
        <v>7.2574719999999995E-2</v>
      </c>
      <c r="G108" t="s">
        <v>78</v>
      </c>
    </row>
    <row r="109" spans="1:7" x14ac:dyDescent="0.2">
      <c r="A109" t="str">
        <f>IF(ISBLANK(Output!A109), "", Output!A109)</f>
        <v>PCWD (Pulverized coal, wall-fired, dry bottom)</v>
      </c>
      <c r="B109" t="str">
        <f>IF(ISBLANK(Output!B109), "", Output!B109)</f>
        <v>Bituminous</v>
      </c>
      <c r="C109">
        <f>0.453592*12/18.82</f>
        <v>0.28921912858660997</v>
      </c>
      <c r="D109">
        <f>0.453592*38*0.00127/18.82</f>
        <v>1.1631429287991498E-3</v>
      </c>
      <c r="E109">
        <f>0.453592*0.5/18.82</f>
        <v>1.2050797024442082E-2</v>
      </c>
    </row>
    <row r="110" spans="1:7" hidden="1" x14ac:dyDescent="0.2">
      <c r="A110" t="str">
        <f>IF(ISBLANK(Output!A110), "", Output!A110)</f>
        <v>PCWD (Pulverized coal, wall-fired, dry bottom)</v>
      </c>
      <c r="B110" t="str">
        <f>IF(ISBLANK(Output!B110), "", Output!B110)</f>
        <v>Natural Gas (Weighted U.S. Average)</v>
      </c>
      <c r="C110">
        <f>0.453592*190/1020</f>
        <v>8.4492627450980393E-2</v>
      </c>
      <c r="D110">
        <f>0.453592*0.6/1020</f>
        <v>2.6681882352941176E-4</v>
      </c>
      <c r="E110">
        <f>0.453592*84/1020</f>
        <v>3.7354635294117651E-2</v>
      </c>
      <c r="F110">
        <f>0.453592*7.6/1020</f>
        <v>3.3797050980392154E-3</v>
      </c>
      <c r="G110" t="s">
        <v>79</v>
      </c>
    </row>
    <row r="111" spans="1:7" hidden="1" x14ac:dyDescent="0.2">
      <c r="A111" t="str">
        <f>IF(ISBLANK(Output!A111), "", Output!A111)</f>
        <v>PCWD (Pulverized coal, wall-fired, dry bottom)</v>
      </c>
      <c r="B111" t="str">
        <f>IF(ISBLANK(Output!B111), "", Output!B111)</f>
        <v>Residual Fuel Oil No. 6</v>
      </c>
    </row>
    <row r="112" spans="1:7" hidden="1" x14ac:dyDescent="0.2">
      <c r="A112" t="str">
        <f>IF(ISBLANK(Output!A112), "", Output!A112)</f>
        <v>PCWD (Pulverized coal, wall-fired, dry bottom)</v>
      </c>
      <c r="B112" t="str">
        <f>IF(ISBLANK(Output!B112), "", Output!B112)</f>
        <v>Subbituminous</v>
      </c>
    </row>
    <row r="113" spans="1:7" hidden="1" x14ac:dyDescent="0.2">
      <c r="A113" t="str">
        <f>IF(ISBLANK(Output!A113), "", Output!A113)</f>
        <v>PCWD (Pulverized coal, wall-fired, dry bottom)</v>
      </c>
      <c r="B113" t="str">
        <f>IF(ISBLANK(Output!B113), "", Output!B113)</f>
        <v>Wood and Wood Residuals (dry basis)</v>
      </c>
      <c r="C113">
        <f>0.49*0.453592</f>
        <v>0.22226008</v>
      </c>
      <c r="D113">
        <f>0.025*0.453592</f>
        <v>1.1339800000000001E-2</v>
      </c>
      <c r="E113">
        <f>0.6*0.453592</f>
        <v>0.27215519999999999</v>
      </c>
      <c r="F113">
        <f>0.16*0.453592</f>
        <v>7.2574719999999995E-2</v>
      </c>
      <c r="G113" t="s">
        <v>78</v>
      </c>
    </row>
    <row r="114" spans="1:7" hidden="1" x14ac:dyDescent="0.2">
      <c r="A114" t="str">
        <f>IF(ISBLANK(Output!A114), "", Output!A114)</f>
        <v>PCWW (Pulverized coal, wall-fired, wet bottom)</v>
      </c>
      <c r="B114" t="str">
        <f>IF(ISBLANK(Output!B114), "", Output!B114)</f>
        <v>Subbituminous</v>
      </c>
    </row>
    <row r="115" spans="1:7" hidden="1" x14ac:dyDescent="0.2">
      <c r="A115" t="str">
        <f>IF(ISBLANK(Output!A115), "", Output!A115)</f>
        <v>PD (Product or intermediate product dryer)</v>
      </c>
      <c r="B115" t="str">
        <f>IF(ISBLANK(Output!B115), "", Output!B115)</f>
        <v>Distillate Fuel Oil No. 2</v>
      </c>
    </row>
    <row r="116" spans="1:7" hidden="1" x14ac:dyDescent="0.2">
      <c r="A116" t="str">
        <f>IF(ISBLANK(Output!A116), "", Output!A116)</f>
        <v>PD (Product or intermediate product dryer)</v>
      </c>
      <c r="B116" t="str">
        <f>IF(ISBLANK(Output!B116), "", Output!B116)</f>
        <v>Natural Gas (Weighted U.S. Average)</v>
      </c>
      <c r="C116">
        <f>0.453592*190/1020</f>
        <v>8.4492627450980393E-2</v>
      </c>
      <c r="D116">
        <f>0.453592*0.6/1020</f>
        <v>2.6681882352941176E-4</v>
      </c>
      <c r="E116">
        <f>0.453592*84/1020</f>
        <v>3.7354635294117651E-2</v>
      </c>
      <c r="F116">
        <f>0.453592*7.6/1020</f>
        <v>3.3797050980392154E-3</v>
      </c>
      <c r="G116" t="s">
        <v>79</v>
      </c>
    </row>
    <row r="117" spans="1:7" hidden="1" x14ac:dyDescent="0.2">
      <c r="A117" t="str">
        <f>IF(ISBLANK(Output!A117), "", Output!A117)</f>
        <v>PD (Product or intermediate product dryer)</v>
      </c>
      <c r="B117" t="str">
        <f>IF(ISBLANK(Output!B117), "", Output!B117)</f>
        <v>Other Biomass Gases</v>
      </c>
    </row>
    <row r="118" spans="1:7" hidden="1" x14ac:dyDescent="0.2">
      <c r="A118" t="str">
        <f>IF(ISBLANK(Output!A118), "", Output!A118)</f>
        <v>PD (Product or intermediate product dryer)</v>
      </c>
      <c r="B118" t="str">
        <f>IF(ISBLANK(Output!B118), "", Output!B118)</f>
        <v>Subbituminous</v>
      </c>
    </row>
    <row r="119" spans="1:7" hidden="1" x14ac:dyDescent="0.2">
      <c r="A119" t="str">
        <f>IF(ISBLANK(Output!A119), "", Output!A119)</f>
        <v>PRH (Process Heater)</v>
      </c>
      <c r="B119" t="str">
        <f>IF(ISBLANK(Output!B119), "", Output!B119)</f>
        <v>Distillate Fuel Oil No. 2</v>
      </c>
    </row>
    <row r="120" spans="1:7" hidden="1" x14ac:dyDescent="0.2">
      <c r="A120" t="str">
        <f>IF(ISBLANK(Output!A120), "", Output!A120)</f>
        <v>PRH (Process Heater)</v>
      </c>
      <c r="B120" t="str">
        <f>IF(ISBLANK(Output!B120), "", Output!B120)</f>
        <v>Fuel Gas</v>
      </c>
    </row>
    <row r="121" spans="1:7" hidden="1" x14ac:dyDescent="0.2">
      <c r="A121" t="str">
        <f>IF(ISBLANK(Output!A121), "", Output!A121)</f>
        <v>PRH (Process Heater)</v>
      </c>
      <c r="B121" t="str">
        <f>IF(ISBLANK(Output!B121), "", Output!B121)</f>
        <v>Liquefied petroleum gases (LPG)</v>
      </c>
    </row>
    <row r="122" spans="1:7" hidden="1" x14ac:dyDescent="0.2">
      <c r="A122" t="str">
        <f>IF(ISBLANK(Output!A122), "", Output!A122)</f>
        <v>PRH (Process Heater)</v>
      </c>
      <c r="B122" t="str">
        <f>IF(ISBLANK(Output!B122), "", Output!B122)</f>
        <v>Natural Gas (Weighted U.S. Average)</v>
      </c>
      <c r="C122">
        <f>0.453592*190/1020</f>
        <v>8.4492627450980393E-2</v>
      </c>
      <c r="D122">
        <f>0.453592*0.6/1020</f>
        <v>2.6681882352941176E-4</v>
      </c>
      <c r="E122">
        <f>0.453592*84/1020</f>
        <v>3.7354635294117651E-2</v>
      </c>
      <c r="F122">
        <f>0.453592*7.6/1020</f>
        <v>3.3797050980392154E-3</v>
      </c>
      <c r="G122" t="s">
        <v>79</v>
      </c>
    </row>
    <row r="123" spans="1:7" hidden="1" x14ac:dyDescent="0.2">
      <c r="A123" t="str">
        <f>IF(ISBLANK(Output!A123), "", Output!A123)</f>
        <v>PRH (Process Heater)</v>
      </c>
      <c r="B123" t="str">
        <f>IF(ISBLANK(Output!B123), "", Output!B123)</f>
        <v>Natural Gasoline</v>
      </c>
    </row>
    <row r="124" spans="1:7" hidden="1" x14ac:dyDescent="0.2">
      <c r="A124" t="str">
        <f>IF(ISBLANK(Output!A124), "", Output!A124)</f>
        <v>PRH (Process Heater)</v>
      </c>
      <c r="B124" t="str">
        <f>IF(ISBLANK(Output!B124), "", Output!B124)</f>
        <v>Other Biomass Gases</v>
      </c>
    </row>
    <row r="125" spans="1:7" hidden="1" x14ac:dyDescent="0.2">
      <c r="A125" t="str">
        <f>IF(ISBLANK(Output!A125), "", Output!A125)</f>
        <v>PRH (Process Heater)</v>
      </c>
      <c r="B125" t="str">
        <f>IF(ISBLANK(Output!B125), "", Output!B125)</f>
        <v>Propane</v>
      </c>
    </row>
    <row r="126" spans="1:7" hidden="1" x14ac:dyDescent="0.2">
      <c r="A126" t="str">
        <f>IF(ISBLANK(Output!A126), "", Output!A126)</f>
        <v>PRH (Process Heater)</v>
      </c>
      <c r="B126" t="str">
        <f>IF(ISBLANK(Output!B126), "", Output!B126)</f>
        <v>Residual Fuel Oil No. 6</v>
      </c>
    </row>
    <row r="127" spans="1:7" hidden="1" x14ac:dyDescent="0.2">
      <c r="A127" t="str">
        <f>IF(ISBLANK(Output!A127), "", Output!A127)</f>
        <v>PRH (Process Heater)</v>
      </c>
      <c r="B127" t="str">
        <f>IF(ISBLANK(Output!B127), "", Output!B127)</f>
        <v>Subbituminous</v>
      </c>
    </row>
    <row r="128" spans="1:7" hidden="1" x14ac:dyDescent="0.2">
      <c r="A128" t="str">
        <f>IF(ISBLANK(Output!A128), "", Output!A128)</f>
        <v>PRH (Process Heater)</v>
      </c>
      <c r="B128" t="str">
        <f>IF(ISBLANK(Output!B128), "", Output!B128)</f>
        <v/>
      </c>
    </row>
    <row r="129" spans="1:7" hidden="1" x14ac:dyDescent="0.2">
      <c r="A129" t="str">
        <f>IF(ISBLANK(Output!A129), "", Output!A129)</f>
        <v>Petrochemical process unit</v>
      </c>
      <c r="B129" t="str">
        <f>IF(ISBLANK(Output!B129), "", Output!B129)</f>
        <v/>
      </c>
    </row>
    <row r="130" spans="1:7" hidden="1" x14ac:dyDescent="0.2">
      <c r="A130" t="str">
        <f>IF(ISBLANK(Output!A130), "", Output!A130)</f>
        <v>Pulp Mill Lime Kiln</v>
      </c>
      <c r="B130" t="str">
        <f>IF(ISBLANK(Output!B130), "", Output!B130)</f>
        <v/>
      </c>
    </row>
    <row r="131" spans="1:7" hidden="1" x14ac:dyDescent="0.2">
      <c r="A131" t="str">
        <f>IF(ISBLANK(Output!A131), "", Output!A131)</f>
        <v>RCO (Regenerative catalytic oxidizer)</v>
      </c>
      <c r="B131" t="str">
        <f>IF(ISBLANK(Output!B131), "", Output!B131)</f>
        <v>Butane</v>
      </c>
    </row>
    <row r="132" spans="1:7" hidden="1" x14ac:dyDescent="0.2">
      <c r="A132" t="str">
        <f>IF(ISBLANK(Output!A132), "", Output!A132)</f>
        <v>RICE (Reciprocating internal combustion engine)</v>
      </c>
      <c r="B132" t="str">
        <f>IF(ISBLANK(Output!B132), "", Output!B132)</f>
        <v>Distillate Fuel Oil No. 1</v>
      </c>
    </row>
    <row r="133" spans="1:7" hidden="1" x14ac:dyDescent="0.2">
      <c r="A133" t="str">
        <f>IF(ISBLANK(Output!A133), "", Output!A133)</f>
        <v>RICE (Reciprocating internal combustion engine)</v>
      </c>
      <c r="B133" t="str">
        <f>IF(ISBLANK(Output!B133), "", Output!B133)</f>
        <v>Distillate Fuel Oil No. 2</v>
      </c>
    </row>
    <row r="134" spans="1:7" hidden="1" x14ac:dyDescent="0.2">
      <c r="A134" t="str">
        <f>IF(ISBLANK(Output!A134), "", Output!A134)</f>
        <v>RICE (Reciprocating internal combustion engine)</v>
      </c>
      <c r="B134" t="str">
        <f>IF(ISBLANK(Output!B134), "", Output!B134)</f>
        <v>Distillate Fuel Oil No. 4</v>
      </c>
    </row>
    <row r="135" spans="1:7" hidden="1" x14ac:dyDescent="0.2">
      <c r="A135" t="str">
        <f>IF(ISBLANK(Output!A135), "", Output!A135)</f>
        <v>RICE (Reciprocating internal combustion engine)</v>
      </c>
      <c r="B135" t="str">
        <f>IF(ISBLANK(Output!B135), "", Output!B135)</f>
        <v>Liquefied petroleum gases (LPG)</v>
      </c>
      <c r="C135">
        <f>0.453592*190/1020</f>
        <v>8.4492627450980393E-2</v>
      </c>
      <c r="D135">
        <f>0.453592*0.6/1020</f>
        <v>2.6681882352941176E-4</v>
      </c>
      <c r="E135">
        <f>0.453592*84/1020</f>
        <v>3.7354635294117651E-2</v>
      </c>
      <c r="F135">
        <f>0.453592*7.6/1020</f>
        <v>3.3797050980392154E-3</v>
      </c>
      <c r="G135" t="s">
        <v>79</v>
      </c>
    </row>
    <row r="136" spans="1:7" hidden="1" x14ac:dyDescent="0.2">
      <c r="A136" t="str">
        <f>IF(ISBLANK(Output!A136), "", Output!A136)</f>
        <v>RICE (Reciprocating internal combustion engine)</v>
      </c>
      <c r="B136" t="str">
        <f>IF(ISBLANK(Output!B136), "", Output!B136)</f>
        <v>Motor Gasoline</v>
      </c>
    </row>
    <row r="137" spans="1:7" hidden="1" x14ac:dyDescent="0.2">
      <c r="A137" t="str">
        <f>IF(ISBLANK(Output!A137), "", Output!A137)</f>
        <v>RICE (Reciprocating internal combustion engine)</v>
      </c>
      <c r="B137" t="str">
        <f>IF(ISBLANK(Output!B137), "", Output!B137)</f>
        <v>Natural Gas (Weighted U.S. Average)</v>
      </c>
      <c r="C137">
        <f>0.453592*190/1020</f>
        <v>8.4492627450980393E-2</v>
      </c>
      <c r="D137">
        <f>0.453592*0.6/1020</f>
        <v>2.6681882352941176E-4</v>
      </c>
      <c r="E137">
        <f>0.453592*84/1020</f>
        <v>3.7354635294117651E-2</v>
      </c>
      <c r="F137">
        <f>0.453592*7.6/1020</f>
        <v>3.3797050980392154E-3</v>
      </c>
      <c r="G137" t="s">
        <v>79</v>
      </c>
    </row>
    <row r="138" spans="1:7" hidden="1" x14ac:dyDescent="0.2">
      <c r="A138" t="str">
        <f>IF(ISBLANK(Output!A138), "", Output!A138)</f>
        <v>RICE (Reciprocating internal combustion engine)</v>
      </c>
      <c r="B138" t="str">
        <f>IF(ISBLANK(Output!B138), "", Output!B138)</f>
        <v>Natural Gasoline</v>
      </c>
    </row>
    <row r="139" spans="1:7" hidden="1" x14ac:dyDescent="0.2">
      <c r="A139" t="str">
        <f>IF(ISBLANK(Output!A139), "", Output!A139)</f>
        <v>RICE (Reciprocating internal combustion engine)</v>
      </c>
      <c r="B139" t="str">
        <f>IF(ISBLANK(Output!B139), "", Output!B139)</f>
        <v>Other Biomass Gases</v>
      </c>
    </row>
    <row r="140" spans="1:7" hidden="1" x14ac:dyDescent="0.2">
      <c r="A140" t="str">
        <f>IF(ISBLANK(Output!A140), "", Output!A140)</f>
        <v>RTO (Regenerative thermal oxidizer)</v>
      </c>
      <c r="B140" t="str">
        <f>IF(ISBLANK(Output!B140), "", Output!B140)</f>
        <v>Natural Gas (Weighted U.S. Average)</v>
      </c>
      <c r="C140">
        <f>0.453592*190/1020</f>
        <v>8.4492627450980393E-2</v>
      </c>
      <c r="D140">
        <f>0.453592*0.6/1020</f>
        <v>2.6681882352941176E-4</v>
      </c>
      <c r="E140">
        <f>0.453592*84/1020</f>
        <v>3.7354635294117651E-2</v>
      </c>
      <c r="F140">
        <f>0.453592*7.6/1020</f>
        <v>3.3797050980392154E-3</v>
      </c>
      <c r="G140" t="s">
        <v>79</v>
      </c>
    </row>
    <row r="141" spans="1:7" hidden="1" x14ac:dyDescent="0.2">
      <c r="A141" t="str">
        <f>IF(ISBLANK(Output!A141), "", Output!A141)</f>
        <v>RTO (Regenerative thermal oxidizer)</v>
      </c>
      <c r="B141" t="str">
        <f>IF(ISBLANK(Output!B141), "", Output!B141)</f>
        <v>Propane Gas</v>
      </c>
    </row>
    <row r="142" spans="1:7" hidden="1" x14ac:dyDescent="0.2">
      <c r="A142" t="str">
        <f>IF(ISBLANK(Output!A142), "", Output!A142)</f>
        <v>S (Stoker Boiler)</v>
      </c>
      <c r="B142" t="str">
        <f>IF(ISBLANK(Output!B142), "", Output!B142)</f>
        <v>Agricultural Byproducts</v>
      </c>
    </row>
    <row r="143" spans="1:7" x14ac:dyDescent="0.2">
      <c r="A143" t="str">
        <f>IF(ISBLANK(Output!A143), "", Output!A143)</f>
        <v>S (Stoker Boiler)</v>
      </c>
      <c r="B143" t="str">
        <f>IF(ISBLANK(Output!B143), "", Output!B143)</f>
        <v>Bituminous</v>
      </c>
      <c r="C143">
        <f>0.453592*11/18.82</f>
        <v>0.2651175345377258</v>
      </c>
      <c r="D143">
        <f>0.453592*38*0.00127/18.82</f>
        <v>1.1631429287991498E-3</v>
      </c>
      <c r="E143">
        <f>0.453592*5/18.82</f>
        <v>0.12050797024442082</v>
      </c>
    </row>
    <row r="144" spans="1:7" hidden="1" x14ac:dyDescent="0.2">
      <c r="A144" t="str">
        <f>IF(ISBLANK(Output!A144), "", Output!A144)</f>
        <v>S (Stoker Boiler)</v>
      </c>
      <c r="B144" t="str">
        <f>IF(ISBLANK(Output!B144), "", Output!B144)</f>
        <v>Distillate Fuel Oil No. 2</v>
      </c>
    </row>
    <row r="145" spans="1:7" hidden="1" x14ac:dyDescent="0.2">
      <c r="A145" t="str">
        <f>IF(ISBLANK(Output!A145), "", Output!A145)</f>
        <v>S (Stoker Boiler)</v>
      </c>
      <c r="B145" t="str">
        <f>IF(ISBLANK(Output!B145), "", Output!B145)</f>
        <v>Distillate Fuel Oil No. 4</v>
      </c>
    </row>
    <row r="146" spans="1:7" hidden="1" x14ac:dyDescent="0.2">
      <c r="A146" t="str">
        <f>IF(ISBLANK(Output!A146), "", Output!A146)</f>
        <v>S (Stoker Boiler)</v>
      </c>
      <c r="B146" t="str">
        <f>IF(ISBLANK(Output!B146), "", Output!B146)</f>
        <v>Liquefied petroleum gases (LPG)</v>
      </c>
    </row>
    <row r="147" spans="1:7" hidden="1" x14ac:dyDescent="0.2">
      <c r="A147" t="str">
        <f>IF(ISBLANK(Output!A147), "", Output!A147)</f>
        <v>S (Stoker Boiler)</v>
      </c>
      <c r="B147" t="str">
        <f>IF(ISBLANK(Output!B147), "", Output!B147)</f>
        <v>Natural Gas (Weighted U.S. Average)</v>
      </c>
      <c r="C147">
        <f>0.453592*190/1020</f>
        <v>8.4492627450980393E-2</v>
      </c>
      <c r="D147">
        <f>0.453592*0.6/1020</f>
        <v>2.6681882352941176E-4</v>
      </c>
      <c r="E147">
        <f>0.453592*84/1020</f>
        <v>3.7354635294117651E-2</v>
      </c>
      <c r="F147">
        <f>0.453592*7.6/1020</f>
        <v>3.3797050980392154E-3</v>
      </c>
      <c r="G147" t="s">
        <v>79</v>
      </c>
    </row>
    <row r="148" spans="1:7" hidden="1" x14ac:dyDescent="0.2">
      <c r="A148" t="str">
        <f>IF(ISBLANK(Output!A148), "", Output!A148)</f>
        <v>S (Stoker Boiler)</v>
      </c>
      <c r="B148" t="str">
        <f>IF(ISBLANK(Output!B148), "", Output!B148)</f>
        <v>Residual Fuel Oil No. 5</v>
      </c>
    </row>
    <row r="149" spans="1:7" hidden="1" x14ac:dyDescent="0.2">
      <c r="A149" t="str">
        <f>IF(ISBLANK(Output!A149), "", Output!A149)</f>
        <v>S (Stoker Boiler)</v>
      </c>
      <c r="B149" t="str">
        <f>IF(ISBLANK(Output!B149), "", Output!B149)</f>
        <v>Residual Fuel Oil No. 6</v>
      </c>
    </row>
    <row r="150" spans="1:7" hidden="1" x14ac:dyDescent="0.2">
      <c r="A150" t="str">
        <f>IF(ISBLANK(Output!A150), "", Output!A150)</f>
        <v>S (Stoker Boiler)</v>
      </c>
      <c r="B150" t="str">
        <f>IF(ISBLANK(Output!B150), "", Output!B150)</f>
        <v>Solid Byproducts</v>
      </c>
    </row>
    <row r="151" spans="1:7" hidden="1" x14ac:dyDescent="0.2">
      <c r="A151" t="str">
        <f>IF(ISBLANK(Output!A151), "", Output!A151)</f>
        <v>S (Stoker Boiler)</v>
      </c>
      <c r="B151" t="str">
        <f>IF(ISBLANK(Output!B151), "", Output!B151)</f>
        <v>Subbituminous</v>
      </c>
    </row>
    <row r="152" spans="1:7" hidden="1" x14ac:dyDescent="0.2">
      <c r="A152" t="str">
        <f>IF(ISBLANK(Output!A152), "", Output!A152)</f>
        <v>S (Stoker Boiler)</v>
      </c>
      <c r="B152" t="str">
        <f>IF(ISBLANK(Output!B152), "", Output!B152)</f>
        <v>Tires</v>
      </c>
    </row>
    <row r="153" spans="1:7" hidden="1" x14ac:dyDescent="0.2">
      <c r="A153" t="str">
        <f>IF(ISBLANK(Output!A153), "", Output!A153)</f>
        <v>S (Stoker Boiler)</v>
      </c>
      <c r="B153" t="str">
        <f>IF(ISBLANK(Output!B153), "", Output!B153)</f>
        <v>Used Oil</v>
      </c>
    </row>
    <row r="154" spans="1:7" hidden="1" x14ac:dyDescent="0.2">
      <c r="A154" t="str">
        <f>IF(ISBLANK(Output!A154), "", Output!A154)</f>
        <v>S (Stoker Boiler)</v>
      </c>
      <c r="B154" t="str">
        <f>IF(ISBLANK(Output!B154), "", Output!B154)</f>
        <v>Wood and Wood Residuals (dry basis)</v>
      </c>
      <c r="C154">
        <f>0.49*0.453592</f>
        <v>0.22226008</v>
      </c>
      <c r="D154">
        <f>0.025*0.453592</f>
        <v>1.1339800000000001E-2</v>
      </c>
      <c r="E154">
        <f>0.6*0.453592</f>
        <v>0.27215519999999999</v>
      </c>
      <c r="F154">
        <f>0.16*0.453592</f>
        <v>7.2574719999999995E-2</v>
      </c>
      <c r="G154" t="s">
        <v>78</v>
      </c>
    </row>
    <row r="155" spans="1:7" hidden="1" x14ac:dyDescent="0.2">
      <c r="A155" t="str">
        <f>IF(ISBLANK(Output!A155), "", Output!A155)</f>
        <v>S (Stoker Boiler)</v>
      </c>
      <c r="B155" t="str">
        <f>IF(ISBLANK(Output!B155), "", Output!B155)</f>
        <v/>
      </c>
    </row>
    <row r="156" spans="1:7" hidden="1" x14ac:dyDescent="0.2">
      <c r="A156" t="str">
        <f>IF(ISBLANK(Output!A156), "", Output!A156)</f>
        <v>SCCT (CT (Turbine, simple cycle combustion))</v>
      </c>
      <c r="B156" t="str">
        <f>IF(ISBLANK(Output!B156), "", Output!B156)</f>
        <v>Distillate Fuel Oil No. 2</v>
      </c>
    </row>
    <row r="157" spans="1:7" hidden="1" x14ac:dyDescent="0.2">
      <c r="A157" t="str">
        <f>IF(ISBLANK(Output!A157), "", Output!A157)</f>
        <v>SCCT (CT (Turbine, simple cycle combustion))</v>
      </c>
      <c r="B157" t="str">
        <f>IF(ISBLANK(Output!B157), "", Output!B157)</f>
        <v>Fuel Gas</v>
      </c>
    </row>
    <row r="158" spans="1:7" hidden="1" x14ac:dyDescent="0.2">
      <c r="A158" t="str">
        <f>IF(ISBLANK(Output!A158), "", Output!A158)</f>
        <v>SCCT (CT (Turbine, simple cycle combustion))</v>
      </c>
      <c r="B158" t="str">
        <f>IF(ISBLANK(Output!B158), "", Output!B158)</f>
        <v>Natural Gas (Weighted U.S. Average)</v>
      </c>
      <c r="C158">
        <f>0.453592*190/1020</f>
        <v>8.4492627450980393E-2</v>
      </c>
      <c r="D158">
        <f>0.453592*0.6/1020</f>
        <v>2.6681882352941176E-4</v>
      </c>
      <c r="E158">
        <f>0.453592*84/1020</f>
        <v>3.7354635294117651E-2</v>
      </c>
      <c r="F158">
        <f>0.453592*7.6/1020</f>
        <v>3.3797050980392154E-3</v>
      </c>
      <c r="G158" t="s">
        <v>79</v>
      </c>
    </row>
    <row r="159" spans="1:7" hidden="1" x14ac:dyDescent="0.2">
      <c r="A159" t="str">
        <f>IF(ISBLANK(Output!A159), "", Output!A159)</f>
        <v>TODF (Thermal oxidizer, direct fired, no heat recovery)</v>
      </c>
      <c r="B159" t="str">
        <f>IF(ISBLANK(Output!B159), "", Output!B159)</f>
        <v>Distillate Fuel Oil No. 2</v>
      </c>
    </row>
    <row r="160" spans="1:7" hidden="1" x14ac:dyDescent="0.2">
      <c r="A160" t="str">
        <f>IF(ISBLANK(Output!A160), "", Output!A160)</f>
        <v>TODF (Thermal oxidizer, direct fired, no heat recovery)</v>
      </c>
      <c r="B160" t="str">
        <f>IF(ISBLANK(Output!B160), "", Output!B160)</f>
        <v>Fuel Gas</v>
      </c>
    </row>
    <row r="161" spans="1:7" hidden="1" x14ac:dyDescent="0.2">
      <c r="A161" t="str">
        <f>IF(ISBLANK(Output!A161), "", Output!A161)</f>
        <v>TODF (Thermal oxidizer, direct fired, no heat recovery)</v>
      </c>
      <c r="B161" t="str">
        <f>IF(ISBLANK(Output!B161), "", Output!B161)</f>
        <v>Natural Gas (Weighted U.S. Average)</v>
      </c>
      <c r="C161">
        <f>0.453592*190/1020</f>
        <v>8.4492627450980393E-2</v>
      </c>
      <c r="D161">
        <f>0.453592*0.6/1020</f>
        <v>2.6681882352941176E-4</v>
      </c>
      <c r="E161">
        <f>0.453592*84/1020</f>
        <v>3.7354635294117651E-2</v>
      </c>
      <c r="F161">
        <f>0.453592*7.6/1020</f>
        <v>3.3797050980392154E-3</v>
      </c>
      <c r="G161" t="s">
        <v>79</v>
      </c>
    </row>
    <row r="162" spans="1:7" hidden="1" x14ac:dyDescent="0.2">
      <c r="A162" t="str">
        <f>IF(ISBLANK(Output!A162), "", Output!A162)</f>
        <v>TODF (Thermal oxidizer, direct fired, no heat recovery)</v>
      </c>
      <c r="B162" t="str">
        <f>IF(ISBLANK(Output!B162), "", Output!B162)</f>
        <v>Propane</v>
      </c>
    </row>
    <row r="163" spans="1:7" hidden="1" x14ac:dyDescent="0.2">
      <c r="A163" t="str">
        <f>IF(ISBLANK(Output!A163), "", Output!A163)</f>
        <v>TODF (Thermal oxidizer, direct fired, no heat recovery)</v>
      </c>
      <c r="B163" t="str">
        <f>IF(ISBLANK(Output!B163), "", Output!B163)</f>
        <v/>
      </c>
    </row>
    <row r="164" spans="1:7" hidden="1" x14ac:dyDescent="0.2">
      <c r="A164" t="str">
        <f>IF(ISBLANK(Output!A164), "", Output!A164)</f>
        <v/>
      </c>
      <c r="B164" t="str">
        <f>IF(ISBLANK(Output!B164), "", Output!B164)</f>
        <v>Anthracite</v>
      </c>
    </row>
    <row r="165" spans="1:7" x14ac:dyDescent="0.2">
      <c r="A165" t="str">
        <f>IF(ISBLANK(Output!A165), "", Output!A165)</f>
        <v/>
      </c>
      <c r="B165" t="str">
        <f>IF(ISBLANK(Output!B165), "", Output!B165)</f>
        <v>Bituminous</v>
      </c>
      <c r="C165">
        <f>0.453592*12/18.82</f>
        <v>0.28921912858660997</v>
      </c>
      <c r="D165">
        <f>0.453592*38*0.00127/18.82</f>
        <v>1.1631429287991498E-3</v>
      </c>
      <c r="E165">
        <f>0.453592*0.5/18.82</f>
        <v>1.2050797024442082E-2</v>
      </c>
    </row>
    <row r="166" spans="1:7" hidden="1" x14ac:dyDescent="0.2">
      <c r="A166" t="str">
        <f>IF(ISBLANK(Output!A166), "", Output!A166)</f>
        <v/>
      </c>
      <c r="B166" t="str">
        <f>IF(ISBLANK(Output!B166), "", Output!B166)</f>
        <v>Butane</v>
      </c>
    </row>
    <row r="167" spans="1:7" hidden="1" x14ac:dyDescent="0.2">
      <c r="A167" t="str">
        <f>IF(ISBLANK(Output!A167), "", Output!A167)</f>
        <v/>
      </c>
      <c r="B167" t="str">
        <f>IF(ISBLANK(Output!B167), "", Output!B167)</f>
        <v>Coal Coke</v>
      </c>
    </row>
    <row r="168" spans="1:7" hidden="1" x14ac:dyDescent="0.2">
      <c r="A168" t="str">
        <f>IF(ISBLANK(Output!A168), "", Output!A168)</f>
        <v/>
      </c>
      <c r="B168" t="str">
        <f>IF(ISBLANK(Output!B168), "", Output!B168)</f>
        <v>Distillate Fuel Oil No. 1</v>
      </c>
    </row>
    <row r="169" spans="1:7" hidden="1" x14ac:dyDescent="0.2">
      <c r="A169" t="str">
        <f>IF(ISBLANK(Output!A169), "", Output!A169)</f>
        <v/>
      </c>
      <c r="B169" t="str">
        <f>IF(ISBLANK(Output!B169), "", Output!B169)</f>
        <v>Distillate Fuel Oil No. 2</v>
      </c>
    </row>
    <row r="170" spans="1:7" hidden="1" x14ac:dyDescent="0.2">
      <c r="A170" t="str">
        <f>IF(ISBLANK(Output!A170), "", Output!A170)</f>
        <v/>
      </c>
      <c r="B170" t="str">
        <f>IF(ISBLANK(Output!B170), "", Output!B170)</f>
        <v>Distillate Fuel Oil No. 4</v>
      </c>
    </row>
    <row r="171" spans="1:7" hidden="1" x14ac:dyDescent="0.2">
      <c r="A171" t="str">
        <f>IF(ISBLANK(Output!A171), "", Output!A171)</f>
        <v/>
      </c>
      <c r="B171" t="str">
        <f>IF(ISBLANK(Output!B171), "", Output!B171)</f>
        <v>Ethanol (100%)</v>
      </c>
    </row>
    <row r="172" spans="1:7" hidden="1" x14ac:dyDescent="0.2">
      <c r="A172" t="str">
        <f>IF(ISBLANK(Output!A172), "", Output!A172)</f>
        <v/>
      </c>
      <c r="B172" t="str">
        <f>IF(ISBLANK(Output!B172), "", Output!B172)</f>
        <v>Fuel Gas</v>
      </c>
    </row>
    <row r="173" spans="1:7" hidden="1" x14ac:dyDescent="0.2">
      <c r="A173" t="str">
        <f>IF(ISBLANK(Output!A173), "", Output!A173)</f>
        <v/>
      </c>
      <c r="B173" t="str">
        <f>IF(ISBLANK(Output!B173), "", Output!B173)</f>
        <v>Kerosene</v>
      </c>
    </row>
    <row r="174" spans="1:7" hidden="1" x14ac:dyDescent="0.2">
      <c r="A174" t="str">
        <f>IF(ISBLANK(Output!A174), "", Output!A174)</f>
        <v/>
      </c>
      <c r="B174" t="str">
        <f>IF(ISBLANK(Output!B174), "", Output!B174)</f>
        <v>Landfill Gas</v>
      </c>
    </row>
    <row r="175" spans="1:7" hidden="1" x14ac:dyDescent="0.2">
      <c r="A175" t="str">
        <f>IF(ISBLANK(Output!A175), "", Output!A175)</f>
        <v/>
      </c>
      <c r="B175" t="str">
        <f>IF(ISBLANK(Output!B175), "", Output!B175)</f>
        <v>Lignite</v>
      </c>
    </row>
    <row r="176" spans="1:7" hidden="1" x14ac:dyDescent="0.2">
      <c r="A176" t="str">
        <f>IF(ISBLANK(Output!A176), "", Output!A176)</f>
        <v/>
      </c>
      <c r="B176" t="str">
        <f>IF(ISBLANK(Output!B176), "", Output!B176)</f>
        <v>Liquefied petroleum gases (LPG)</v>
      </c>
    </row>
    <row r="177" spans="1:7" hidden="1" x14ac:dyDescent="0.2">
      <c r="A177" t="str">
        <f>IF(ISBLANK(Output!A177), "", Output!A177)</f>
        <v/>
      </c>
      <c r="B177" t="str">
        <f>IF(ISBLANK(Output!B177), "", Output!B177)</f>
        <v>Mixed (Industrial sector)</v>
      </c>
    </row>
    <row r="178" spans="1:7" hidden="1" x14ac:dyDescent="0.2">
      <c r="A178" t="str">
        <f>IF(ISBLANK(Output!A178), "", Output!A178)</f>
        <v/>
      </c>
      <c r="B178" t="str">
        <f>IF(ISBLANK(Output!B178), "", Output!B178)</f>
        <v>Motor Gasoline</v>
      </c>
    </row>
    <row r="179" spans="1:7" hidden="1" x14ac:dyDescent="0.2">
      <c r="A179" t="str">
        <f>IF(ISBLANK(Output!A179), "", Output!A179)</f>
        <v/>
      </c>
      <c r="B179" t="str">
        <f>IF(ISBLANK(Output!B179), "", Output!B179)</f>
        <v>Natural Gas (Weighted U.S. Average)</v>
      </c>
      <c r="C179">
        <f>0.453592*190/1020</f>
        <v>8.4492627450980393E-2</v>
      </c>
      <c r="D179">
        <f>0.453592*0.6/1020</f>
        <v>2.6681882352941176E-4</v>
      </c>
      <c r="E179">
        <f>0.453592*84/1020</f>
        <v>3.7354635294117651E-2</v>
      </c>
      <c r="F179">
        <f>0.453592*7.6/1020</f>
        <v>3.3797050980392154E-3</v>
      </c>
      <c r="G179" t="s">
        <v>79</v>
      </c>
    </row>
    <row r="180" spans="1:7" hidden="1" x14ac:dyDescent="0.2">
      <c r="A180" t="str">
        <f>IF(ISBLANK(Output!A180), "", Output!A180)</f>
        <v/>
      </c>
      <c r="B180" t="str">
        <f>IF(ISBLANK(Output!B180), "", Output!B180)</f>
        <v>Other Biomass Gases</v>
      </c>
    </row>
    <row r="181" spans="1:7" hidden="1" x14ac:dyDescent="0.2">
      <c r="A181" t="str">
        <f>IF(ISBLANK(Output!A181), "", Output!A181)</f>
        <v/>
      </c>
      <c r="B181" t="str">
        <f>IF(ISBLANK(Output!B181), "", Output!B181)</f>
        <v>Other Oil (&gt;401 deg F)</v>
      </c>
    </row>
    <row r="182" spans="1:7" hidden="1" x14ac:dyDescent="0.2">
      <c r="A182" t="str">
        <f>IF(ISBLANK(Output!A182), "", Output!A182)</f>
        <v/>
      </c>
      <c r="B182" t="str">
        <f>IF(ISBLANK(Output!B182), "", Output!B182)</f>
        <v>Pentanes Plus</v>
      </c>
    </row>
    <row r="183" spans="1:7" hidden="1" x14ac:dyDescent="0.2">
      <c r="A183" t="str">
        <f>IF(ISBLANK(Output!A183), "", Output!A183)</f>
        <v/>
      </c>
      <c r="B183" t="str">
        <f>IF(ISBLANK(Output!B183), "", Output!B183)</f>
        <v>Propane</v>
      </c>
    </row>
    <row r="184" spans="1:7" hidden="1" x14ac:dyDescent="0.2">
      <c r="A184" t="str">
        <f>IF(ISBLANK(Output!A184), "", Output!A184)</f>
        <v/>
      </c>
      <c r="B184" t="str">
        <f>IF(ISBLANK(Output!B184), "", Output!B184)</f>
        <v>Propane Gas</v>
      </c>
    </row>
    <row r="185" spans="1:7" hidden="1" x14ac:dyDescent="0.2">
      <c r="A185" t="str">
        <f>IF(ISBLANK(Output!A185), "", Output!A185)</f>
        <v/>
      </c>
      <c r="B185" t="str">
        <f>IF(ISBLANK(Output!B185), "", Output!B185)</f>
        <v>Rendered Animal Fat</v>
      </c>
    </row>
    <row r="186" spans="1:7" hidden="1" x14ac:dyDescent="0.2">
      <c r="A186" t="str">
        <f>IF(ISBLANK(Output!A186), "", Output!A186)</f>
        <v/>
      </c>
      <c r="B186" t="str">
        <f>IF(ISBLANK(Output!B186), "", Output!B186)</f>
        <v>Residual Fuel Oil No. 6</v>
      </c>
    </row>
    <row r="187" spans="1:7" hidden="1" x14ac:dyDescent="0.2">
      <c r="A187" t="str">
        <f>IF(ISBLANK(Output!A187), "", Output!A187)</f>
        <v/>
      </c>
      <c r="B187" t="str">
        <f>IF(ISBLANK(Output!B187), "", Output!B187)</f>
        <v>Solid Byproducts</v>
      </c>
    </row>
    <row r="188" spans="1:7" hidden="1" x14ac:dyDescent="0.2">
      <c r="A188" t="str">
        <f>IF(ISBLANK(Output!A188), "", Output!A188)</f>
        <v/>
      </c>
      <c r="B188" t="str">
        <f>IF(ISBLANK(Output!B188), "", Output!B188)</f>
        <v>Subbituminous</v>
      </c>
    </row>
    <row r="189" spans="1:7" hidden="1" x14ac:dyDescent="0.2">
      <c r="A189" t="str">
        <f>IF(ISBLANK(Output!A189), "", Output!A189)</f>
        <v/>
      </c>
      <c r="B189" t="str">
        <f>IF(ISBLANK(Output!B189), "", Output!B189)</f>
        <v>Tires</v>
      </c>
    </row>
    <row r="190" spans="1:7" hidden="1" x14ac:dyDescent="0.2">
      <c r="A190" t="str">
        <f>IF(ISBLANK(Output!A190), "", Output!A190)</f>
        <v/>
      </c>
      <c r="B190" t="str">
        <f>IF(ISBLANK(Output!B190), "", Output!B190)</f>
        <v>Used Oil</v>
      </c>
    </row>
    <row r="191" spans="1:7" hidden="1" x14ac:dyDescent="0.2">
      <c r="A191" t="str">
        <f>IF(ISBLANK(Output!A191), "", Output!A191)</f>
        <v/>
      </c>
      <c r="B191" t="str">
        <f>IF(ISBLANK(Output!B191), "", Output!B191)</f>
        <v>Wood and Wood Residuals (dry basis)</v>
      </c>
      <c r="C191">
        <f>0.49*0.453592</f>
        <v>0.22226008</v>
      </c>
      <c r="D191">
        <f>0.025*0.453592</f>
        <v>1.1339800000000001E-2</v>
      </c>
      <c r="E191">
        <f>0.6*0.453592</f>
        <v>0.27215519999999999</v>
      </c>
      <c r="F191">
        <f>0.16*0.453592</f>
        <v>7.2574719999999995E-2</v>
      </c>
      <c r="G191" t="s">
        <v>78</v>
      </c>
    </row>
  </sheetData>
  <autoFilter ref="A1:G191" xr:uid="{0E861326-9EFB-6640-BAF0-B60344924ADF}">
    <filterColumn colId="1">
      <filters>
        <filter val="Bitumino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workbookViewId="0">
      <selection activeCell="H21" sqref="H21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  <c r="B3" t="s">
        <v>4</v>
      </c>
    </row>
    <row r="4" spans="1:2" x14ac:dyDescent="0.2">
      <c r="A4" t="s">
        <v>2</v>
      </c>
      <c r="B4" t="s">
        <v>5</v>
      </c>
    </row>
    <row r="5" spans="1:2" x14ac:dyDescent="0.2">
      <c r="A5" t="s">
        <v>2</v>
      </c>
      <c r="B5" t="s">
        <v>6</v>
      </c>
    </row>
    <row r="6" spans="1:2" x14ac:dyDescent="0.2">
      <c r="A6" t="s">
        <v>2</v>
      </c>
      <c r="B6" t="s">
        <v>7</v>
      </c>
    </row>
    <row r="7" spans="1:2" x14ac:dyDescent="0.2">
      <c r="A7" t="s">
        <v>2</v>
      </c>
      <c r="B7" t="s">
        <v>8</v>
      </c>
    </row>
    <row r="8" spans="1:2" x14ac:dyDescent="0.2">
      <c r="A8" t="s">
        <v>2</v>
      </c>
      <c r="B8" t="s">
        <v>9</v>
      </c>
    </row>
    <row r="9" spans="1:2" x14ac:dyDescent="0.2">
      <c r="A9" t="s">
        <v>2</v>
      </c>
      <c r="B9" t="s">
        <v>10</v>
      </c>
    </row>
    <row r="10" spans="1:2" x14ac:dyDescent="0.2">
      <c r="A10" t="s">
        <v>2</v>
      </c>
      <c r="B10" t="s">
        <v>11</v>
      </c>
    </row>
    <row r="11" spans="1:2" x14ac:dyDescent="0.2">
      <c r="A11" t="s">
        <v>2</v>
      </c>
    </row>
    <row r="12" spans="1:2" x14ac:dyDescent="0.2">
      <c r="A12" t="s">
        <v>12</v>
      </c>
      <c r="B12" t="s">
        <v>13</v>
      </c>
    </row>
    <row r="13" spans="1:2" x14ac:dyDescent="0.2">
      <c r="A13" t="s">
        <v>14</v>
      </c>
      <c r="B13" t="s">
        <v>4</v>
      </c>
    </row>
    <row r="14" spans="1:2" x14ac:dyDescent="0.2">
      <c r="A14" t="s">
        <v>14</v>
      </c>
      <c r="B14" t="s">
        <v>15</v>
      </c>
    </row>
    <row r="15" spans="1:2" x14ac:dyDescent="0.2">
      <c r="A15" t="s">
        <v>14</v>
      </c>
      <c r="B15" t="s">
        <v>5</v>
      </c>
    </row>
    <row r="16" spans="1:2" x14ac:dyDescent="0.2">
      <c r="A16" t="s">
        <v>16</v>
      </c>
      <c r="B16" t="s">
        <v>5</v>
      </c>
    </row>
    <row r="17" spans="1:2" x14ac:dyDescent="0.2">
      <c r="A17" t="s">
        <v>16</v>
      </c>
    </row>
    <row r="18" spans="1:2" x14ac:dyDescent="0.2">
      <c r="A18" t="s">
        <v>17</v>
      </c>
      <c r="B18" t="s">
        <v>3</v>
      </c>
    </row>
    <row r="19" spans="1:2" x14ac:dyDescent="0.2">
      <c r="A19" t="s">
        <v>17</v>
      </c>
      <c r="B19" t="s">
        <v>18</v>
      </c>
    </row>
    <row r="20" spans="1:2" x14ac:dyDescent="0.2">
      <c r="A20" t="s">
        <v>17</v>
      </c>
      <c r="B20" t="s">
        <v>19</v>
      </c>
    </row>
    <row r="21" spans="1:2" x14ac:dyDescent="0.2">
      <c r="A21" t="s">
        <v>17</v>
      </c>
      <c r="B21" t="s">
        <v>4</v>
      </c>
    </row>
    <row r="22" spans="1:2" x14ac:dyDescent="0.2">
      <c r="A22" t="s">
        <v>17</v>
      </c>
      <c r="B22" t="s">
        <v>20</v>
      </c>
    </row>
    <row r="23" spans="1:2" x14ac:dyDescent="0.2">
      <c r="A23" t="s">
        <v>17</v>
      </c>
      <c r="B23" t="s">
        <v>5</v>
      </c>
    </row>
    <row r="24" spans="1:2" x14ac:dyDescent="0.2">
      <c r="A24" t="s">
        <v>17</v>
      </c>
      <c r="B24" t="s">
        <v>21</v>
      </c>
    </row>
    <row r="25" spans="1:2" x14ac:dyDescent="0.2">
      <c r="A25" t="s">
        <v>17</v>
      </c>
      <c r="B25" t="s">
        <v>8</v>
      </c>
    </row>
    <row r="26" spans="1:2" x14ac:dyDescent="0.2">
      <c r="A26" t="s">
        <v>17</v>
      </c>
      <c r="B26" t="s">
        <v>22</v>
      </c>
    </row>
    <row r="27" spans="1:2" x14ac:dyDescent="0.2">
      <c r="A27" t="s">
        <v>17</v>
      </c>
      <c r="B27" t="s">
        <v>9</v>
      </c>
    </row>
    <row r="28" spans="1:2" x14ac:dyDescent="0.2">
      <c r="A28" t="s">
        <v>17</v>
      </c>
      <c r="B28" t="s">
        <v>10</v>
      </c>
    </row>
    <row r="29" spans="1:2" x14ac:dyDescent="0.2">
      <c r="A29" t="s">
        <v>17</v>
      </c>
      <c r="B29" t="s">
        <v>11</v>
      </c>
    </row>
    <row r="30" spans="1:2" x14ac:dyDescent="0.2">
      <c r="A30" t="s">
        <v>23</v>
      </c>
      <c r="B30" t="s">
        <v>4</v>
      </c>
    </row>
    <row r="31" spans="1:2" x14ac:dyDescent="0.2">
      <c r="A31" t="s">
        <v>23</v>
      </c>
      <c r="B31" t="s">
        <v>24</v>
      </c>
    </row>
    <row r="32" spans="1:2" x14ac:dyDescent="0.2">
      <c r="A32" t="s">
        <v>23</v>
      </c>
      <c r="B32" t="s">
        <v>5</v>
      </c>
    </row>
    <row r="33" spans="1:2" x14ac:dyDescent="0.2">
      <c r="A33" t="s">
        <v>23</v>
      </c>
      <c r="B33" t="s">
        <v>25</v>
      </c>
    </row>
    <row r="34" spans="1:2" x14ac:dyDescent="0.2">
      <c r="A34" t="s">
        <v>23</v>
      </c>
      <c r="B34" t="s">
        <v>26</v>
      </c>
    </row>
    <row r="35" spans="1:2" x14ac:dyDescent="0.2">
      <c r="A35" t="s">
        <v>27</v>
      </c>
      <c r="B35" t="s">
        <v>5</v>
      </c>
    </row>
    <row r="36" spans="1:2" x14ac:dyDescent="0.2">
      <c r="A36" t="s">
        <v>28</v>
      </c>
    </row>
    <row r="37" spans="1:2" x14ac:dyDescent="0.2">
      <c r="A37" t="s">
        <v>29</v>
      </c>
    </row>
    <row r="38" spans="1:2" x14ac:dyDescent="0.2">
      <c r="A38" t="s">
        <v>30</v>
      </c>
      <c r="B38" t="s">
        <v>31</v>
      </c>
    </row>
    <row r="39" spans="1:2" x14ac:dyDescent="0.2">
      <c r="A39" t="s">
        <v>30</v>
      </c>
      <c r="B39" t="s">
        <v>4</v>
      </c>
    </row>
    <row r="40" spans="1:2" x14ac:dyDescent="0.2">
      <c r="A40" t="s">
        <v>30</v>
      </c>
      <c r="B40" t="s">
        <v>15</v>
      </c>
    </row>
    <row r="41" spans="1:2" x14ac:dyDescent="0.2">
      <c r="A41" t="s">
        <v>30</v>
      </c>
      <c r="B41" t="s">
        <v>5</v>
      </c>
    </row>
    <row r="42" spans="1:2" x14ac:dyDescent="0.2">
      <c r="A42" t="s">
        <v>32</v>
      </c>
      <c r="B42" t="s">
        <v>15</v>
      </c>
    </row>
    <row r="43" spans="1:2" x14ac:dyDescent="0.2">
      <c r="A43" t="s">
        <v>32</v>
      </c>
      <c r="B43" t="s">
        <v>5</v>
      </c>
    </row>
    <row r="44" spans="1:2" x14ac:dyDescent="0.2">
      <c r="A44" t="s">
        <v>32</v>
      </c>
      <c r="B44" t="s">
        <v>33</v>
      </c>
    </row>
    <row r="45" spans="1:2" x14ac:dyDescent="0.2">
      <c r="A45" t="s">
        <v>32</v>
      </c>
      <c r="B45" t="s">
        <v>25</v>
      </c>
    </row>
    <row r="46" spans="1:2" x14ac:dyDescent="0.2">
      <c r="A46" t="s">
        <v>32</v>
      </c>
    </row>
    <row r="47" spans="1:2" x14ac:dyDescent="0.2">
      <c r="A47" t="s">
        <v>34</v>
      </c>
    </row>
    <row r="48" spans="1:2" x14ac:dyDescent="0.2">
      <c r="A48" t="s">
        <v>35</v>
      </c>
      <c r="B48" t="s">
        <v>15</v>
      </c>
    </row>
    <row r="49" spans="1:2" x14ac:dyDescent="0.2">
      <c r="A49" t="s">
        <v>35</v>
      </c>
      <c r="B49" t="s">
        <v>5</v>
      </c>
    </row>
    <row r="50" spans="1:2" x14ac:dyDescent="0.2">
      <c r="A50" t="s">
        <v>35</v>
      </c>
      <c r="B50" t="s">
        <v>36</v>
      </c>
    </row>
    <row r="51" spans="1:2" x14ac:dyDescent="0.2">
      <c r="A51" t="s">
        <v>37</v>
      </c>
      <c r="B51" t="s">
        <v>5</v>
      </c>
    </row>
    <row r="52" spans="1:2" x14ac:dyDescent="0.2">
      <c r="A52" t="s">
        <v>38</v>
      </c>
      <c r="B52" t="s">
        <v>5</v>
      </c>
    </row>
    <row r="53" spans="1:2" x14ac:dyDescent="0.2">
      <c r="A53" t="s">
        <v>38</v>
      </c>
      <c r="B53" t="s">
        <v>25</v>
      </c>
    </row>
    <row r="54" spans="1:2" x14ac:dyDescent="0.2">
      <c r="A54" t="s">
        <v>38</v>
      </c>
      <c r="B54" t="s">
        <v>39</v>
      </c>
    </row>
    <row r="55" spans="1:2" x14ac:dyDescent="0.2">
      <c r="A55" t="s">
        <v>40</v>
      </c>
      <c r="B55" t="s">
        <v>15</v>
      </c>
    </row>
    <row r="56" spans="1:2" x14ac:dyDescent="0.2">
      <c r="A56" t="s">
        <v>40</v>
      </c>
      <c r="B56" t="s">
        <v>5</v>
      </c>
    </row>
    <row r="57" spans="1:2" x14ac:dyDescent="0.2">
      <c r="A57" t="s">
        <v>40</v>
      </c>
      <c r="B57" t="s">
        <v>33</v>
      </c>
    </row>
    <row r="58" spans="1:2" x14ac:dyDescent="0.2">
      <c r="A58" t="s">
        <v>41</v>
      </c>
      <c r="B58" t="s">
        <v>5</v>
      </c>
    </row>
    <row r="59" spans="1:2" x14ac:dyDescent="0.2">
      <c r="A59" t="s">
        <v>42</v>
      </c>
      <c r="B59" t="s">
        <v>13</v>
      </c>
    </row>
    <row r="60" spans="1:2" x14ac:dyDescent="0.2">
      <c r="A60" t="s">
        <v>42</v>
      </c>
      <c r="B60" t="s">
        <v>18</v>
      </c>
    </row>
    <row r="61" spans="1:2" x14ac:dyDescent="0.2">
      <c r="A61" t="s">
        <v>42</v>
      </c>
      <c r="B61" t="s">
        <v>19</v>
      </c>
    </row>
    <row r="62" spans="1:2" x14ac:dyDescent="0.2">
      <c r="A62" t="s">
        <v>42</v>
      </c>
      <c r="B62" t="s">
        <v>5</v>
      </c>
    </row>
    <row r="63" spans="1:2" x14ac:dyDescent="0.2">
      <c r="A63" t="s">
        <v>42</v>
      </c>
      <c r="B63" t="s">
        <v>8</v>
      </c>
    </row>
    <row r="64" spans="1:2" x14ac:dyDescent="0.2">
      <c r="A64" t="s">
        <v>42</v>
      </c>
      <c r="B64" t="s">
        <v>9</v>
      </c>
    </row>
    <row r="65" spans="1:2" x14ac:dyDescent="0.2">
      <c r="A65" t="s">
        <v>42</v>
      </c>
    </row>
    <row r="66" spans="1:2" x14ac:dyDescent="0.2">
      <c r="A66" t="s">
        <v>43</v>
      </c>
      <c r="B66" t="s">
        <v>5</v>
      </c>
    </row>
    <row r="67" spans="1:2" x14ac:dyDescent="0.2">
      <c r="A67" t="s">
        <v>44</v>
      </c>
      <c r="B67" t="s">
        <v>5</v>
      </c>
    </row>
    <row r="68" spans="1:2" x14ac:dyDescent="0.2">
      <c r="A68" t="s">
        <v>45</v>
      </c>
      <c r="B68" t="s">
        <v>3</v>
      </c>
    </row>
    <row r="69" spans="1:2" x14ac:dyDescent="0.2">
      <c r="A69" t="s">
        <v>45</v>
      </c>
      <c r="B69" t="s">
        <v>18</v>
      </c>
    </row>
    <row r="70" spans="1:2" x14ac:dyDescent="0.2">
      <c r="A70" t="s">
        <v>45</v>
      </c>
      <c r="B70" t="s">
        <v>31</v>
      </c>
    </row>
    <row r="71" spans="1:2" x14ac:dyDescent="0.2">
      <c r="A71" t="s">
        <v>45</v>
      </c>
      <c r="B71" t="s">
        <v>4</v>
      </c>
    </row>
    <row r="72" spans="1:2" x14ac:dyDescent="0.2">
      <c r="A72" t="s">
        <v>45</v>
      </c>
      <c r="B72" t="s">
        <v>15</v>
      </c>
    </row>
    <row r="73" spans="1:2" x14ac:dyDescent="0.2">
      <c r="A73" t="s">
        <v>45</v>
      </c>
      <c r="B73" t="s">
        <v>46</v>
      </c>
    </row>
    <row r="74" spans="1:2" x14ac:dyDescent="0.2">
      <c r="A74" t="s">
        <v>45</v>
      </c>
      <c r="B74" t="s">
        <v>24</v>
      </c>
    </row>
    <row r="75" spans="1:2" x14ac:dyDescent="0.2">
      <c r="A75" t="s">
        <v>45</v>
      </c>
      <c r="B75" t="s">
        <v>47</v>
      </c>
    </row>
    <row r="76" spans="1:2" x14ac:dyDescent="0.2">
      <c r="A76" t="s">
        <v>45</v>
      </c>
      <c r="B76" t="s">
        <v>5</v>
      </c>
    </row>
    <row r="77" spans="1:2" x14ac:dyDescent="0.2">
      <c r="A77" t="s">
        <v>45</v>
      </c>
      <c r="B77" t="s">
        <v>33</v>
      </c>
    </row>
    <row r="78" spans="1:2" x14ac:dyDescent="0.2">
      <c r="A78" t="s">
        <v>45</v>
      </c>
      <c r="B78" t="s">
        <v>25</v>
      </c>
    </row>
    <row r="79" spans="1:2" x14ac:dyDescent="0.2">
      <c r="A79" t="s">
        <v>45</v>
      </c>
      <c r="B79" t="s">
        <v>39</v>
      </c>
    </row>
    <row r="80" spans="1:2" x14ac:dyDescent="0.2">
      <c r="A80" t="s">
        <v>45</v>
      </c>
      <c r="B80" t="s">
        <v>8</v>
      </c>
    </row>
    <row r="81" spans="1:2" x14ac:dyDescent="0.2">
      <c r="A81" t="s">
        <v>45</v>
      </c>
      <c r="B81" t="s">
        <v>9</v>
      </c>
    </row>
    <row r="82" spans="1:2" x14ac:dyDescent="0.2">
      <c r="A82" t="s">
        <v>45</v>
      </c>
      <c r="B82" t="s">
        <v>10</v>
      </c>
    </row>
    <row r="83" spans="1:2" x14ac:dyDescent="0.2">
      <c r="A83" t="s">
        <v>45</v>
      </c>
      <c r="B83" t="s">
        <v>48</v>
      </c>
    </row>
    <row r="84" spans="1:2" x14ac:dyDescent="0.2">
      <c r="A84" t="s">
        <v>45</v>
      </c>
      <c r="B84" t="s">
        <v>11</v>
      </c>
    </row>
    <row r="85" spans="1:2" x14ac:dyDescent="0.2">
      <c r="A85" t="s">
        <v>45</v>
      </c>
    </row>
    <row r="86" spans="1:2" x14ac:dyDescent="0.2">
      <c r="A86" t="s">
        <v>49</v>
      </c>
      <c r="B86" t="s">
        <v>18</v>
      </c>
    </row>
    <row r="87" spans="1:2" x14ac:dyDescent="0.2">
      <c r="A87" t="s">
        <v>49</v>
      </c>
      <c r="B87" t="s">
        <v>4</v>
      </c>
    </row>
    <row r="88" spans="1:2" x14ac:dyDescent="0.2">
      <c r="A88" t="s">
        <v>49</v>
      </c>
      <c r="B88" t="s">
        <v>15</v>
      </c>
    </row>
    <row r="89" spans="1:2" x14ac:dyDescent="0.2">
      <c r="A89" t="s">
        <v>49</v>
      </c>
      <c r="B89" t="s">
        <v>50</v>
      </c>
    </row>
    <row r="90" spans="1:2" x14ac:dyDescent="0.2">
      <c r="A90" t="s">
        <v>49</v>
      </c>
      <c r="B90" t="s">
        <v>24</v>
      </c>
    </row>
    <row r="91" spans="1:2" x14ac:dyDescent="0.2">
      <c r="A91" t="s">
        <v>49</v>
      </c>
      <c r="B91" t="s">
        <v>20</v>
      </c>
    </row>
    <row r="92" spans="1:2" x14ac:dyDescent="0.2">
      <c r="A92" t="s">
        <v>49</v>
      </c>
      <c r="B92" t="s">
        <v>5</v>
      </c>
    </row>
    <row r="93" spans="1:2" x14ac:dyDescent="0.2">
      <c r="A93" t="s">
        <v>49</v>
      </c>
      <c r="B93" t="s">
        <v>33</v>
      </c>
    </row>
    <row r="94" spans="1:2" x14ac:dyDescent="0.2">
      <c r="A94" t="s">
        <v>49</v>
      </c>
      <c r="B94" t="s">
        <v>51</v>
      </c>
    </row>
    <row r="95" spans="1:2" x14ac:dyDescent="0.2">
      <c r="A95" t="s">
        <v>49</v>
      </c>
      <c r="B95" t="s">
        <v>52</v>
      </c>
    </row>
    <row r="96" spans="1:2" x14ac:dyDescent="0.2">
      <c r="A96" t="s">
        <v>49</v>
      </c>
      <c r="B96" t="s">
        <v>25</v>
      </c>
    </row>
    <row r="97" spans="1:2" x14ac:dyDescent="0.2">
      <c r="A97" t="s">
        <v>49</v>
      </c>
    </row>
    <row r="98" spans="1:2" x14ac:dyDescent="0.2">
      <c r="A98" t="s">
        <v>53</v>
      </c>
      <c r="B98" t="s">
        <v>4</v>
      </c>
    </row>
    <row r="99" spans="1:2" x14ac:dyDescent="0.2">
      <c r="A99" t="s">
        <v>53</v>
      </c>
      <c r="B99" t="s">
        <v>5</v>
      </c>
    </row>
    <row r="100" spans="1:2" x14ac:dyDescent="0.2">
      <c r="A100" t="s">
        <v>53</v>
      </c>
      <c r="B100" t="s">
        <v>11</v>
      </c>
    </row>
    <row r="101" spans="1:2" x14ac:dyDescent="0.2">
      <c r="A101" t="s">
        <v>54</v>
      </c>
      <c r="B101" t="s">
        <v>18</v>
      </c>
    </row>
    <row r="102" spans="1:2" x14ac:dyDescent="0.2">
      <c r="A102" t="s">
        <v>54</v>
      </c>
      <c r="B102" t="s">
        <v>4</v>
      </c>
    </row>
    <row r="103" spans="1:2" x14ac:dyDescent="0.2">
      <c r="A103" t="s">
        <v>54</v>
      </c>
      <c r="B103" t="s">
        <v>55</v>
      </c>
    </row>
    <row r="104" spans="1:2" x14ac:dyDescent="0.2">
      <c r="A104" t="s">
        <v>54</v>
      </c>
      <c r="B104" t="s">
        <v>5</v>
      </c>
    </row>
    <row r="105" spans="1:2" x14ac:dyDescent="0.2">
      <c r="A105" t="s">
        <v>54</v>
      </c>
      <c r="B105" t="s">
        <v>8</v>
      </c>
    </row>
    <row r="106" spans="1:2" x14ac:dyDescent="0.2">
      <c r="A106" t="s">
        <v>54</v>
      </c>
      <c r="B106" t="s">
        <v>9</v>
      </c>
    </row>
    <row r="107" spans="1:2" x14ac:dyDescent="0.2">
      <c r="A107" t="s">
        <v>54</v>
      </c>
      <c r="B107" t="s">
        <v>26</v>
      </c>
    </row>
    <row r="108" spans="1:2" x14ac:dyDescent="0.2">
      <c r="A108" t="s">
        <v>54</v>
      </c>
      <c r="B108" t="s">
        <v>11</v>
      </c>
    </row>
    <row r="109" spans="1:2" x14ac:dyDescent="0.2">
      <c r="A109" t="s">
        <v>56</v>
      </c>
      <c r="B109" t="s">
        <v>18</v>
      </c>
    </row>
    <row r="110" spans="1:2" x14ac:dyDescent="0.2">
      <c r="A110" t="s">
        <v>56</v>
      </c>
      <c r="B110" t="s">
        <v>5</v>
      </c>
    </row>
    <row r="111" spans="1:2" x14ac:dyDescent="0.2">
      <c r="A111" t="s">
        <v>56</v>
      </c>
      <c r="B111" t="s">
        <v>8</v>
      </c>
    </row>
    <row r="112" spans="1:2" x14ac:dyDescent="0.2">
      <c r="A112" t="s">
        <v>56</v>
      </c>
      <c r="B112" t="s">
        <v>9</v>
      </c>
    </row>
    <row r="113" spans="1:2" x14ac:dyDescent="0.2">
      <c r="A113" t="s">
        <v>56</v>
      </c>
      <c r="B113" t="s">
        <v>11</v>
      </c>
    </row>
    <row r="114" spans="1:2" x14ac:dyDescent="0.2">
      <c r="A114" t="s">
        <v>57</v>
      </c>
      <c r="B114" t="s">
        <v>9</v>
      </c>
    </row>
    <row r="115" spans="1:2" x14ac:dyDescent="0.2">
      <c r="A115" t="s">
        <v>58</v>
      </c>
      <c r="B115" t="s">
        <v>4</v>
      </c>
    </row>
    <row r="116" spans="1:2" x14ac:dyDescent="0.2">
      <c r="A116" t="s">
        <v>58</v>
      </c>
      <c r="B116" t="s">
        <v>5</v>
      </c>
    </row>
    <row r="117" spans="1:2" x14ac:dyDescent="0.2">
      <c r="A117" t="s">
        <v>58</v>
      </c>
      <c r="B117" t="s">
        <v>33</v>
      </c>
    </row>
    <row r="118" spans="1:2" x14ac:dyDescent="0.2">
      <c r="A118" t="s">
        <v>58</v>
      </c>
      <c r="B118" t="s">
        <v>9</v>
      </c>
    </row>
    <row r="119" spans="1:2" x14ac:dyDescent="0.2">
      <c r="A119" t="s">
        <v>59</v>
      </c>
      <c r="B119" t="s">
        <v>4</v>
      </c>
    </row>
    <row r="120" spans="1:2" x14ac:dyDescent="0.2">
      <c r="A120" t="s">
        <v>59</v>
      </c>
      <c r="B120" t="s">
        <v>15</v>
      </c>
    </row>
    <row r="121" spans="1:2" x14ac:dyDescent="0.2">
      <c r="A121" t="s">
        <v>59</v>
      </c>
      <c r="B121" t="s">
        <v>24</v>
      </c>
    </row>
    <row r="122" spans="1:2" x14ac:dyDescent="0.2">
      <c r="A122" t="s">
        <v>59</v>
      </c>
      <c r="B122" t="s">
        <v>5</v>
      </c>
    </row>
    <row r="123" spans="1:2" x14ac:dyDescent="0.2">
      <c r="A123" t="s">
        <v>59</v>
      </c>
      <c r="B123" t="s">
        <v>36</v>
      </c>
    </row>
    <row r="124" spans="1:2" x14ac:dyDescent="0.2">
      <c r="A124" t="s">
        <v>59</v>
      </c>
      <c r="B124" t="s">
        <v>33</v>
      </c>
    </row>
    <row r="125" spans="1:2" x14ac:dyDescent="0.2">
      <c r="A125" t="s">
        <v>59</v>
      </c>
      <c r="B125" t="s">
        <v>25</v>
      </c>
    </row>
    <row r="126" spans="1:2" x14ac:dyDescent="0.2">
      <c r="A126" t="s">
        <v>59</v>
      </c>
      <c r="B126" t="s">
        <v>8</v>
      </c>
    </row>
    <row r="127" spans="1:2" x14ac:dyDescent="0.2">
      <c r="A127" t="s">
        <v>59</v>
      </c>
      <c r="B127" t="s">
        <v>9</v>
      </c>
    </row>
    <row r="128" spans="1:2" x14ac:dyDescent="0.2">
      <c r="A128" t="s">
        <v>59</v>
      </c>
    </row>
    <row r="129" spans="1:2" x14ac:dyDescent="0.2">
      <c r="A129" t="s">
        <v>60</v>
      </c>
    </row>
    <row r="130" spans="1:2" x14ac:dyDescent="0.2">
      <c r="A130" t="s">
        <v>61</v>
      </c>
    </row>
    <row r="131" spans="1:2" x14ac:dyDescent="0.2">
      <c r="A131" t="s">
        <v>62</v>
      </c>
      <c r="B131" t="s">
        <v>63</v>
      </c>
    </row>
    <row r="132" spans="1:2" x14ac:dyDescent="0.2">
      <c r="A132" t="s">
        <v>64</v>
      </c>
      <c r="B132" t="s">
        <v>31</v>
      </c>
    </row>
    <row r="133" spans="1:2" x14ac:dyDescent="0.2">
      <c r="A133" t="s">
        <v>64</v>
      </c>
      <c r="B133" t="s">
        <v>4</v>
      </c>
    </row>
    <row r="134" spans="1:2" x14ac:dyDescent="0.2">
      <c r="A134" t="s">
        <v>64</v>
      </c>
      <c r="B134" t="s">
        <v>55</v>
      </c>
    </row>
    <row r="135" spans="1:2" x14ac:dyDescent="0.2">
      <c r="A135" t="s">
        <v>64</v>
      </c>
      <c r="B135" t="s">
        <v>24</v>
      </c>
    </row>
    <row r="136" spans="1:2" x14ac:dyDescent="0.2">
      <c r="A136" t="s">
        <v>64</v>
      </c>
      <c r="B136" t="s">
        <v>65</v>
      </c>
    </row>
    <row r="137" spans="1:2" x14ac:dyDescent="0.2">
      <c r="A137" t="s">
        <v>64</v>
      </c>
      <c r="B137" t="s">
        <v>5</v>
      </c>
    </row>
    <row r="138" spans="1:2" x14ac:dyDescent="0.2">
      <c r="A138" t="s">
        <v>64</v>
      </c>
      <c r="B138" t="s">
        <v>36</v>
      </c>
    </row>
    <row r="139" spans="1:2" x14ac:dyDescent="0.2">
      <c r="A139" t="s">
        <v>64</v>
      </c>
      <c r="B139" t="s">
        <v>33</v>
      </c>
    </row>
    <row r="140" spans="1:2" x14ac:dyDescent="0.2">
      <c r="A140" t="s">
        <v>66</v>
      </c>
      <c r="B140" t="s">
        <v>5</v>
      </c>
    </row>
    <row r="141" spans="1:2" x14ac:dyDescent="0.2">
      <c r="A141" t="s">
        <v>66</v>
      </c>
      <c r="B141" t="s">
        <v>39</v>
      </c>
    </row>
    <row r="142" spans="1:2" x14ac:dyDescent="0.2">
      <c r="A142" t="s">
        <v>67</v>
      </c>
      <c r="B142" t="s">
        <v>3</v>
      </c>
    </row>
    <row r="143" spans="1:2" x14ac:dyDescent="0.2">
      <c r="A143" t="s">
        <v>67</v>
      </c>
      <c r="B143" t="s">
        <v>18</v>
      </c>
    </row>
    <row r="144" spans="1:2" x14ac:dyDescent="0.2">
      <c r="A144" t="s">
        <v>67</v>
      </c>
      <c r="B144" t="s">
        <v>4</v>
      </c>
    </row>
    <row r="145" spans="1:2" x14ac:dyDescent="0.2">
      <c r="A145" t="s">
        <v>67</v>
      </c>
      <c r="B145" t="s">
        <v>55</v>
      </c>
    </row>
    <row r="146" spans="1:2" x14ac:dyDescent="0.2">
      <c r="A146" t="s">
        <v>67</v>
      </c>
      <c r="B146" t="s">
        <v>24</v>
      </c>
    </row>
    <row r="147" spans="1:2" x14ac:dyDescent="0.2">
      <c r="A147" t="s">
        <v>67</v>
      </c>
      <c r="B147" t="s">
        <v>5</v>
      </c>
    </row>
    <row r="148" spans="1:2" x14ac:dyDescent="0.2">
      <c r="A148" t="s">
        <v>67</v>
      </c>
      <c r="B148" t="s">
        <v>7</v>
      </c>
    </row>
    <row r="149" spans="1:2" x14ac:dyDescent="0.2">
      <c r="A149" t="s">
        <v>67</v>
      </c>
      <c r="B149" t="s">
        <v>8</v>
      </c>
    </row>
    <row r="150" spans="1:2" x14ac:dyDescent="0.2">
      <c r="A150" t="s">
        <v>67</v>
      </c>
      <c r="B150" t="s">
        <v>22</v>
      </c>
    </row>
    <row r="151" spans="1:2" x14ac:dyDescent="0.2">
      <c r="A151" t="s">
        <v>67</v>
      </c>
      <c r="B151" t="s">
        <v>9</v>
      </c>
    </row>
    <row r="152" spans="1:2" x14ac:dyDescent="0.2">
      <c r="A152" t="s">
        <v>67</v>
      </c>
      <c r="B152" t="s">
        <v>10</v>
      </c>
    </row>
    <row r="153" spans="1:2" x14ac:dyDescent="0.2">
      <c r="A153" t="s">
        <v>67</v>
      </c>
      <c r="B153" t="s">
        <v>26</v>
      </c>
    </row>
    <row r="154" spans="1:2" x14ac:dyDescent="0.2">
      <c r="A154" t="s">
        <v>67</v>
      </c>
      <c r="B154" t="s">
        <v>11</v>
      </c>
    </row>
    <row r="155" spans="1:2" x14ac:dyDescent="0.2">
      <c r="A155" t="s">
        <v>67</v>
      </c>
    </row>
    <row r="156" spans="1:2" x14ac:dyDescent="0.2">
      <c r="A156" t="s">
        <v>68</v>
      </c>
      <c r="B156" t="s">
        <v>4</v>
      </c>
    </row>
    <row r="157" spans="1:2" x14ac:dyDescent="0.2">
      <c r="A157" t="s">
        <v>68</v>
      </c>
      <c r="B157" t="s">
        <v>15</v>
      </c>
    </row>
    <row r="158" spans="1:2" x14ac:dyDescent="0.2">
      <c r="A158" t="s">
        <v>68</v>
      </c>
      <c r="B158" t="s">
        <v>5</v>
      </c>
    </row>
    <row r="159" spans="1:2" x14ac:dyDescent="0.2">
      <c r="A159" t="s">
        <v>69</v>
      </c>
      <c r="B159" t="s">
        <v>4</v>
      </c>
    </row>
    <row r="160" spans="1:2" x14ac:dyDescent="0.2">
      <c r="A160" t="s">
        <v>69</v>
      </c>
      <c r="B160" t="s">
        <v>15</v>
      </c>
    </row>
    <row r="161" spans="1:2" x14ac:dyDescent="0.2">
      <c r="A161" t="s">
        <v>69</v>
      </c>
      <c r="B161" t="s">
        <v>5</v>
      </c>
    </row>
    <row r="162" spans="1:2" x14ac:dyDescent="0.2">
      <c r="A162" t="s">
        <v>69</v>
      </c>
      <c r="B162" t="s">
        <v>25</v>
      </c>
    </row>
    <row r="163" spans="1:2" x14ac:dyDescent="0.2">
      <c r="A163" t="s">
        <v>69</v>
      </c>
    </row>
    <row r="164" spans="1:2" x14ac:dyDescent="0.2">
      <c r="B164" t="s">
        <v>13</v>
      </c>
    </row>
    <row r="165" spans="1:2" x14ac:dyDescent="0.2">
      <c r="B165" t="s">
        <v>18</v>
      </c>
    </row>
    <row r="166" spans="1:2" x14ac:dyDescent="0.2">
      <c r="B166" t="s">
        <v>63</v>
      </c>
    </row>
    <row r="167" spans="1:2" x14ac:dyDescent="0.2">
      <c r="B167" t="s">
        <v>19</v>
      </c>
    </row>
    <row r="168" spans="1:2" x14ac:dyDescent="0.2">
      <c r="B168" t="s">
        <v>31</v>
      </c>
    </row>
    <row r="169" spans="1:2" x14ac:dyDescent="0.2">
      <c r="B169" t="s">
        <v>4</v>
      </c>
    </row>
    <row r="170" spans="1:2" x14ac:dyDescent="0.2">
      <c r="B170" t="s">
        <v>55</v>
      </c>
    </row>
    <row r="171" spans="1:2" x14ac:dyDescent="0.2">
      <c r="B171" t="s">
        <v>70</v>
      </c>
    </row>
    <row r="172" spans="1:2" x14ac:dyDescent="0.2">
      <c r="B172" t="s">
        <v>15</v>
      </c>
    </row>
    <row r="173" spans="1:2" x14ac:dyDescent="0.2">
      <c r="B173" t="s">
        <v>50</v>
      </c>
    </row>
    <row r="174" spans="1:2" x14ac:dyDescent="0.2">
      <c r="B174" t="s">
        <v>46</v>
      </c>
    </row>
    <row r="175" spans="1:2" x14ac:dyDescent="0.2">
      <c r="B175" t="s">
        <v>71</v>
      </c>
    </row>
    <row r="176" spans="1:2" x14ac:dyDescent="0.2">
      <c r="B176" t="s">
        <v>24</v>
      </c>
    </row>
    <row r="177" spans="2:2" x14ac:dyDescent="0.2">
      <c r="B177" t="s">
        <v>20</v>
      </c>
    </row>
    <row r="178" spans="2:2" x14ac:dyDescent="0.2">
      <c r="B178" t="s">
        <v>65</v>
      </c>
    </row>
    <row r="179" spans="2:2" x14ac:dyDescent="0.2">
      <c r="B179" t="s">
        <v>5</v>
      </c>
    </row>
    <row r="180" spans="2:2" x14ac:dyDescent="0.2">
      <c r="B180" t="s">
        <v>33</v>
      </c>
    </row>
    <row r="181" spans="2:2" x14ac:dyDescent="0.2">
      <c r="B181" t="s">
        <v>51</v>
      </c>
    </row>
    <row r="182" spans="2:2" x14ac:dyDescent="0.2">
      <c r="B182" t="s">
        <v>52</v>
      </c>
    </row>
    <row r="183" spans="2:2" x14ac:dyDescent="0.2">
      <c r="B183" t="s">
        <v>25</v>
      </c>
    </row>
    <row r="184" spans="2:2" x14ac:dyDescent="0.2">
      <c r="B184" t="s">
        <v>39</v>
      </c>
    </row>
    <row r="185" spans="2:2" x14ac:dyDescent="0.2">
      <c r="B185" t="s">
        <v>72</v>
      </c>
    </row>
    <row r="186" spans="2:2" x14ac:dyDescent="0.2">
      <c r="B186" t="s">
        <v>8</v>
      </c>
    </row>
    <row r="187" spans="2:2" x14ac:dyDescent="0.2">
      <c r="B187" t="s">
        <v>22</v>
      </c>
    </row>
    <row r="188" spans="2:2" x14ac:dyDescent="0.2">
      <c r="B188" t="s">
        <v>9</v>
      </c>
    </row>
    <row r="189" spans="2:2" x14ac:dyDescent="0.2">
      <c r="B189" t="s">
        <v>10</v>
      </c>
    </row>
    <row r="190" spans="2:2" x14ac:dyDescent="0.2">
      <c r="B190" t="s">
        <v>26</v>
      </c>
    </row>
    <row r="191" spans="2:2" x14ac:dyDescent="0.2">
      <c r="B191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ADC-2442-A344-82DD-0F81716EF5F0}">
  <dimension ref="A1:B10"/>
  <sheetViews>
    <sheetView workbookViewId="0">
      <selection activeCell="B11" sqref="B11"/>
    </sheetView>
  </sheetViews>
  <sheetFormatPr baseColWidth="10" defaultRowHeight="15" x14ac:dyDescent="0.2"/>
  <cols>
    <col min="1" max="1" width="2.33203125" customWidth="1"/>
  </cols>
  <sheetData>
    <row r="1" spans="1:2" x14ac:dyDescent="0.2">
      <c r="A1" t="s">
        <v>80</v>
      </c>
    </row>
    <row r="2" spans="1:2" x14ac:dyDescent="0.2">
      <c r="A2" t="s">
        <v>81</v>
      </c>
    </row>
    <row r="3" spans="1:2" x14ac:dyDescent="0.2">
      <c r="B3" t="s">
        <v>82</v>
      </c>
    </row>
    <row r="4" spans="1:2" x14ac:dyDescent="0.2">
      <c r="A4" t="s">
        <v>83</v>
      </c>
      <c r="B4" t="s">
        <v>84</v>
      </c>
    </row>
    <row r="5" spans="1:2" x14ac:dyDescent="0.2">
      <c r="B5" t="s">
        <v>85</v>
      </c>
    </row>
    <row r="6" spans="1:2" x14ac:dyDescent="0.2">
      <c r="B6" t="s">
        <v>86</v>
      </c>
    </row>
    <row r="7" spans="1:2" x14ac:dyDescent="0.2">
      <c r="A7" t="s">
        <v>87</v>
      </c>
      <c r="B7" t="s">
        <v>88</v>
      </c>
    </row>
    <row r="8" spans="1:2" x14ac:dyDescent="0.2">
      <c r="B8" t="s">
        <v>89</v>
      </c>
    </row>
    <row r="9" spans="1:2" x14ac:dyDescent="0.2">
      <c r="B9" t="s">
        <v>90</v>
      </c>
    </row>
    <row r="10" spans="1:2" x14ac:dyDescent="0.2">
      <c r="B1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Output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</dc:creator>
  <cp:lastModifiedBy>Ben Ladabaum</cp:lastModifiedBy>
  <dcterms:created xsi:type="dcterms:W3CDTF">2025-10-30T16:17:40Z</dcterms:created>
  <dcterms:modified xsi:type="dcterms:W3CDTF">2025-10-30T17:36:30Z</dcterms:modified>
</cp:coreProperties>
</file>