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9395" windowHeight="7620" activeTab="6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D19" i="5"/>
  <c r="E19" s="1"/>
  <c r="D20"/>
  <c r="E20" s="1"/>
  <c r="D21"/>
  <c r="E21" s="1"/>
  <c r="D17"/>
  <c r="E17" s="1"/>
  <c r="D18"/>
  <c r="E18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2"/>
  <c r="E2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J3" i="1" l="1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"/>
  <c r="K2" s="1"/>
</calcChain>
</file>

<file path=xl/sharedStrings.xml><?xml version="1.0" encoding="utf-8"?>
<sst xmlns="http://schemas.openxmlformats.org/spreadsheetml/2006/main" count="91" uniqueCount="75">
  <si>
    <t>年份</t>
  </si>
  <si>
    <t>煤炭</t>
  </si>
  <si>
    <t>焦炭</t>
  </si>
  <si>
    <t>原油</t>
  </si>
  <si>
    <t>汽油</t>
  </si>
  <si>
    <t>煤油</t>
  </si>
  <si>
    <t>柴油</t>
  </si>
  <si>
    <t>燃料油</t>
  </si>
  <si>
    <t>天然气（亿立方米）</t>
    <phoneticPr fontId="4" type="noConversion"/>
  </si>
  <si>
    <t>CO2排放系数</t>
    <phoneticPr fontId="4" type="noConversion"/>
  </si>
  <si>
    <t>焦炭(tCO2/t)</t>
    <phoneticPr fontId="4" type="noConversion"/>
  </si>
  <si>
    <t>煤炭（tCO2/t）</t>
    <phoneticPr fontId="4" type="noConversion"/>
  </si>
  <si>
    <t>天然气(kgCO2/m3)</t>
    <phoneticPr fontId="4" type="noConversion"/>
  </si>
  <si>
    <t>0.7174kg/m3</t>
    <phoneticPr fontId="4" type="noConversion"/>
  </si>
  <si>
    <t>原油(tCO2/t)</t>
    <phoneticPr fontId="4" type="noConversion"/>
  </si>
  <si>
    <t>汽油(tCO2/t)</t>
    <phoneticPr fontId="4" type="noConversion"/>
  </si>
  <si>
    <t>煤油(tCO2/t)</t>
    <phoneticPr fontId="4" type="noConversion"/>
  </si>
  <si>
    <t>柴油(tCO2/t)</t>
    <phoneticPr fontId="4" type="noConversion"/>
  </si>
  <si>
    <t>燃料油(tCO2/t)</t>
    <phoneticPr fontId="4" type="noConversion"/>
  </si>
  <si>
    <t>天然气(tCO2/t)</t>
    <phoneticPr fontId="4" type="noConversion"/>
  </si>
  <si>
    <t>发电设备平均利用小时</t>
    <phoneticPr fontId="4" type="noConversion"/>
  </si>
  <si>
    <t>年份</t>
    <phoneticPr fontId="4" type="noConversion"/>
  </si>
  <si>
    <t>取自然对数</t>
    <phoneticPr fontId="4" type="noConversion"/>
  </si>
  <si>
    <t>co2排放量（t）</t>
    <phoneticPr fontId="4" type="noConversion"/>
  </si>
  <si>
    <t>火力发电量（亿千瓦时）</t>
    <phoneticPr fontId="4" type="noConversion"/>
  </si>
  <si>
    <t>煤炭(万吨)</t>
    <phoneticPr fontId="4" type="noConversion"/>
  </si>
  <si>
    <t>发电煤耗率（g/kWh）</t>
    <phoneticPr fontId="4" type="noConversion"/>
  </si>
  <si>
    <t>发电耗煤率取自然对数</t>
    <phoneticPr fontId="4" type="noConversion"/>
  </si>
  <si>
    <t>co2排放量取自然对数</t>
    <phoneticPr fontId="4" type="noConversion"/>
  </si>
  <si>
    <t>煤炭消耗量取自然对数</t>
    <phoneticPr fontId="4" type="noConversion"/>
  </si>
  <si>
    <t>天然气取自然对数</t>
    <phoneticPr fontId="4" type="noConversion"/>
  </si>
  <si>
    <t>发电耗天然气率(g/kWh)</t>
    <phoneticPr fontId="4" type="noConversion"/>
  </si>
  <si>
    <t>发电耗天然气率取自然对数</t>
    <phoneticPr fontId="4" type="noConversion"/>
  </si>
  <si>
    <t>发电耗原油率</t>
    <phoneticPr fontId="4" type="noConversion"/>
  </si>
  <si>
    <t>原油取自然对数</t>
    <phoneticPr fontId="4" type="noConversion"/>
  </si>
  <si>
    <t>发电耗原油率取自然对数</t>
    <phoneticPr fontId="4" type="noConversion"/>
  </si>
  <si>
    <t>Null Hypothesis: CO2 has a unit root</t>
  </si>
  <si>
    <t>Exogenous: Constant</t>
  </si>
  <si>
    <t>Lag Length: 1 (Automatic - based on SIC, maxlag=4)</t>
  </si>
  <si>
    <t>t-Statistic</t>
  </si>
  <si>
    <t xml:space="preserve">  Prob.*</t>
  </si>
  <si>
    <t>Augmented Dickey-Fuller test statistic</t>
  </si>
  <si>
    <t>Test critical values:</t>
  </si>
  <si>
    <t>1% level</t>
  </si>
  <si>
    <t>5% level</t>
  </si>
  <si>
    <t>10% level</t>
  </si>
  <si>
    <t>*MacKinnon (1996) one-sided p-values.</t>
  </si>
  <si>
    <t>Warning: Probabilities and critical values calculated for 20 observations</t>
  </si>
  <si>
    <t xml:space="preserve">        and may not be accurate for a sample size of 18</t>
  </si>
  <si>
    <t>Augmented Dickey-Fuller Test Equation</t>
  </si>
  <si>
    <t>Dependent Variable: D(CO2)</t>
  </si>
  <si>
    <t>Method: Least Squares</t>
  </si>
  <si>
    <t>Date: 03/10/16   Time: 01:42</t>
  </si>
  <si>
    <t>Sample (adjusted): 1996 2013</t>
  </si>
  <si>
    <t>Included observations: 18 after adjustments</t>
  </si>
  <si>
    <t>Variable</t>
  </si>
  <si>
    <t>Coefficient</t>
  </si>
  <si>
    <t>Std. Error</t>
  </si>
  <si>
    <t xml:space="preserve">Prob.  </t>
  </si>
  <si>
    <t>CO2(-1)</t>
  </si>
  <si>
    <t>D(CO2(-1))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</si>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</sst>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C1" workbookViewId="0">
      <selection activeCell="K2" sqref="K2:K21"/>
    </sheetView>
  </sheetViews>
  <sheetFormatPr defaultRowHeight="13.5"/>
  <cols>
    <col min="1" max="1" width="9.125" bestFit="1" customWidth="1"/>
    <col min="2" max="2" width="10.5" bestFit="1" customWidth="1"/>
    <col min="3" max="7" width="9.125" bestFit="1" customWidth="1"/>
    <col min="8" max="8" width="13" customWidth="1"/>
    <col min="9" max="9" width="19.75" customWidth="1"/>
    <col min="10" max="10" width="51.125" customWidth="1"/>
    <col min="11" max="11" width="22" customWidth="1"/>
  </cols>
  <sheetData>
    <row r="1" spans="1:11" ht="1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23</v>
      </c>
      <c r="K1" s="5" t="s">
        <v>28</v>
      </c>
    </row>
    <row r="2" spans="1:11" s="7" customFormat="1" ht="15" thickTop="1">
      <c r="A2" s="11">
        <v>1994</v>
      </c>
      <c r="B2" s="9">
        <v>40309.74</v>
      </c>
      <c r="C2" s="9">
        <v>115.83</v>
      </c>
      <c r="D2" s="9">
        <v>72.069999999999993</v>
      </c>
      <c r="E2" s="9">
        <v>28.95</v>
      </c>
      <c r="F2" s="9">
        <v>2.16</v>
      </c>
      <c r="G2" s="9">
        <v>269.95999999999998</v>
      </c>
      <c r="H2" s="9">
        <v>822.47</v>
      </c>
      <c r="I2" s="9">
        <v>2.84</v>
      </c>
      <c r="J2" s="7">
        <f>Sheet1!B2*2.69*0.7143+C2*3.14*0.9714+D2*3.0202*1.4286+E2*2.9251*1.4714+F2*3.0179*1.4714+G2*3.0959*1.4571+H2*3.1705*1.4286+I2*2.9133*13.3</f>
        <v>83305.405449728394</v>
      </c>
      <c r="K2" s="7">
        <f>LN(J2)</f>
        <v>11.330268717402863</v>
      </c>
    </row>
    <row r="3" spans="1:11" s="7" customFormat="1" ht="14.25">
      <c r="A3" s="11">
        <v>1995</v>
      </c>
      <c r="B3" s="9">
        <v>44600.3</v>
      </c>
      <c r="C3" s="9">
        <v>16.79</v>
      </c>
      <c r="D3" s="9">
        <v>66.47</v>
      </c>
      <c r="E3" s="9">
        <v>39.32</v>
      </c>
      <c r="F3" s="9">
        <v>1.61</v>
      </c>
      <c r="G3" s="9">
        <v>237.99</v>
      </c>
      <c r="H3" s="9">
        <v>972.98</v>
      </c>
      <c r="I3" s="9">
        <v>1.72</v>
      </c>
      <c r="J3" s="7">
        <f>Sheet1!B3*2.69*0.7143+C3*3.14*0.9714+D3*3.0202*1.4286+E3*2.9251*1.4714+F3*3.0179*1.4714+G3*3.0959*1.4571+H3*3.1705*1.4286+I3*2.9133*13.3</f>
        <v>91759.613601444886</v>
      </c>
      <c r="K3" s="7">
        <f t="shared" ref="K3:K21" si="0">LN(J3)</f>
        <v>11.426927540824954</v>
      </c>
    </row>
    <row r="4" spans="1:11" s="7" customFormat="1" ht="14.25">
      <c r="A4" s="11">
        <v>1996</v>
      </c>
      <c r="B4" s="9">
        <v>50457.41</v>
      </c>
      <c r="C4" s="9">
        <v>104.66</v>
      </c>
      <c r="D4" s="9">
        <v>85.24</v>
      </c>
      <c r="E4" s="9">
        <v>27.28</v>
      </c>
      <c r="F4" s="9">
        <v>1.38</v>
      </c>
      <c r="G4" s="9">
        <v>302.92</v>
      </c>
      <c r="H4" s="9">
        <v>885.94</v>
      </c>
      <c r="I4" s="9">
        <v>2.1</v>
      </c>
      <c r="J4" s="7">
        <f>Sheet1!B4*2.69*0.7143+C4*3.14*0.9714+D4*3.0202*1.4286+E4*2.9251*1.4714+F4*3.0179*1.4714+G4*3.0959*1.4571+H4*3.1705*1.4286+I4*2.9133*13.3</f>
        <v>103223.4111060056</v>
      </c>
      <c r="K4" s="7">
        <f t="shared" si="0"/>
        <v>11.544650958105001</v>
      </c>
    </row>
    <row r="5" spans="1:11" s="7" customFormat="1" ht="14.25">
      <c r="A5" s="11">
        <v>1997</v>
      </c>
      <c r="B5" s="9">
        <v>51589.21</v>
      </c>
      <c r="C5" s="9">
        <v>103.39</v>
      </c>
      <c r="D5" s="9">
        <v>58.65</v>
      </c>
      <c r="E5" s="9">
        <v>29.29</v>
      </c>
      <c r="F5" s="9">
        <v>0.87</v>
      </c>
      <c r="G5" s="9">
        <v>720.49</v>
      </c>
      <c r="H5" s="9">
        <v>857.38</v>
      </c>
      <c r="I5" s="9">
        <v>4.63</v>
      </c>
      <c r="J5" s="7">
        <f>Sheet1!B5*2.69*0.7143+C5*3.14*0.9714+D5*3.0202*1.4286+E5*2.9251*1.4714+F5*3.0179*1.4714+G5*3.0959*1.4571+H5*3.1705*1.4286+I5*2.9133*13.3</f>
        <v>107138.25720986092</v>
      </c>
      <c r="K5" s="7">
        <f t="shared" si="0"/>
        <v>11.581875402827579</v>
      </c>
    </row>
    <row r="6" spans="1:11" s="7" customFormat="1" ht="14.25">
      <c r="A6" s="11">
        <v>1998</v>
      </c>
      <c r="B6" s="9">
        <v>51810.69</v>
      </c>
      <c r="C6" s="9">
        <v>51.21</v>
      </c>
      <c r="D6" s="9">
        <v>75.58</v>
      </c>
      <c r="E6" s="9">
        <v>26.24</v>
      </c>
      <c r="F6" s="9">
        <v>0.37</v>
      </c>
      <c r="G6" s="9">
        <v>232.06</v>
      </c>
      <c r="H6" s="9">
        <v>994.63</v>
      </c>
      <c r="I6" s="9">
        <v>6.51</v>
      </c>
      <c r="J6" s="7">
        <f>Sheet1!B6*2.69*0.7143+C6*3.14*0.9714+D6*3.0202*1.4286+E6*2.9251*1.4714+F6*3.0179*1.4714+G6*3.0959*1.4571+H6*3.1705*1.4286+I6*2.9133*13.3</f>
        <v>105953.5399945058</v>
      </c>
      <c r="K6" s="7">
        <f t="shared" si="0"/>
        <v>11.570755975073208</v>
      </c>
    </row>
    <row r="7" spans="1:11" s="8" customFormat="1" ht="13.5" customHeight="1">
      <c r="A7" s="12">
        <v>1999</v>
      </c>
      <c r="B7" s="10">
        <v>53189.32</v>
      </c>
      <c r="C7" s="10">
        <v>67.11</v>
      </c>
      <c r="D7" s="10">
        <v>74.87</v>
      </c>
      <c r="E7" s="10">
        <v>29.93</v>
      </c>
      <c r="F7" s="10">
        <v>0.4</v>
      </c>
      <c r="G7" s="10">
        <v>255.61</v>
      </c>
      <c r="H7" s="10">
        <v>907.11</v>
      </c>
      <c r="I7" s="10">
        <v>7.6</v>
      </c>
      <c r="J7" s="7">
        <f>Sheet1!B7*2.69*0.7143+C7*3.14*0.9714+D7*3.0202*1.4286+E7*2.9251*1.4714+F7*3.0179*1.4714+G7*3.0959*1.4571+H7*3.1705*1.4286+I7*2.9133*13.3</f>
        <v>108416.0396928065</v>
      </c>
      <c r="K7" s="7">
        <f t="shared" si="0"/>
        <v>11.593731324687367</v>
      </c>
    </row>
    <row r="8" spans="1:11" s="7" customFormat="1" ht="14.25">
      <c r="A8" s="13">
        <v>2000</v>
      </c>
      <c r="B8" s="6">
        <v>56059.33</v>
      </c>
      <c r="C8" s="6">
        <v>36.78</v>
      </c>
      <c r="D8" s="6">
        <v>76.58</v>
      </c>
      <c r="E8" s="6">
        <v>28.74</v>
      </c>
      <c r="F8" s="6">
        <v>0.46</v>
      </c>
      <c r="G8" s="6">
        <v>262.33</v>
      </c>
      <c r="H8" s="6">
        <v>836.66</v>
      </c>
      <c r="I8" s="6">
        <v>8.17</v>
      </c>
      <c r="J8" s="7">
        <f>Sheet1!B8*2.69*0.7143+C8*3.14*0.9714+D8*3.0202*1.4286+E8*2.9251*1.4714+F8*3.0179*1.4714+G8*3.0959*1.4571+H8*3.1705*1.4286+I8*2.9133*13.3</f>
        <v>113573.98482728052</v>
      </c>
      <c r="K8" s="7">
        <f t="shared" si="0"/>
        <v>11.640209752241018</v>
      </c>
    </row>
    <row r="9" spans="1:11" s="7" customFormat="1" ht="14.25">
      <c r="A9" s="13">
        <v>2001</v>
      </c>
      <c r="B9" s="6">
        <v>58457.19</v>
      </c>
      <c r="C9" s="6">
        <v>39.71</v>
      </c>
      <c r="D9" s="6">
        <v>76.27</v>
      </c>
      <c r="E9" s="6">
        <v>28.41</v>
      </c>
      <c r="F9" s="6">
        <v>0.49</v>
      </c>
      <c r="G9" s="6">
        <v>272.45999999999998</v>
      </c>
      <c r="H9" s="6">
        <v>841.71</v>
      </c>
      <c r="I9" s="6">
        <v>9.24</v>
      </c>
      <c r="J9" s="7">
        <f>Sheet1!B9*2.69*0.7143+C9*3.14*0.9714+D9*3.0202*1.4286+E9*2.9251*1.4714+F9*3.0179*1.4714+G9*3.0959*1.4571+H9*3.1705*1.4286+I9*2.9133*13.3</f>
        <v>118297.73543320362</v>
      </c>
      <c r="K9" s="7">
        <f t="shared" si="0"/>
        <v>11.680959907206788</v>
      </c>
    </row>
    <row r="10" spans="1:11" s="7" customFormat="1" ht="14.25">
      <c r="A10" s="13">
        <v>2002</v>
      </c>
      <c r="B10" s="6">
        <v>66277.87</v>
      </c>
      <c r="C10" s="6">
        <v>32.06</v>
      </c>
      <c r="D10" s="6">
        <v>69.27</v>
      </c>
      <c r="E10" s="6">
        <v>28.25</v>
      </c>
      <c r="F10" s="6">
        <v>0.54</v>
      </c>
      <c r="G10" s="6">
        <v>264.60000000000002</v>
      </c>
      <c r="H10" s="6">
        <v>901.96</v>
      </c>
      <c r="I10" s="6">
        <v>8.8800000000000008</v>
      </c>
      <c r="J10" s="7">
        <f>Sheet1!B10*2.69*0.7143+C10*3.14*0.9714+D10*3.0202*1.4286+E10*2.9251*1.4714+F10*3.0179*1.4714+G10*3.0959*1.4571+H10*3.1705*1.4286+I10*2.9133*13.3</f>
        <v>133494.4000550638</v>
      </c>
      <c r="K10" s="7">
        <f t="shared" si="0"/>
        <v>11.801814808789555</v>
      </c>
    </row>
    <row r="11" spans="1:11" s="7" customFormat="1" ht="14.25">
      <c r="A11" s="13">
        <v>2003</v>
      </c>
      <c r="B11" s="6">
        <v>79273.45</v>
      </c>
      <c r="C11" s="6">
        <v>41.51</v>
      </c>
      <c r="D11" s="6">
        <v>64.92</v>
      </c>
      <c r="E11" s="6">
        <v>29.67</v>
      </c>
      <c r="F11" s="6">
        <v>0.53</v>
      </c>
      <c r="G11" s="6">
        <v>312.08</v>
      </c>
      <c r="H11" s="6">
        <v>1048.56</v>
      </c>
      <c r="I11" s="6">
        <v>11.52</v>
      </c>
      <c r="J11" s="7">
        <f>Sheet1!B11*2.69*0.7143+C11*3.14*0.9714+D11*3.0202*1.4286+E11*2.9251*1.4714+F11*3.0179*1.4714+G11*3.0959*1.4571+H11*3.1705*1.4286+I11*2.9133*13.3</f>
        <v>159461.58336473719</v>
      </c>
      <c r="K11" s="7">
        <f t="shared" si="0"/>
        <v>11.979558315548999</v>
      </c>
    </row>
    <row r="12" spans="1:11" s="7" customFormat="1" ht="14.25">
      <c r="A12" s="13">
        <v>2004</v>
      </c>
      <c r="B12" s="6">
        <v>95665.95</v>
      </c>
      <c r="C12" s="6">
        <v>56.13</v>
      </c>
      <c r="D12" s="6">
        <v>9.26</v>
      </c>
      <c r="E12" s="6">
        <v>32.700000000000003</v>
      </c>
      <c r="F12" s="6">
        <v>0.26</v>
      </c>
      <c r="G12" s="6">
        <v>389.29</v>
      </c>
      <c r="H12" s="6">
        <v>1475.9</v>
      </c>
      <c r="I12" s="6">
        <v>17.809999999999999</v>
      </c>
      <c r="J12" s="7">
        <f>Sheet1!B12*2.69*0.7143+C12*3.14*0.9714+D12*3.0202*1.4286+E12*2.9251*1.4714+F12*3.0179*1.4714+G12*3.0959*1.4571+H12*3.1705*1.4286+I12*2.9133*13.3</f>
        <v>193303.11201717891</v>
      </c>
      <c r="K12" s="7">
        <f t="shared" si="0"/>
        <v>12.172014764483171</v>
      </c>
    </row>
    <row r="13" spans="1:11" s="7" customFormat="1" ht="14.25">
      <c r="A13" s="13">
        <v>2005</v>
      </c>
      <c r="B13" s="6">
        <v>106767.83</v>
      </c>
      <c r="C13" s="6">
        <v>64.55</v>
      </c>
      <c r="D13" s="6">
        <v>9.0399999999999991</v>
      </c>
      <c r="E13" s="6">
        <v>26.69</v>
      </c>
      <c r="F13" s="6">
        <v>0.36</v>
      </c>
      <c r="G13" s="6">
        <v>412.23</v>
      </c>
      <c r="H13" s="6">
        <v>1156.8800000000001</v>
      </c>
      <c r="I13" s="6">
        <v>26.6</v>
      </c>
      <c r="J13" s="7">
        <f>Sheet1!B13*2.69*0.7143+C13*3.14*0.9714+D13*3.0202*1.4286+E13*2.9251*1.4714+F13*3.0179*1.4714+G13*3.0959*1.4571+H13*3.1705*1.4286+I13*2.9133*13.3</f>
        <v>213633.42526099572</v>
      </c>
      <c r="K13" s="7">
        <f t="shared" si="0"/>
        <v>12.272016859129916</v>
      </c>
    </row>
    <row r="14" spans="1:11" s="7" customFormat="1" ht="14.25">
      <c r="A14" s="13">
        <v>2006</v>
      </c>
      <c r="B14" s="6">
        <v>121693.57</v>
      </c>
      <c r="C14" s="6">
        <v>36.11</v>
      </c>
      <c r="D14" s="6">
        <v>11.65</v>
      </c>
      <c r="E14" s="6">
        <v>26.01</v>
      </c>
      <c r="F14" s="6">
        <v>0.28999999999999998</v>
      </c>
      <c r="G14" s="6">
        <v>358.18</v>
      </c>
      <c r="H14" s="6">
        <v>979.21</v>
      </c>
      <c r="I14" s="6">
        <v>39.64</v>
      </c>
      <c r="J14" s="7">
        <f>Sheet1!B14*2.69*0.7143+C14*3.14*0.9714+D14*3.0202*1.4286+E14*2.9251*1.4714+F14*3.0179*1.4714+G14*3.0959*1.4571+H14*3.1705*1.4286+I14*2.9133*13.3</f>
        <v>241690.72192019003</v>
      </c>
      <c r="K14" s="7">
        <f t="shared" si="0"/>
        <v>12.395414179195123</v>
      </c>
    </row>
    <row r="15" spans="1:11" s="7" customFormat="1" ht="14.25">
      <c r="A15" s="13">
        <v>2007</v>
      </c>
      <c r="B15" s="6">
        <v>133424.26999999999</v>
      </c>
      <c r="C15" s="6">
        <v>39.159999999999997</v>
      </c>
      <c r="D15" s="6">
        <v>8.67</v>
      </c>
      <c r="E15" s="6">
        <v>27.3</v>
      </c>
      <c r="F15" s="6">
        <v>0.31</v>
      </c>
      <c r="G15" s="6">
        <v>279.04000000000002</v>
      </c>
      <c r="H15" s="6">
        <v>609.29</v>
      </c>
      <c r="I15" s="6">
        <v>80.13</v>
      </c>
      <c r="J15" s="7">
        <f>Sheet1!B15*2.69*0.7143+C15*3.14*0.9714+D15*3.0202*1.4286+E15*2.9251*1.4714+F15*3.0179*1.4714+G15*3.0959*1.4571+H15*3.1705*1.4286+I15*2.9133*13.3</f>
        <v>263769.31255037559</v>
      </c>
      <c r="K15" s="7">
        <f t="shared" si="0"/>
        <v>12.482830184031558</v>
      </c>
    </row>
    <row r="16" spans="1:11" s="7" customFormat="1" ht="14.25">
      <c r="A16" s="13">
        <v>2008</v>
      </c>
      <c r="B16" s="6">
        <v>137896.32999999999</v>
      </c>
      <c r="C16" s="6">
        <v>36.35</v>
      </c>
      <c r="D16" s="6">
        <v>10.23</v>
      </c>
      <c r="E16" s="6">
        <v>27.6</v>
      </c>
      <c r="F16" s="6">
        <v>0.25</v>
      </c>
      <c r="G16" s="6">
        <v>302.45999999999998</v>
      </c>
      <c r="H16" s="6">
        <v>385.44</v>
      </c>
      <c r="I16" s="6">
        <v>84.01</v>
      </c>
      <c r="J16" s="7">
        <f>Sheet1!B16*2.69*0.7143+C16*3.14*0.9714+D16*3.0202*1.4286+E16*2.9251*1.4714+F16*3.0179*1.4714+G16*3.0959*1.4571+H16*3.1705*1.4286+I16*2.9133*13.3</f>
        <v>271603.49835202593</v>
      </c>
      <c r="K16" s="7">
        <f t="shared" si="0"/>
        <v>12.512098555114012</v>
      </c>
    </row>
    <row r="17" spans="1:11" s="7" customFormat="1" ht="14.25">
      <c r="A17" s="13">
        <v>2009</v>
      </c>
      <c r="B17" s="6">
        <v>146154.67000000001</v>
      </c>
      <c r="C17" s="6">
        <v>32.24</v>
      </c>
      <c r="D17" s="6">
        <v>4.3</v>
      </c>
      <c r="E17" s="6">
        <v>34.450000000000003</v>
      </c>
      <c r="F17" s="6">
        <v>0.12</v>
      </c>
      <c r="G17" s="6">
        <v>253.34</v>
      </c>
      <c r="H17" s="6">
        <v>217.98</v>
      </c>
      <c r="I17" s="6">
        <v>133.82</v>
      </c>
      <c r="J17" s="7">
        <f>Sheet1!B17*2.69*0.7143+C17*3.14*0.9714+D17*3.0202*1.4286+E17*2.9251*1.4714+F17*3.0179*1.4714+G17*3.0959*1.4571+H17*3.1705*1.4286+I17*2.9133*13.3</f>
        <v>288412.32013996289</v>
      </c>
      <c r="K17" s="7">
        <f t="shared" si="0"/>
        <v>12.572146402412413</v>
      </c>
    </row>
    <row r="18" spans="1:11" s="7" customFormat="1" ht="14.25">
      <c r="A18" s="13">
        <v>2010</v>
      </c>
      <c r="B18" s="6">
        <v>152571.51999999999</v>
      </c>
      <c r="C18" s="6">
        <v>22.71</v>
      </c>
      <c r="D18" s="6">
        <v>3.64</v>
      </c>
      <c r="E18" s="6">
        <v>32.22</v>
      </c>
      <c r="F18" s="6">
        <v>0.04</v>
      </c>
      <c r="G18" s="6">
        <v>162.11000000000001</v>
      </c>
      <c r="H18" s="6">
        <v>119.84</v>
      </c>
      <c r="I18" s="6">
        <v>192.35</v>
      </c>
      <c r="J18" s="7">
        <f>Sheet1!B18*2.69*0.7143+C18*3.14*0.9714+D18*3.0202*1.4286+E18*2.9251*1.4714+F18*3.0179*1.4714+G18*3.0959*1.4571+H18*3.1705*1.4286+I18*2.9133*13.3</f>
        <v>302112.01714879391</v>
      </c>
      <c r="K18" s="7">
        <f t="shared" si="0"/>
        <v>12.618553145295277</v>
      </c>
    </row>
    <row r="19" spans="1:11" s="7" customFormat="1" ht="14.25">
      <c r="A19" s="13">
        <v>2011</v>
      </c>
      <c r="B19" s="6">
        <v>171791.38</v>
      </c>
      <c r="C19" s="6">
        <v>23.69</v>
      </c>
      <c r="D19" s="6">
        <v>2.11</v>
      </c>
      <c r="E19" s="6">
        <v>31.74</v>
      </c>
      <c r="F19" s="6">
        <v>0.03</v>
      </c>
      <c r="G19" s="6">
        <v>88.99</v>
      </c>
      <c r="H19" s="6">
        <v>43.65</v>
      </c>
      <c r="I19" s="6">
        <v>224.95</v>
      </c>
      <c r="J19" s="7">
        <f>Sheet1!B19*2.69*0.7143+C19*3.14*0.9714+D19*3.0202*1.4286+E19*2.9251*1.4714+F19*3.0179*1.4714+G19*3.0959*1.4571+H19*3.1705*1.4286+I19*2.9133*13.3</f>
        <v>339624.8298170006</v>
      </c>
      <c r="K19" s="7">
        <f t="shared" si="0"/>
        <v>12.735596845637616</v>
      </c>
    </row>
    <row r="20" spans="1:11" s="7" customFormat="1" ht="14.25">
      <c r="A20" s="13">
        <v>2012</v>
      </c>
      <c r="B20" s="6">
        <v>175411.61</v>
      </c>
      <c r="C20" s="6">
        <v>8.02</v>
      </c>
      <c r="D20" s="6">
        <v>2.46</v>
      </c>
      <c r="E20" s="6">
        <v>33.9</v>
      </c>
      <c r="F20" s="6">
        <v>0.03</v>
      </c>
      <c r="G20" s="6">
        <v>78.23</v>
      </c>
      <c r="H20" s="6">
        <v>22.7</v>
      </c>
      <c r="I20" s="6">
        <v>234.52</v>
      </c>
      <c r="J20" s="7">
        <f>Sheet1!B20*2.69*0.7143+C20*3.14*0.9714+D20*3.0202*1.4286+E20*2.9251*1.4714+F20*3.0179*1.4714+G20*3.0959*1.4571+H20*3.1705*1.4286+I20*2.9133*13.3</f>
        <v>346771.37103395362</v>
      </c>
      <c r="K20" s="7">
        <f t="shared" si="0"/>
        <v>12.756420968675727</v>
      </c>
    </row>
    <row r="21" spans="1:11" s="7" customFormat="1" ht="15" thickBot="1">
      <c r="A21" s="13">
        <v>2013</v>
      </c>
      <c r="B21" s="6">
        <v>190839.94</v>
      </c>
      <c r="C21" s="6">
        <v>11.05</v>
      </c>
      <c r="D21" s="6">
        <v>2.25</v>
      </c>
      <c r="E21" s="6">
        <v>33.770000000000003</v>
      </c>
      <c r="F21" s="6">
        <v>0.06</v>
      </c>
      <c r="G21" s="6">
        <v>77.27</v>
      </c>
      <c r="H21" s="6">
        <v>26.26</v>
      </c>
      <c r="I21" s="6">
        <v>257.24</v>
      </c>
      <c r="J21" s="7">
        <f>Sheet1!B21*2.69*0.7143+C21*3.14*0.9714+D21*3.0202*1.4286+E21*2.9251*1.4714+F21*3.0179*1.4714+G21*3.0959*1.4571+H21*3.1705*1.4286+I21*2.9133*13.3</f>
        <v>377316.43103295978</v>
      </c>
      <c r="K21" s="7">
        <f t="shared" si="0"/>
        <v>12.84083945399161</v>
      </c>
    </row>
    <row r="22" spans="1:11" ht="16.5" thickTop="1" thickBot="1">
      <c r="A22" s="3"/>
      <c r="B22" s="4"/>
      <c r="C22" s="4"/>
      <c r="D22" s="4"/>
      <c r="E22" s="4"/>
      <c r="F22" s="4"/>
      <c r="G22" s="4"/>
      <c r="H22" s="4"/>
      <c r="I22" s="4"/>
    </row>
    <row r="23" spans="1:11" ht="14.25" thickTop="1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2" sqref="F2:F21"/>
    </sheetView>
  </sheetViews>
  <sheetFormatPr defaultRowHeight="13.5"/>
  <cols>
    <col min="1" max="1" width="9.125" bestFit="1" customWidth="1"/>
    <col min="2" max="2" width="10.5" bestFit="1" customWidth="1"/>
    <col min="3" max="3" width="23.125" customWidth="1"/>
    <col min="4" max="4" width="18.25" customWidth="1"/>
    <col min="5" max="5" width="18.75" customWidth="1"/>
    <col min="6" max="6" width="20.5" customWidth="1"/>
  </cols>
  <sheetData>
    <row r="1" spans="1:6" ht="15" thickTop="1" thickBot="1">
      <c r="A1" s="1" t="s">
        <v>0</v>
      </c>
      <c r="B1" s="2" t="s">
        <v>25</v>
      </c>
      <c r="C1" t="s">
        <v>24</v>
      </c>
      <c r="D1" t="s">
        <v>26</v>
      </c>
      <c r="E1" t="s">
        <v>27</v>
      </c>
      <c r="F1" t="s">
        <v>29</v>
      </c>
    </row>
    <row r="2" spans="1:6" ht="15" thickTop="1">
      <c r="A2" s="11">
        <v>1994</v>
      </c>
      <c r="B2" s="9">
        <v>40309.74</v>
      </c>
      <c r="C2">
        <v>7470</v>
      </c>
      <c r="D2">
        <f>B2*10000000000/(C2*100000000)</f>
        <v>539.62168674698796</v>
      </c>
      <c r="E2">
        <f>LN(D2)</f>
        <v>6.2908683139392343</v>
      </c>
      <c r="F2">
        <f>LN(B2)</f>
        <v>10.604348406078007</v>
      </c>
    </row>
    <row r="3" spans="1:6" ht="14.25">
      <c r="A3" s="11">
        <v>1995</v>
      </c>
      <c r="B3" s="9">
        <v>44600.3</v>
      </c>
      <c r="C3">
        <v>8074</v>
      </c>
      <c r="D3">
        <f t="shared" ref="D3:D21" si="0">B3*10000000000/(C3*100000000)</f>
        <v>552.39410453306914</v>
      </c>
      <c r="E3">
        <f t="shared" ref="E3:E21" si="1">LN(D3)</f>
        <v>6.3142617490181374</v>
      </c>
      <c r="F3">
        <f t="shared" ref="F3:F21" si="2">LN(B3)</f>
        <v>10.705495864442932</v>
      </c>
    </row>
    <row r="4" spans="1:6" ht="14.25">
      <c r="A4" s="11">
        <v>1996</v>
      </c>
      <c r="B4" s="9">
        <v>50457.41</v>
      </c>
      <c r="C4">
        <v>8781</v>
      </c>
      <c r="D4">
        <f t="shared" si="0"/>
        <v>574.62031659264323</v>
      </c>
      <c r="E4">
        <f t="shared" si="1"/>
        <v>6.3537095037214453</v>
      </c>
      <c r="F4">
        <f t="shared" si="2"/>
        <v>10.828884893093349</v>
      </c>
    </row>
    <row r="5" spans="1:6" ht="14.25">
      <c r="A5" s="11">
        <v>1997</v>
      </c>
      <c r="B5" s="9">
        <v>51589.21</v>
      </c>
      <c r="C5">
        <v>9252</v>
      </c>
      <c r="D5">
        <f t="shared" si="0"/>
        <v>557.60062689148288</v>
      </c>
      <c r="E5">
        <f t="shared" si="1"/>
        <v>6.3236429837130474</v>
      </c>
      <c r="F5">
        <f t="shared" si="2"/>
        <v>10.851067821076287</v>
      </c>
    </row>
    <row r="6" spans="1:6" ht="14.25">
      <c r="A6" s="11">
        <v>1998</v>
      </c>
      <c r="B6" s="9">
        <v>51810.69</v>
      </c>
      <c r="C6">
        <v>9388</v>
      </c>
      <c r="D6">
        <f t="shared" si="0"/>
        <v>551.88208351086496</v>
      </c>
      <c r="E6">
        <f t="shared" si="1"/>
        <v>6.313334406629628</v>
      </c>
      <c r="F6">
        <f t="shared" si="2"/>
        <v>10.85535177761245</v>
      </c>
    </row>
    <row r="7" spans="1:6" ht="14.25">
      <c r="A7" s="12">
        <v>1999</v>
      </c>
      <c r="B7" s="10">
        <v>53189.32</v>
      </c>
      <c r="C7">
        <v>10047</v>
      </c>
      <c r="D7">
        <f t="shared" si="0"/>
        <v>529.4049965163731</v>
      </c>
      <c r="E7">
        <f t="shared" si="1"/>
        <v>6.2717537278224578</v>
      </c>
      <c r="F7">
        <f t="shared" si="2"/>
        <v>10.881612903296681</v>
      </c>
    </row>
    <row r="8" spans="1:6" ht="14.25">
      <c r="A8" s="13">
        <v>2000</v>
      </c>
      <c r="B8" s="6">
        <v>56059.33</v>
      </c>
      <c r="C8">
        <v>11079</v>
      </c>
      <c r="D8">
        <f t="shared" si="0"/>
        <v>505.99629930499145</v>
      </c>
      <c r="E8">
        <f t="shared" si="1"/>
        <v>6.2265293556342218</v>
      </c>
      <c r="F8">
        <f t="shared" si="2"/>
        <v>10.934165873166803</v>
      </c>
    </row>
    <row r="9" spans="1:6" ht="14.25">
      <c r="A9" s="13">
        <v>2001</v>
      </c>
      <c r="B9" s="6">
        <v>58457.19</v>
      </c>
      <c r="C9">
        <v>12045</v>
      </c>
      <c r="D9">
        <f t="shared" si="0"/>
        <v>485.32328767123289</v>
      </c>
      <c r="E9">
        <f t="shared" si="1"/>
        <v>6.1848152413947028</v>
      </c>
      <c r="F9">
        <f t="shared" si="2"/>
        <v>10.976049970455582</v>
      </c>
    </row>
    <row r="10" spans="1:6" ht="14.25">
      <c r="A10" s="13">
        <v>2002</v>
      </c>
      <c r="B10" s="6">
        <v>66277.87</v>
      </c>
      <c r="C10">
        <v>13522</v>
      </c>
      <c r="D10">
        <f t="shared" si="0"/>
        <v>490.14842478923237</v>
      </c>
      <c r="E10">
        <f t="shared" si="1"/>
        <v>6.1947082529705142</v>
      </c>
      <c r="F10">
        <f t="shared" si="2"/>
        <v>11.101611334633047</v>
      </c>
    </row>
    <row r="11" spans="1:6" ht="14.25">
      <c r="A11" s="13">
        <v>2003</v>
      </c>
      <c r="B11" s="6">
        <v>79273.45</v>
      </c>
      <c r="C11">
        <v>15790</v>
      </c>
      <c r="D11">
        <f t="shared" si="0"/>
        <v>502.04844838505386</v>
      </c>
      <c r="E11">
        <f t="shared" si="1"/>
        <v>6.2186966257620675</v>
      </c>
      <c r="F11">
        <f t="shared" si="2"/>
        <v>11.280658547023664</v>
      </c>
    </row>
    <row r="12" spans="1:6" ht="14.25">
      <c r="A12" s="13">
        <v>2004</v>
      </c>
      <c r="B12" s="6">
        <v>95665.95</v>
      </c>
      <c r="C12">
        <v>18104</v>
      </c>
      <c r="D12">
        <f t="shared" si="0"/>
        <v>528.42438135218731</v>
      </c>
      <c r="E12">
        <f t="shared" si="1"/>
        <v>6.2698997134311076</v>
      </c>
      <c r="F12">
        <f t="shared" si="2"/>
        <v>11.468617714756389</v>
      </c>
    </row>
    <row r="13" spans="1:6" ht="14.25">
      <c r="A13" s="13">
        <v>2005</v>
      </c>
      <c r="B13" s="6">
        <v>106767.83</v>
      </c>
      <c r="C13">
        <v>20437</v>
      </c>
      <c r="D13">
        <f t="shared" si="0"/>
        <v>522.42418163135494</v>
      </c>
      <c r="E13">
        <f t="shared" si="1"/>
        <v>6.2584798663843006</v>
      </c>
      <c r="F13">
        <f t="shared" si="2"/>
        <v>11.578411942904745</v>
      </c>
    </row>
    <row r="14" spans="1:6" ht="14.25">
      <c r="A14" s="13">
        <v>2006</v>
      </c>
      <c r="B14" s="6">
        <v>121693.57</v>
      </c>
      <c r="C14">
        <v>23741</v>
      </c>
      <c r="D14">
        <f t="shared" si="0"/>
        <v>512.58822290552212</v>
      </c>
      <c r="E14">
        <f t="shared" si="1"/>
        <v>6.2394728384524631</v>
      </c>
      <c r="F14">
        <f t="shared" si="2"/>
        <v>11.70926144274004</v>
      </c>
    </row>
    <row r="15" spans="1:6" ht="14.25">
      <c r="A15" s="13">
        <v>2007</v>
      </c>
      <c r="B15" s="6">
        <v>133424.26999999999</v>
      </c>
      <c r="C15">
        <v>27207</v>
      </c>
      <c r="D15">
        <f t="shared" si="0"/>
        <v>490.40419744918586</v>
      </c>
      <c r="E15">
        <f t="shared" si="1"/>
        <v>6.1952299438210687</v>
      </c>
      <c r="F15">
        <f t="shared" si="2"/>
        <v>11.801289329948654</v>
      </c>
    </row>
    <row r="16" spans="1:6" ht="14.25">
      <c r="A16" s="13">
        <v>2008</v>
      </c>
      <c r="B16" s="6">
        <v>137896.32999999999</v>
      </c>
      <c r="C16">
        <v>28030</v>
      </c>
      <c r="D16">
        <f t="shared" si="0"/>
        <v>491.95979307884403</v>
      </c>
      <c r="E16">
        <f t="shared" si="1"/>
        <v>6.1983969917684707</v>
      </c>
      <c r="F16">
        <f t="shared" si="2"/>
        <v>11.834257449939214</v>
      </c>
    </row>
    <row r="17" spans="1:6" ht="14.25">
      <c r="A17" s="13">
        <v>2009</v>
      </c>
      <c r="B17" s="6">
        <v>146154.67000000001</v>
      </c>
      <c r="C17">
        <v>30117</v>
      </c>
      <c r="D17">
        <f t="shared" si="0"/>
        <v>485.28960387820842</v>
      </c>
      <c r="E17">
        <f t="shared" si="1"/>
        <v>6.1847458341298056</v>
      </c>
      <c r="F17">
        <f t="shared" si="2"/>
        <v>11.892420723501351</v>
      </c>
    </row>
    <row r="18" spans="1:6" ht="14.25">
      <c r="A18" s="13">
        <v>2010</v>
      </c>
      <c r="B18" s="6">
        <v>152571.51999999999</v>
      </c>
      <c r="C18">
        <v>34166</v>
      </c>
      <c r="D18">
        <f t="shared" si="0"/>
        <v>446.55950360007023</v>
      </c>
      <c r="E18">
        <f t="shared" si="1"/>
        <v>6.1015726581788092</v>
      </c>
      <c r="F18">
        <f t="shared" si="2"/>
        <v>11.93538874869772</v>
      </c>
    </row>
    <row r="19" spans="1:6" ht="14.25">
      <c r="A19" s="13">
        <v>2011</v>
      </c>
      <c r="B19" s="6">
        <v>171791.38</v>
      </c>
      <c r="C19">
        <v>38138</v>
      </c>
      <c r="D19">
        <f t="shared" si="0"/>
        <v>450.44674602758403</v>
      </c>
      <c r="E19">
        <f t="shared" si="1"/>
        <v>6.1102398592453699</v>
      </c>
      <c r="F19">
        <f t="shared" si="2"/>
        <v>12.05403611265185</v>
      </c>
    </row>
    <row r="20" spans="1:6" ht="14.25">
      <c r="A20" s="13">
        <v>2012</v>
      </c>
      <c r="B20" s="6">
        <v>175411.61</v>
      </c>
      <c r="C20">
        <v>39108</v>
      </c>
      <c r="D20">
        <f t="shared" si="0"/>
        <v>448.53127237393875</v>
      </c>
      <c r="E20">
        <f t="shared" si="1"/>
        <v>6.1059784056543283</v>
      </c>
      <c r="F20">
        <f t="shared" si="2"/>
        <v>12.074890548291798</v>
      </c>
    </row>
    <row r="21" spans="1:6" ht="15" thickBot="1">
      <c r="A21" s="13">
        <v>2013</v>
      </c>
      <c r="B21" s="6">
        <v>190839.94</v>
      </c>
      <c r="C21">
        <v>41900</v>
      </c>
      <c r="D21">
        <f t="shared" si="0"/>
        <v>455.46525059665873</v>
      </c>
      <c r="E21">
        <f t="shared" si="1"/>
        <v>6.1213194253083589</v>
      </c>
      <c r="F21">
        <f t="shared" si="2"/>
        <v>12.159190345230497</v>
      </c>
    </row>
    <row r="22" spans="1:6" ht="16.5" thickTop="1" thickBot="1">
      <c r="A22" s="3"/>
      <c r="B22" s="4"/>
    </row>
    <row r="23" spans="1:6" ht="14.25" thickTop="1"/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2" sqref="E2:E21"/>
    </sheetView>
  </sheetViews>
  <sheetFormatPr defaultRowHeight="13.5"/>
  <cols>
    <col min="1" max="2" width="9.125" bestFit="1" customWidth="1"/>
    <col min="3" max="3" width="23.125" customWidth="1"/>
    <col min="4" max="4" width="25.5" customWidth="1"/>
    <col min="5" max="5" width="24.125" customWidth="1"/>
    <col min="6" max="6" width="18.625" customWidth="1"/>
  </cols>
  <sheetData>
    <row r="1" spans="1:6" ht="15" thickTop="1" thickBot="1">
      <c r="A1" s="1" t="s">
        <v>0</v>
      </c>
      <c r="B1" s="2" t="s">
        <v>3</v>
      </c>
      <c r="C1" t="s">
        <v>24</v>
      </c>
      <c r="D1" t="s">
        <v>33</v>
      </c>
      <c r="E1" t="s">
        <v>35</v>
      </c>
      <c r="F1" t="s">
        <v>34</v>
      </c>
    </row>
    <row r="2" spans="1:6" ht="15" thickTop="1">
      <c r="A2" s="11">
        <v>1994</v>
      </c>
      <c r="B2" s="9">
        <v>72.069999999999993</v>
      </c>
      <c r="C2">
        <v>7470</v>
      </c>
      <c r="D2">
        <f>B2*10000000000/(C2*100000000)</f>
        <v>0.96479250334672007</v>
      </c>
      <c r="E2">
        <f>LN(D2)</f>
        <v>-3.5842223202422106E-2</v>
      </c>
      <c r="F2">
        <f t="shared" ref="F2:F21" si="0">LN(B2)</f>
        <v>4.2776378689363499</v>
      </c>
    </row>
    <row r="3" spans="1:6" ht="14.25">
      <c r="A3" s="11">
        <v>1995</v>
      </c>
      <c r="B3" s="9">
        <v>66.47</v>
      </c>
      <c r="C3">
        <v>8074</v>
      </c>
      <c r="D3">
        <f t="shared" ref="D3:D21" si="1">B3*10000000000/(C3*100000000)</f>
        <v>0.82325984642060934</v>
      </c>
      <c r="E3">
        <f t="shared" ref="E3:E21" si="2">LN(D3)</f>
        <v>-0.1944833973713043</v>
      </c>
      <c r="F3">
        <f t="shared" si="0"/>
        <v>4.1967507180534902</v>
      </c>
    </row>
    <row r="4" spans="1:6" ht="14.25">
      <c r="A4" s="11">
        <v>1996</v>
      </c>
      <c r="B4" s="9">
        <v>85.24</v>
      </c>
      <c r="C4">
        <v>8781</v>
      </c>
      <c r="D4">
        <f t="shared" si="1"/>
        <v>0.97073226284022318</v>
      </c>
      <c r="E4">
        <f t="shared" si="2"/>
        <v>-2.9704582141487811E-2</v>
      </c>
      <c r="F4">
        <f t="shared" si="0"/>
        <v>4.4454708072304161</v>
      </c>
    </row>
    <row r="5" spans="1:6" ht="14.25">
      <c r="A5" s="11">
        <v>1997</v>
      </c>
      <c r="B5" s="9">
        <v>58.65</v>
      </c>
      <c r="C5">
        <v>9252</v>
      </c>
      <c r="D5">
        <f t="shared" si="1"/>
        <v>0.63391699092088194</v>
      </c>
      <c r="E5">
        <f t="shared" si="2"/>
        <v>-0.45583726226375404</v>
      </c>
      <c r="F5">
        <f t="shared" si="0"/>
        <v>4.0715875750994845</v>
      </c>
    </row>
    <row r="6" spans="1:6" ht="14.25">
      <c r="A6" s="11">
        <v>1998</v>
      </c>
      <c r="B6" s="9">
        <v>75.58</v>
      </c>
      <c r="C6">
        <v>9388</v>
      </c>
      <c r="D6">
        <f t="shared" si="1"/>
        <v>0.80507030251384748</v>
      </c>
      <c r="E6">
        <f t="shared" si="2"/>
        <v>-0.21682567306147985</v>
      </c>
      <c r="F6">
        <f t="shared" si="0"/>
        <v>4.3251916979213432</v>
      </c>
    </row>
    <row r="7" spans="1:6" ht="14.25">
      <c r="A7" s="12">
        <v>1999</v>
      </c>
      <c r="B7" s="10">
        <v>74.87</v>
      </c>
      <c r="C7">
        <v>10047</v>
      </c>
      <c r="D7">
        <f t="shared" si="1"/>
        <v>0.7451975714143525</v>
      </c>
      <c r="E7">
        <f t="shared" si="2"/>
        <v>-0.29410589923162911</v>
      </c>
      <c r="F7">
        <f t="shared" si="0"/>
        <v>4.3157532762425941</v>
      </c>
    </row>
    <row r="8" spans="1:6" ht="14.25">
      <c r="A8" s="13">
        <v>2000</v>
      </c>
      <c r="B8" s="6">
        <v>76.58</v>
      </c>
      <c r="C8">
        <v>11079</v>
      </c>
      <c r="D8">
        <f t="shared" si="1"/>
        <v>0.69121761891867495</v>
      </c>
      <c r="E8">
        <f t="shared" si="2"/>
        <v>-0.36930057148343309</v>
      </c>
      <c r="F8">
        <f t="shared" si="0"/>
        <v>4.3383359460491482</v>
      </c>
    </row>
    <row r="9" spans="1:6" ht="14.25">
      <c r="A9" s="13">
        <v>2001</v>
      </c>
      <c r="B9" s="6">
        <v>76.27</v>
      </c>
      <c r="C9">
        <v>12045</v>
      </c>
      <c r="D9">
        <f t="shared" si="1"/>
        <v>0.63320880033208804</v>
      </c>
      <c r="E9">
        <f t="shared" si="2"/>
        <v>-0.45695505288473309</v>
      </c>
      <c r="F9">
        <f t="shared" si="0"/>
        <v>4.3342796761761475</v>
      </c>
    </row>
    <row r="10" spans="1:6" ht="14.25">
      <c r="A10" s="13">
        <v>2002</v>
      </c>
      <c r="B10" s="6">
        <v>69.27</v>
      </c>
      <c r="C10">
        <v>13522</v>
      </c>
      <c r="D10">
        <f t="shared" si="1"/>
        <v>0.51227629048957257</v>
      </c>
      <c r="E10">
        <f t="shared" si="2"/>
        <v>-0.66889116962801809</v>
      </c>
      <c r="F10">
        <f t="shared" si="0"/>
        <v>4.2380119120345139</v>
      </c>
    </row>
    <row r="11" spans="1:6" ht="14.25">
      <c r="A11" s="13">
        <v>2003</v>
      </c>
      <c r="B11" s="6">
        <v>64.92</v>
      </c>
      <c r="C11">
        <v>15790</v>
      </c>
      <c r="D11">
        <f t="shared" si="1"/>
        <v>0.41114629512349588</v>
      </c>
      <c r="E11">
        <f t="shared" si="2"/>
        <v>-0.88880617861520594</v>
      </c>
      <c r="F11">
        <f t="shared" si="0"/>
        <v>4.1731557426463901</v>
      </c>
    </row>
    <row r="12" spans="1:6" ht="14.25">
      <c r="A12" s="13">
        <v>2004</v>
      </c>
      <c r="B12" s="6">
        <v>9.26</v>
      </c>
      <c r="C12">
        <v>18104</v>
      </c>
      <c r="D12">
        <f t="shared" si="1"/>
        <v>5.1148917366327887E-2</v>
      </c>
      <c r="E12">
        <f t="shared" si="2"/>
        <v>-2.9730139526671939</v>
      </c>
      <c r="F12">
        <f t="shared" si="0"/>
        <v>2.2257040486580881</v>
      </c>
    </row>
    <row r="13" spans="1:6" ht="14.25">
      <c r="A13" s="13">
        <v>2005</v>
      </c>
      <c r="B13" s="6">
        <v>9.0399999999999991</v>
      </c>
      <c r="C13">
        <v>20437</v>
      </c>
      <c r="D13">
        <f t="shared" si="1"/>
        <v>4.4233498067230995E-2</v>
      </c>
      <c r="E13">
        <f t="shared" si="2"/>
        <v>-3.1182729021163595</v>
      </c>
      <c r="F13">
        <f t="shared" si="0"/>
        <v>2.2016591744040852</v>
      </c>
    </row>
    <row r="14" spans="1:6" ht="14.25">
      <c r="A14" s="13">
        <v>2006</v>
      </c>
      <c r="B14" s="6">
        <v>11.65</v>
      </c>
      <c r="C14">
        <v>23741</v>
      </c>
      <c r="D14">
        <f t="shared" si="1"/>
        <v>4.9071226991280907E-2</v>
      </c>
      <c r="E14">
        <f t="shared" si="2"/>
        <v>-3.014482424275867</v>
      </c>
      <c r="F14">
        <f t="shared" si="0"/>
        <v>2.4553061800117097</v>
      </c>
    </row>
    <row r="15" spans="1:6" ht="14.25">
      <c r="A15" s="13">
        <v>2007</v>
      </c>
      <c r="B15" s="6">
        <v>8.67</v>
      </c>
      <c r="C15">
        <v>27207</v>
      </c>
      <c r="D15">
        <f t="shared" si="1"/>
        <v>3.1866798985555188E-2</v>
      </c>
      <c r="E15">
        <f t="shared" si="2"/>
        <v>-3.4461905953351355</v>
      </c>
      <c r="F15">
        <f t="shared" si="0"/>
        <v>2.1598687907924505</v>
      </c>
    </row>
    <row r="16" spans="1:6" ht="14.25">
      <c r="A16" s="13">
        <v>2008</v>
      </c>
      <c r="B16" s="6">
        <v>10.23</v>
      </c>
      <c r="C16">
        <v>28030</v>
      </c>
      <c r="D16">
        <f t="shared" si="1"/>
        <v>3.6496610774170532E-2</v>
      </c>
      <c r="E16">
        <f t="shared" si="2"/>
        <v>-3.3105358782072076</v>
      </c>
      <c r="F16">
        <f t="shared" si="0"/>
        <v>2.3253245799635351</v>
      </c>
    </row>
    <row r="17" spans="1:6" ht="14.25">
      <c r="A17" s="13">
        <v>2009</v>
      </c>
      <c r="B17" s="6">
        <v>4.3</v>
      </c>
      <c r="C17">
        <v>30117</v>
      </c>
      <c r="D17">
        <f t="shared" si="1"/>
        <v>1.4277650496397384E-2</v>
      </c>
      <c r="E17">
        <f t="shared" si="2"/>
        <v>-4.2490598666720283</v>
      </c>
      <c r="F17">
        <f t="shared" si="0"/>
        <v>1.4586150226995167</v>
      </c>
    </row>
    <row r="18" spans="1:6" ht="14.25">
      <c r="A18" s="13">
        <v>2010</v>
      </c>
      <c r="B18" s="6">
        <v>3.64</v>
      </c>
      <c r="C18">
        <v>34166</v>
      </c>
      <c r="D18">
        <f t="shared" si="1"/>
        <v>1.0653866416905695E-2</v>
      </c>
      <c r="E18">
        <f t="shared" si="2"/>
        <v>-4.5418324088702624</v>
      </c>
      <c r="F18">
        <f t="shared" si="0"/>
        <v>1.2919836816486494</v>
      </c>
    </row>
    <row r="19" spans="1:6" ht="14.25">
      <c r="A19" s="13">
        <v>2011</v>
      </c>
      <c r="B19" s="6">
        <v>2.11</v>
      </c>
      <c r="C19">
        <v>38138</v>
      </c>
      <c r="D19">
        <f t="shared" si="1"/>
        <v>5.5325397241596311E-3</v>
      </c>
      <c r="E19">
        <f t="shared" si="2"/>
        <v>-5.1971083059185057</v>
      </c>
      <c r="F19">
        <f t="shared" si="0"/>
        <v>0.74668794748797507</v>
      </c>
    </row>
    <row r="20" spans="1:6" ht="14.25">
      <c r="A20" s="13">
        <v>2012</v>
      </c>
      <c r="B20" s="6">
        <v>2.46</v>
      </c>
      <c r="C20">
        <v>39108</v>
      </c>
      <c r="D20">
        <f t="shared" si="1"/>
        <v>6.2902730899048786E-3</v>
      </c>
      <c r="E20">
        <f t="shared" si="2"/>
        <v>-5.0687507926931987</v>
      </c>
      <c r="F20">
        <f t="shared" si="0"/>
        <v>0.90016134994427144</v>
      </c>
    </row>
    <row r="21" spans="1:6" ht="15" thickBot="1">
      <c r="A21" s="13">
        <v>2013</v>
      </c>
      <c r="B21" s="6">
        <v>2.25</v>
      </c>
      <c r="C21">
        <v>41900</v>
      </c>
      <c r="D21">
        <f t="shared" si="1"/>
        <v>5.3699284009546535E-3</v>
      </c>
      <c r="E21">
        <f t="shared" si="2"/>
        <v>-5.2269407037058091</v>
      </c>
      <c r="F21">
        <f t="shared" si="0"/>
        <v>0.81093021621632877</v>
      </c>
    </row>
    <row r="22" spans="1:6" ht="16.5" thickTop="1" thickBot="1">
      <c r="A22" s="3"/>
      <c r="B22" s="4"/>
    </row>
    <row r="23" spans="1:6" ht="14.25" thickTop="1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D13" sqref="D13"/>
    </sheetView>
  </sheetViews>
  <sheetFormatPr defaultRowHeight="13.5"/>
  <cols>
    <col min="1" max="1" width="9.125" bestFit="1" customWidth="1"/>
    <col min="2" max="2" width="19" customWidth="1"/>
    <col min="3" max="3" width="23.125" customWidth="1"/>
    <col min="4" max="4" width="23.75" customWidth="1"/>
    <col min="5" max="5" width="23.625" customWidth="1"/>
  </cols>
  <sheetData>
    <row r="1" spans="1:6" ht="15" thickTop="1" thickBot="1">
      <c r="A1" s="1" t="s">
        <v>0</v>
      </c>
      <c r="B1" s="2" t="s">
        <v>8</v>
      </c>
      <c r="C1" t="s">
        <v>24</v>
      </c>
      <c r="D1" t="s">
        <v>31</v>
      </c>
      <c r="E1" t="s">
        <v>32</v>
      </c>
      <c r="F1" t="s">
        <v>30</v>
      </c>
    </row>
    <row r="2" spans="1:6" ht="15" thickTop="1">
      <c r="A2" s="11">
        <v>1994</v>
      </c>
      <c r="B2" s="9">
        <v>2.84</v>
      </c>
      <c r="C2">
        <v>7470</v>
      </c>
      <c r="D2">
        <f t="shared" ref="D2:D21" si="0">B2*0.7174*1000/C2</f>
        <v>0.27274645247657298</v>
      </c>
      <c r="E2">
        <f>LN(D2)</f>
        <v>-1.2992126608555661</v>
      </c>
      <c r="F2">
        <f t="shared" ref="F2:F21" si="1">LN(B2)</f>
        <v>1.0438040521731147</v>
      </c>
    </row>
    <row r="3" spans="1:6" ht="14.25">
      <c r="A3" s="11">
        <v>1995</v>
      </c>
      <c r="B3" s="9">
        <v>1.72</v>
      </c>
      <c r="C3">
        <v>8074</v>
      </c>
      <c r="D3">
        <f t="shared" si="0"/>
        <v>0.1528273470398811</v>
      </c>
      <c r="E3">
        <f t="shared" ref="E3:E21" si="2">LN(D3)</f>
        <v>-1.8784464454893421</v>
      </c>
      <c r="F3">
        <f t="shared" si="1"/>
        <v>0.54232429082536171</v>
      </c>
    </row>
    <row r="4" spans="1:6" ht="14.25">
      <c r="A4" s="11">
        <v>1996</v>
      </c>
      <c r="B4" s="9">
        <v>2.1</v>
      </c>
      <c r="C4">
        <v>8781</v>
      </c>
      <c r="D4">
        <f t="shared" si="0"/>
        <v>0.17156815852408611</v>
      </c>
      <c r="E4">
        <f t="shared" si="2"/>
        <v>-1.7627746655324359</v>
      </c>
      <c r="F4">
        <f t="shared" si="1"/>
        <v>0.74193734472937733</v>
      </c>
    </row>
    <row r="5" spans="1:6" ht="14.25">
      <c r="A5" s="11">
        <v>1997</v>
      </c>
      <c r="B5" s="9">
        <v>4.63</v>
      </c>
      <c r="C5">
        <v>9252</v>
      </c>
      <c r="D5">
        <f t="shared" si="0"/>
        <v>0.35901015996541286</v>
      </c>
      <c r="E5">
        <f t="shared" si="2"/>
        <v>-1.024404590155005</v>
      </c>
      <c r="F5">
        <f t="shared" si="1"/>
        <v>1.5325568680981427</v>
      </c>
    </row>
    <row r="6" spans="1:6" ht="14.25">
      <c r="A6" s="11">
        <v>1998</v>
      </c>
      <c r="B6" s="9">
        <v>6.51</v>
      </c>
      <c r="C6">
        <v>9388</v>
      </c>
      <c r="D6">
        <f t="shared" si="0"/>
        <v>0.49747273114614404</v>
      </c>
      <c r="E6">
        <f t="shared" si="2"/>
        <v>-0.698214535652254</v>
      </c>
      <c r="F6">
        <f t="shared" si="1"/>
        <v>1.8733394562204779</v>
      </c>
    </row>
    <row r="7" spans="1:6" ht="14.25">
      <c r="A7" s="12">
        <v>1999</v>
      </c>
      <c r="B7" s="10">
        <v>7.6</v>
      </c>
      <c r="C7">
        <v>10047</v>
      </c>
      <c r="D7">
        <f t="shared" si="0"/>
        <v>0.54267343485617592</v>
      </c>
      <c r="E7">
        <f t="shared" si="2"/>
        <v>-0.61124754907184675</v>
      </c>
      <c r="F7">
        <f t="shared" si="1"/>
        <v>2.0281482472922852</v>
      </c>
    </row>
    <row r="8" spans="1:6" ht="14.25">
      <c r="A8" s="13">
        <v>2000</v>
      </c>
      <c r="B8" s="6">
        <v>8.17</v>
      </c>
      <c r="C8">
        <v>11079</v>
      </c>
      <c r="D8">
        <f t="shared" si="0"/>
        <v>0.52903312573336947</v>
      </c>
      <c r="E8">
        <f t="shared" si="2"/>
        <v>-0.63670422955057915</v>
      </c>
      <c r="F8">
        <f t="shared" si="1"/>
        <v>2.1004689088719113</v>
      </c>
    </row>
    <row r="9" spans="1:6" ht="14.25">
      <c r="A9" s="13">
        <v>2001</v>
      </c>
      <c r="B9" s="6">
        <v>9.24</v>
      </c>
      <c r="C9">
        <v>12045</v>
      </c>
      <c r="D9">
        <f t="shared" si="0"/>
        <v>0.55033424657534247</v>
      </c>
      <c r="E9">
        <f t="shared" si="2"/>
        <v>-0.5972294642971967</v>
      </c>
      <c r="F9">
        <f t="shared" si="1"/>
        <v>2.2235418856535927</v>
      </c>
    </row>
    <row r="10" spans="1:6" ht="14.25">
      <c r="A10" s="13">
        <v>2002</v>
      </c>
      <c r="B10" s="6">
        <v>8.8800000000000008</v>
      </c>
      <c r="C10">
        <v>13522</v>
      </c>
      <c r="D10">
        <f t="shared" si="0"/>
        <v>0.47112202336932413</v>
      </c>
      <c r="E10">
        <f t="shared" si="2"/>
        <v>-0.75263814554836217</v>
      </c>
      <c r="F10">
        <f t="shared" si="1"/>
        <v>2.1838015570040787</v>
      </c>
    </row>
    <row r="11" spans="1:6" ht="14.25">
      <c r="A11" s="13">
        <v>2003</v>
      </c>
      <c r="B11" s="6">
        <v>11.52</v>
      </c>
      <c r="C11">
        <v>15790</v>
      </c>
      <c r="D11">
        <f t="shared" si="0"/>
        <v>0.52339759341355285</v>
      </c>
      <c r="E11">
        <f t="shared" si="2"/>
        <v>-0.64741388688376045</v>
      </c>
      <c r="F11">
        <f t="shared" si="1"/>
        <v>2.4440846552677451</v>
      </c>
    </row>
    <row r="12" spans="1:6" ht="14.25">
      <c r="A12" s="13">
        <v>2004</v>
      </c>
      <c r="B12" s="6">
        <v>17.809999999999999</v>
      </c>
      <c r="C12">
        <v>18104</v>
      </c>
      <c r="D12">
        <f t="shared" si="0"/>
        <v>0.70574977905435266</v>
      </c>
      <c r="E12">
        <f t="shared" si="2"/>
        <v>-0.34849452491362076</v>
      </c>
      <c r="F12">
        <f t="shared" si="1"/>
        <v>2.87976009730157</v>
      </c>
    </row>
    <row r="13" spans="1:6" ht="14.25">
      <c r="A13" s="13">
        <v>2005</v>
      </c>
      <c r="B13" s="6">
        <v>26.6</v>
      </c>
      <c r="C13">
        <v>20437</v>
      </c>
      <c r="D13">
        <f t="shared" si="0"/>
        <v>0.93373978568283011</v>
      </c>
      <c r="E13">
        <f t="shared" si="2"/>
        <v>-6.8557481622700506E-2</v>
      </c>
      <c r="F13">
        <f t="shared" si="1"/>
        <v>3.2809112157876537</v>
      </c>
    </row>
    <row r="14" spans="1:6" ht="14.25">
      <c r="A14" s="13">
        <v>2006</v>
      </c>
      <c r="B14" s="6">
        <v>39.64</v>
      </c>
      <c r="C14">
        <v>23741</v>
      </c>
      <c r="D14">
        <f t="shared" si="0"/>
        <v>1.1978322732825071</v>
      </c>
      <c r="E14">
        <f t="shared" si="2"/>
        <v>0.1805134842843015</v>
      </c>
      <c r="F14">
        <f t="shared" si="1"/>
        <v>3.6798387094617873</v>
      </c>
    </row>
    <row r="15" spans="1:6" ht="14.25">
      <c r="A15" s="13">
        <v>2007</v>
      </c>
      <c r="B15" s="6">
        <v>80.13</v>
      </c>
      <c r="C15">
        <v>27207</v>
      </c>
      <c r="D15">
        <f t="shared" si="0"/>
        <v>2.1128849928327269</v>
      </c>
      <c r="E15">
        <f t="shared" si="2"/>
        <v>0.74805430877248402</v>
      </c>
      <c r="F15">
        <f t="shared" si="1"/>
        <v>4.3836503157899793</v>
      </c>
    </row>
    <row r="16" spans="1:6" ht="14.25">
      <c r="A16" s="13">
        <v>2008</v>
      </c>
      <c r="B16" s="6">
        <v>84.01</v>
      </c>
      <c r="C16">
        <v>28030</v>
      </c>
      <c r="D16">
        <f t="shared" si="0"/>
        <v>2.1501524794862648</v>
      </c>
      <c r="E16">
        <f t="shared" si="2"/>
        <v>0.76553876031610402</v>
      </c>
      <c r="F16">
        <f t="shared" si="1"/>
        <v>4.4309358393767555</v>
      </c>
    </row>
    <row r="17" spans="1:6" ht="14.25">
      <c r="A17" s="13">
        <v>2009</v>
      </c>
      <c r="B17" s="6">
        <v>133.82</v>
      </c>
      <c r="C17">
        <v>30117</v>
      </c>
      <c r="D17">
        <f t="shared" si="0"/>
        <v>3.1876504299897066</v>
      </c>
      <c r="E17">
        <f t="shared" si="2"/>
        <v>1.1592841030932168</v>
      </c>
      <c r="F17">
        <f t="shared" si="1"/>
        <v>4.8964956133546709</v>
      </c>
    </row>
    <row r="18" spans="1:6" ht="14.25">
      <c r="A18" s="13">
        <v>2010</v>
      </c>
      <c r="B18" s="6">
        <v>192.35</v>
      </c>
      <c r="C18">
        <v>34166</v>
      </c>
      <c r="D18">
        <f t="shared" si="0"/>
        <v>4.0388658315284207</v>
      </c>
      <c r="E18">
        <f t="shared" si="2"/>
        <v>1.3959639177894836</v>
      </c>
      <c r="F18">
        <f t="shared" si="1"/>
        <v>5.2593166291983042</v>
      </c>
    </row>
    <row r="19" spans="1:6" ht="14.25">
      <c r="A19" s="13">
        <v>2011</v>
      </c>
      <c r="B19" s="6">
        <v>224.95</v>
      </c>
      <c r="C19">
        <v>38138</v>
      </c>
      <c r="D19">
        <f t="shared" si="0"/>
        <v>4.2314523572290108</v>
      </c>
      <c r="E19">
        <f t="shared" si="2"/>
        <v>1.4425452809907915</v>
      </c>
      <c r="F19">
        <f t="shared" si="1"/>
        <v>5.4158781552871815</v>
      </c>
    </row>
    <row r="20" spans="1:6" ht="14.25">
      <c r="A20" s="13">
        <v>2012</v>
      </c>
      <c r="B20" s="6">
        <v>234.52</v>
      </c>
      <c r="C20">
        <v>39108</v>
      </c>
      <c r="D20">
        <f t="shared" si="0"/>
        <v>4.3020519586785317</v>
      </c>
      <c r="E20">
        <f t="shared" si="2"/>
        <v>1.4590921085686348</v>
      </c>
      <c r="F20">
        <f t="shared" si="1"/>
        <v>5.4575408720960148</v>
      </c>
    </row>
    <row r="21" spans="1:6" ht="15" thickBot="1">
      <c r="A21" s="13">
        <v>2013</v>
      </c>
      <c r="B21" s="6">
        <v>257.24</v>
      </c>
      <c r="C21">
        <v>41900</v>
      </c>
      <c r="D21">
        <f t="shared" si="0"/>
        <v>4.4043908353221966</v>
      </c>
      <c r="E21">
        <f t="shared" si="2"/>
        <v>1.4826019604546157</v>
      </c>
      <c r="F21">
        <f t="shared" si="1"/>
        <v>5.5500095012666621</v>
      </c>
    </row>
    <row r="22" spans="1:6" ht="16.5" thickTop="1" thickBot="1">
      <c r="A22" s="3"/>
      <c r="B22" s="4"/>
    </row>
    <row r="23" spans="1:6" ht="14.25" thickTop="1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2" sqref="C2:C21"/>
    </sheetView>
  </sheetViews>
  <sheetFormatPr defaultRowHeight="13.5"/>
  <cols>
    <col min="1" max="1" width="9.125" bestFit="1" customWidth="1"/>
    <col min="2" max="2" width="22.75" customWidth="1"/>
    <col min="3" max="3" width="17.875" customWidth="1"/>
  </cols>
  <sheetData>
    <row r="1" spans="1:3" ht="15" thickTop="1" thickBot="1">
      <c r="A1" s="1" t="s">
        <v>21</v>
      </c>
      <c r="B1" t="s">
        <v>20</v>
      </c>
      <c r="C1" t="s">
        <v>22</v>
      </c>
    </row>
    <row r="2" spans="1:3" ht="15" thickTop="1">
      <c r="A2" s="11">
        <v>1994</v>
      </c>
      <c r="B2">
        <v>4392</v>
      </c>
      <c r="C2">
        <f>LN(B2)</f>
        <v>8.3875399831893667</v>
      </c>
    </row>
    <row r="3" spans="1:3" ht="14.25">
      <c r="A3" s="11">
        <v>1995</v>
      </c>
      <c r="B3">
        <v>4460</v>
      </c>
      <c r="C3">
        <f t="shared" ref="C3:C21" si="0">LN(B3)</f>
        <v>8.4029040450141093</v>
      </c>
    </row>
    <row r="4" spans="1:3" ht="14.25">
      <c r="A4" s="11">
        <v>1996</v>
      </c>
      <c r="B4">
        <v>4478</v>
      </c>
      <c r="C4">
        <f t="shared" si="0"/>
        <v>8.4069317971587001</v>
      </c>
    </row>
    <row r="5" spans="1:3" ht="14.25">
      <c r="A5" s="11">
        <v>1997</v>
      </c>
      <c r="B5">
        <v>4389</v>
      </c>
      <c r="C5">
        <f t="shared" si="0"/>
        <v>8.3868566896882335</v>
      </c>
    </row>
    <row r="6" spans="1:3" ht="14.25">
      <c r="A6" s="11">
        <v>1998</v>
      </c>
      <c r="B6">
        <v>4183</v>
      </c>
      <c r="C6">
        <f t="shared" si="0"/>
        <v>8.338783971442199</v>
      </c>
    </row>
    <row r="7" spans="1:3" ht="14.25">
      <c r="A7" s="12">
        <v>1999</v>
      </c>
      <c r="B7">
        <v>4170</v>
      </c>
      <c r="C7">
        <f t="shared" si="0"/>
        <v>8.3356713147928474</v>
      </c>
    </row>
    <row r="8" spans="1:3" ht="14.25">
      <c r="A8" s="13">
        <v>2000</v>
      </c>
      <c r="B8">
        <v>4272</v>
      </c>
      <c r="C8">
        <f t="shared" si="0"/>
        <v>8.3598373806400303</v>
      </c>
    </row>
    <row r="9" spans="1:3" ht="14.25">
      <c r="A9" s="13">
        <v>2001</v>
      </c>
      <c r="B9">
        <v>4590</v>
      </c>
      <c r="C9">
        <f t="shared" si="0"/>
        <v>8.4316353030545912</v>
      </c>
    </row>
    <row r="10" spans="1:3" ht="14.25">
      <c r="A10" s="13">
        <v>2002</v>
      </c>
      <c r="B10">
        <v>4800</v>
      </c>
      <c r="C10">
        <f t="shared" si="0"/>
        <v>8.4763711968959825</v>
      </c>
    </row>
    <row r="11" spans="1:3" ht="14.25">
      <c r="A11" s="13">
        <v>2003</v>
      </c>
      <c r="B11">
        <v>5250</v>
      </c>
      <c r="C11">
        <f t="shared" si="0"/>
        <v>8.5659833555856686</v>
      </c>
    </row>
    <row r="12" spans="1:3" ht="14.25">
      <c r="A12" s="13">
        <v>2004</v>
      </c>
      <c r="B12">
        <v>5460</v>
      </c>
      <c r="C12">
        <f t="shared" si="0"/>
        <v>8.6052040687389511</v>
      </c>
    </row>
    <row r="13" spans="1:3" ht="14.25">
      <c r="A13" s="13">
        <v>2005</v>
      </c>
      <c r="B13">
        <v>5411</v>
      </c>
      <c r="C13">
        <f t="shared" si="0"/>
        <v>8.5961891976427349</v>
      </c>
    </row>
    <row r="14" spans="1:3" ht="14.25">
      <c r="A14" s="13">
        <v>2006</v>
      </c>
      <c r="B14">
        <v>5221</v>
      </c>
      <c r="C14">
        <f t="shared" si="0"/>
        <v>8.5604442334105517</v>
      </c>
    </row>
    <row r="15" spans="1:3" ht="14.25">
      <c r="A15" s="13">
        <v>2007</v>
      </c>
      <c r="B15">
        <v>5020</v>
      </c>
      <c r="C15">
        <f t="shared" si="0"/>
        <v>8.5211852126857757</v>
      </c>
    </row>
    <row r="16" spans="1:3" ht="14.25">
      <c r="A16" s="13">
        <v>2008</v>
      </c>
      <c r="B16">
        <v>4677</v>
      </c>
      <c r="C16">
        <f t="shared" si="0"/>
        <v>8.4504121577258857</v>
      </c>
    </row>
    <row r="17" spans="1:3" ht="14.25">
      <c r="A17" s="13">
        <v>2009</v>
      </c>
      <c r="B17">
        <v>4537</v>
      </c>
      <c r="C17">
        <f t="shared" si="0"/>
        <v>8.4200212796639633</v>
      </c>
    </row>
    <row r="18" spans="1:3" ht="14.25">
      <c r="A18" s="13">
        <v>2010</v>
      </c>
      <c r="B18">
        <v>4652</v>
      </c>
      <c r="C18">
        <f t="shared" si="0"/>
        <v>8.4450525136385544</v>
      </c>
    </row>
    <row r="19" spans="1:3" ht="14.25">
      <c r="A19" s="13">
        <v>2011</v>
      </c>
      <c r="B19">
        <v>4730</v>
      </c>
      <c r="C19">
        <f t="shared" si="0"/>
        <v>8.4616804814859794</v>
      </c>
    </row>
    <row r="20" spans="1:3" ht="14.25">
      <c r="A20" s="13">
        <v>2012</v>
      </c>
      <c r="B20">
        <v>4579</v>
      </c>
      <c r="C20">
        <f t="shared" si="0"/>
        <v>8.429235912657095</v>
      </c>
    </row>
    <row r="21" spans="1:3" ht="15" thickBot="1">
      <c r="A21" s="13">
        <v>2013</v>
      </c>
      <c r="B21">
        <v>4511</v>
      </c>
      <c r="C21">
        <f t="shared" si="0"/>
        <v>8.4142741374083965</v>
      </c>
    </row>
    <row r="22" spans="1:3" ht="15.75" thickTop="1" thickBot="1">
      <c r="A22" s="3"/>
    </row>
    <row r="23" spans="1:3" ht="14.25" thickTop="1"/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3.5"/>
  <cols>
    <col min="1" max="1" width="12.25" bestFit="1" customWidth="1"/>
    <col min="2" max="2" width="15.5" bestFit="1" customWidth="1"/>
    <col min="3" max="3" width="13.625" bestFit="1" customWidth="1"/>
    <col min="4" max="7" width="14.75" bestFit="1" customWidth="1"/>
    <col min="8" max="8" width="16.75" bestFit="1" customWidth="1"/>
    <col min="9" max="9" width="19.25" bestFit="1" customWidth="1"/>
  </cols>
  <sheetData>
    <row r="1" spans="1:9" ht="14.25" customHeight="1">
      <c r="A1" t="s">
        <v>9</v>
      </c>
      <c r="B1" t="s">
        <v>11</v>
      </c>
      <c r="C1" t="s">
        <v>10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12</v>
      </c>
    </row>
    <row r="2" spans="1:9">
      <c r="B2">
        <v>2.69</v>
      </c>
      <c r="C2">
        <v>3.14</v>
      </c>
      <c r="D2">
        <v>3.0202</v>
      </c>
      <c r="E2">
        <v>2.9251</v>
      </c>
      <c r="F2">
        <v>3.0179</v>
      </c>
      <c r="G2">
        <v>3.0958999999999999</v>
      </c>
      <c r="H2">
        <v>3.1705000000000001</v>
      </c>
      <c r="I2">
        <v>2.09</v>
      </c>
    </row>
    <row r="3" spans="1:9">
      <c r="I3" t="s">
        <v>13</v>
      </c>
    </row>
    <row r="4" spans="1:9">
      <c r="I4">
        <v>2.9133</v>
      </c>
    </row>
    <row r="7" spans="1:9" ht="14.25" customHeight="1">
      <c r="A7" t="s">
        <v>9</v>
      </c>
      <c r="B7" t="s">
        <v>11</v>
      </c>
      <c r="C7" t="s">
        <v>10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</row>
    <row r="8" spans="1:9">
      <c r="B8">
        <v>2.69</v>
      </c>
      <c r="C8">
        <v>3.14</v>
      </c>
      <c r="D8">
        <v>3.0202</v>
      </c>
      <c r="E8">
        <v>2.9251</v>
      </c>
      <c r="F8">
        <v>3.0179</v>
      </c>
      <c r="G8">
        <v>3.0958999999999999</v>
      </c>
      <c r="H8">
        <v>3.1705000000000001</v>
      </c>
      <c r="I8">
        <v>2.9133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sqref="A1:E37"/>
    </sheetView>
  </sheetViews>
  <sheetFormatPr defaultRowHeight="13.5"/>
  <cols>
    <col min="3" max="3" width="22.75" customWidth="1"/>
    <col min="4" max="4" width="13.875" customWidth="1"/>
    <col min="5" max="5" width="22.75" customWidth="1"/>
  </cols>
  <sheetData>
    <row r="1" spans="1:5">
      <c r="A1" t="s">
        <v>36</v>
      </c>
    </row>
    <row r="2" spans="1:5">
      <c r="A2" t="s">
        <v>37</v>
      </c>
    </row>
    <row r="3" spans="1:5">
      <c r="A3" t="s">
        <v>38</v>
      </c>
    </row>
    <row r="5" spans="1:5">
      <c r="D5" t="s">
        <v>39</v>
      </c>
      <c r="E5" t="s">
        <v>40</v>
      </c>
    </row>
    <row r="7" spans="1:5">
      <c r="A7" t="s">
        <v>41</v>
      </c>
      <c r="D7">
        <v>-0.16414699999999999</v>
      </c>
      <c r="E7">
        <v>0.92730000000000001</v>
      </c>
    </row>
    <row r="8" spans="1:5">
      <c r="A8" t="s">
        <v>42</v>
      </c>
      <c r="B8" t="s">
        <v>43</v>
      </c>
      <c r="D8">
        <v>-3.857386</v>
      </c>
    </row>
    <row r="9" spans="1:5">
      <c r="B9" t="s">
        <v>44</v>
      </c>
      <c r="D9">
        <v>-3.0403910000000001</v>
      </c>
    </row>
    <row r="10" spans="1:5">
      <c r="B10" t="s">
        <v>45</v>
      </c>
      <c r="D10">
        <v>-2.6605509999999999</v>
      </c>
    </row>
    <row r="12" spans="1:5">
      <c r="A12" t="s">
        <v>46</v>
      </c>
    </row>
    <row r="13" spans="1:5">
      <c r="A13" t="s">
        <v>47</v>
      </c>
    </row>
    <row r="14" spans="1:5">
      <c r="A14" t="s">
        <v>48</v>
      </c>
    </row>
    <row r="17" spans="1:5">
      <c r="A17" t="s">
        <v>49</v>
      </c>
    </row>
    <row r="18" spans="1:5">
      <c r="A18" t="s">
        <v>50</v>
      </c>
    </row>
    <row r="19" spans="1:5">
      <c r="A19" t="s">
        <v>51</v>
      </c>
    </row>
    <row r="20" spans="1:5">
      <c r="A20" t="s">
        <v>52</v>
      </c>
    </row>
    <row r="21" spans="1:5">
      <c r="A21" t="s">
        <v>53</v>
      </c>
    </row>
    <row r="22" spans="1:5">
      <c r="A22" t="s">
        <v>54</v>
      </c>
    </row>
    <row r="24" spans="1:5">
      <c r="A24" t="s">
        <v>55</v>
      </c>
      <c r="B24" t="s">
        <v>56</v>
      </c>
      <c r="C24" t="s">
        <v>57</v>
      </c>
      <c r="D24" t="s">
        <v>39</v>
      </c>
      <c r="E24" t="s">
        <v>58</v>
      </c>
    </row>
    <row r="26" spans="1:5">
      <c r="A26" t="s">
        <v>59</v>
      </c>
      <c r="B26">
        <v>-4.3610000000000003E-3</v>
      </c>
      <c r="C26">
        <v>2.6568000000000001E-2</v>
      </c>
      <c r="D26">
        <v>-0.16414699999999999</v>
      </c>
      <c r="E26">
        <v>0.87180000000000002</v>
      </c>
    </row>
    <row r="27" spans="1:5">
      <c r="A27" t="s">
        <v>60</v>
      </c>
      <c r="B27">
        <v>0.489678</v>
      </c>
      <c r="C27">
        <v>0.22542999999999999</v>
      </c>
      <c r="D27">
        <v>2.172199</v>
      </c>
      <c r="E27">
        <v>4.6300000000000001E-2</v>
      </c>
    </row>
    <row r="28" spans="1:5">
      <c r="A28" t="s">
        <v>61</v>
      </c>
      <c r="B28">
        <v>9.2410000000000006E-2</v>
      </c>
      <c r="C28">
        <v>0.31997799999999998</v>
      </c>
      <c r="D28">
        <v>0.28880299999999998</v>
      </c>
      <c r="E28">
        <v>0.77669999999999995</v>
      </c>
    </row>
    <row r="30" spans="1:5">
      <c r="A30" t="s">
        <v>62</v>
      </c>
      <c r="B30">
        <v>0.239313</v>
      </c>
      <c r="C30" t="s">
        <v>63</v>
      </c>
      <c r="E30">
        <v>7.8550999999999996E-2</v>
      </c>
    </row>
    <row r="31" spans="1:5">
      <c r="A31" t="s">
        <v>64</v>
      </c>
      <c r="B31">
        <v>0.13788800000000001</v>
      </c>
      <c r="C31" t="s">
        <v>65</v>
      </c>
      <c r="E31">
        <v>5.5643999999999999E-2</v>
      </c>
    </row>
    <row r="32" spans="1:5">
      <c r="A32" t="s">
        <v>66</v>
      </c>
      <c r="B32">
        <v>5.1665000000000003E-2</v>
      </c>
      <c r="C32" t="s">
        <v>67</v>
      </c>
      <c r="E32">
        <v>-2.9370599999999998</v>
      </c>
    </row>
    <row r="33" spans="1:5">
      <c r="A33" t="s">
        <v>68</v>
      </c>
      <c r="B33">
        <v>4.0038999999999998E-2</v>
      </c>
      <c r="C33" t="s">
        <v>69</v>
      </c>
      <c r="E33">
        <v>-2.7886649999999999</v>
      </c>
    </row>
    <row r="34" spans="1:5">
      <c r="A34" t="s">
        <v>70</v>
      </c>
      <c r="B34">
        <v>29.433540000000001</v>
      </c>
      <c r="C34" t="s">
        <v>71</v>
      </c>
      <c r="E34">
        <v>-2.9165990000000002</v>
      </c>
    </row>
    <row r="35" spans="1:5">
      <c r="A35" t="s">
        <v>72</v>
      </c>
      <c r="B35">
        <v>2.3595030000000001</v>
      </c>
      <c r="C35" t="s">
        <v>73</v>
      </c>
      <c r="E35">
        <v>1.929098</v>
      </c>
    </row>
    <row r="36" spans="1:5">
      <c r="A36" t="s">
        <v>74</v>
      </c>
      <c r="B36">
        <v>0.12854299999999999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Sheet6</vt:lpstr>
      <vt:lpstr>Sheet2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china</cp:lastModifiedBy>
  <dcterms:created xsi:type="dcterms:W3CDTF">2016-03-08T15:06:51Z</dcterms:created>
  <dcterms:modified xsi:type="dcterms:W3CDTF">2016-03-11T19:50:36Z</dcterms:modified>
</cp:coreProperties>
</file>