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Users\Shree\Main Projects\Oil Industry Analysis\"/>
    </mc:Choice>
  </mc:AlternateContent>
  <xr:revisionPtr revIDLastSave="0" documentId="13_ncr:1_{9669E4BC-64CC-4E04-9AEA-6C1529A4A498}" xr6:coauthVersionLast="47" xr6:coauthVersionMax="47" xr10:uidLastSave="{00000000-0000-0000-0000-000000000000}"/>
  <bookViews>
    <workbookView xWindow="-108" yWindow="-108" windowWidth="23256" windowHeight="12456" activeTab="1" xr2:uid="{2B85C594-3ACA-4C38-97F4-722FBB83E7AB}"/>
  </bookViews>
  <sheets>
    <sheet name="Work Done" sheetId="23" r:id="rId1"/>
    <sheet name="Dashboard" sheetId="15" r:id="rId2"/>
    <sheet name="Summary Table" sheetId="25" state="hidden" r:id="rId3"/>
    <sheet name="Detail1" sheetId="32" state="hidden" r:id="rId4"/>
    <sheet name="Sheet7" sheetId="31" state="hidden" r:id="rId5"/>
    <sheet name="Sheet9" sheetId="34" state="hidden" r:id="rId6"/>
    <sheet name="Sheet6" sheetId="30" state="hidden" r:id="rId7"/>
    <sheet name="Investment Analysis" sheetId="24" r:id="rId8"/>
    <sheet name="1. Prices &gt;&gt;" sheetId="21" r:id="rId9"/>
    <sheet name="1A. Comparison" sheetId="12" r:id="rId10"/>
    <sheet name="1B. Pre-War" sheetId="16" r:id="rId11"/>
    <sheet name="1C. Shock" sheetId="17" r:id="rId12"/>
    <sheet name="1D. Post-Shock" sheetId="18" r:id="rId13"/>
    <sheet name="2. Base Data &gt;&gt;" sheetId="20" r:id="rId14"/>
    <sheet name="2A. Crude_Oil" sheetId="2" r:id="rId15"/>
    <sheet name="2B. IOC" sheetId="3" r:id="rId16"/>
    <sheet name="2C. ONGC" sheetId="4" r:id="rId17"/>
    <sheet name="2D. OI Ltd" sheetId="6" r:id="rId18"/>
    <sheet name="CORR" sheetId="10" state="hidden" r:id="rId19"/>
    <sheet name="Corr &amp; Slope" sheetId="13" state="hidden" r:id="rId20"/>
    <sheet name="Sheet2" sheetId="19" state="hidden" r:id="rId21"/>
  </sheets>
  <definedNames>
    <definedName name="_xlnm.Print_Area" localSheetId="9">'1A. Comparison'!$B$2:$I$800</definedName>
    <definedName name="_xlnm.Print_Area" localSheetId="10">'1B. Pre-War'!$B$2:$I$310</definedName>
    <definedName name="_xlnm.Print_Area" localSheetId="11">'1C. Shock'!$B$2:$I$230</definedName>
    <definedName name="_xlnm.Print_Area" localSheetId="12">'1D. Post-Shock'!$B$2:$I$270</definedName>
    <definedName name="_xlnm.Print_Area" localSheetId="14">'2A. Crude_Oil'!$B$2:$I$778</definedName>
    <definedName name="_xlnm.Print_Area" localSheetId="15">'2B. IOC'!$B$2:$J$728</definedName>
    <definedName name="_xlnm.Print_Area" localSheetId="16">'2C. ONGC'!$B$2:$J$748</definedName>
    <definedName name="_xlnm.Print_Area" localSheetId="17">'2D. OI Ltd'!$B$2:$J$748</definedName>
    <definedName name="_xlnm.Print_Area" localSheetId="1">Dashboard!$B$2:$AA$64</definedName>
    <definedName name="_xlnm.Print_Area" localSheetId="7">'Investment Analysis'!$B$2:$Z$49</definedName>
    <definedName name="_xlnm.Print_Area" localSheetId="2">'Summary Table'!$A$1:$N$26</definedName>
    <definedName name="_xlnm.Print_Area" localSheetId="0">'Work Done'!$B$2:$L$59</definedName>
    <definedName name="Slicer_Phase2">#N/A</definedName>
  </definedNames>
  <calcPr calcId="191029"/>
  <pivotCaches>
    <pivotCache cacheId="0" r:id="rId22"/>
  </pivotCaches>
  <extLs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7" i="24" l="1"/>
  <c r="S17" i="24"/>
  <c r="R17" i="24"/>
  <c r="T16" i="24"/>
  <c r="S16" i="24"/>
  <c r="R16" i="24"/>
  <c r="T15" i="24"/>
  <c r="S15" i="24"/>
  <c r="R15" i="24"/>
  <c r="Y45" i="24"/>
  <c r="Y39" i="24"/>
  <c r="Y33" i="24"/>
  <c r="Y26" i="24"/>
  <c r="Y20" i="24"/>
  <c r="L48" i="24"/>
  <c r="N48" i="24" s="1"/>
  <c r="L47" i="24"/>
  <c r="O47" i="24" s="1"/>
  <c r="L46" i="24"/>
  <c r="N46" i="24" s="1"/>
  <c r="E48" i="24"/>
  <c r="H48" i="24" s="1"/>
  <c r="E47" i="24"/>
  <c r="F47" i="24" s="1"/>
  <c r="E46" i="24"/>
  <c r="G46" i="24" s="1"/>
  <c r="L42" i="24"/>
  <c r="O42" i="24" s="1"/>
  <c r="L41" i="24"/>
  <c r="O41" i="24" s="1"/>
  <c r="L40" i="24"/>
  <c r="N40" i="24" s="1"/>
  <c r="E42" i="24"/>
  <c r="G42" i="24" s="1"/>
  <c r="E41" i="24"/>
  <c r="G41" i="24" s="1"/>
  <c r="E40" i="24"/>
  <c r="G40" i="24" s="1"/>
  <c r="O45" i="24"/>
  <c r="O39" i="24"/>
  <c r="E36" i="24"/>
  <c r="H36" i="24" s="1"/>
  <c r="L36" i="24"/>
  <c r="N36" i="24" s="1"/>
  <c r="L35" i="24"/>
  <c r="O35" i="24" s="1"/>
  <c r="L34" i="24"/>
  <c r="N34" i="24" s="1"/>
  <c r="E35" i="24"/>
  <c r="D35" i="24" s="1"/>
  <c r="E34" i="24"/>
  <c r="G34" i="24" s="1"/>
  <c r="O33" i="24"/>
  <c r="E27" i="24"/>
  <c r="F27" i="24" s="1"/>
  <c r="E21" i="24"/>
  <c r="E28" i="24"/>
  <c r="G28" i="24" s="1"/>
  <c r="L29" i="24"/>
  <c r="O29" i="24" s="1"/>
  <c r="E29" i="24"/>
  <c r="H29" i="24" s="1"/>
  <c r="L28" i="24"/>
  <c r="N28" i="24" s="1"/>
  <c r="L27" i="24"/>
  <c r="O27" i="24" s="1"/>
  <c r="O26" i="24"/>
  <c r="S28" i="24" l="1"/>
  <c r="X28" i="24" s="1"/>
  <c r="L11" i="25" s="1"/>
  <c r="S46" i="24"/>
  <c r="X46" i="24" s="1"/>
  <c r="L9" i="25" s="1"/>
  <c r="S34" i="24"/>
  <c r="S40" i="24"/>
  <c r="T29" i="24"/>
  <c r="O48" i="24"/>
  <c r="T48" i="24" s="1"/>
  <c r="K46" i="24"/>
  <c r="D47" i="24"/>
  <c r="H47" i="24"/>
  <c r="T47" i="24" s="1"/>
  <c r="G47" i="24"/>
  <c r="K40" i="24"/>
  <c r="O40" i="24"/>
  <c r="M40" i="24"/>
  <c r="D41" i="24"/>
  <c r="H41" i="24"/>
  <c r="T41" i="24" s="1"/>
  <c r="F41" i="24"/>
  <c r="F40" i="24"/>
  <c r="H40" i="24"/>
  <c r="D40" i="24"/>
  <c r="D48" i="24"/>
  <c r="F48" i="24"/>
  <c r="O46" i="24"/>
  <c r="M47" i="24"/>
  <c r="R47" i="24" s="1"/>
  <c r="K48" i="24"/>
  <c r="H46" i="24"/>
  <c r="M46" i="24"/>
  <c r="K47" i="24"/>
  <c r="G48" i="24"/>
  <c r="S48" i="24" s="1"/>
  <c r="D46" i="24"/>
  <c r="F46" i="24"/>
  <c r="N47" i="24"/>
  <c r="M48" i="24"/>
  <c r="D42" i="24"/>
  <c r="F42" i="24"/>
  <c r="H42" i="24"/>
  <c r="T42" i="24" s="1"/>
  <c r="M41" i="24"/>
  <c r="K42" i="24"/>
  <c r="K41" i="24"/>
  <c r="N41" i="24"/>
  <c r="S41" i="24" s="1"/>
  <c r="M42" i="24"/>
  <c r="N42" i="24"/>
  <c r="S42" i="24" s="1"/>
  <c r="O36" i="24"/>
  <c r="T36" i="24" s="1"/>
  <c r="K34" i="24"/>
  <c r="G35" i="24"/>
  <c r="H35" i="24"/>
  <c r="T35" i="24" s="1"/>
  <c r="F35" i="24"/>
  <c r="H34" i="24"/>
  <c r="F36" i="24"/>
  <c r="D36" i="24"/>
  <c r="O34" i="24"/>
  <c r="M35" i="24"/>
  <c r="K36" i="24"/>
  <c r="M34" i="24"/>
  <c r="K35" i="24"/>
  <c r="G36" i="24"/>
  <c r="S36" i="24" s="1"/>
  <c r="D34" i="24"/>
  <c r="F34" i="24"/>
  <c r="N35" i="24"/>
  <c r="M36" i="24"/>
  <c r="D28" i="24"/>
  <c r="K29" i="24"/>
  <c r="K28" i="24"/>
  <c r="H28" i="24"/>
  <c r="F28" i="24"/>
  <c r="G27" i="24"/>
  <c r="M28" i="24"/>
  <c r="D27" i="24"/>
  <c r="H27" i="24"/>
  <c r="T27" i="24" s="1"/>
  <c r="G6" i="25" s="1"/>
  <c r="G29" i="24"/>
  <c r="O28" i="24"/>
  <c r="F29" i="24"/>
  <c r="D29" i="24"/>
  <c r="K27" i="24"/>
  <c r="M29" i="24"/>
  <c r="M27" i="24"/>
  <c r="R27" i="24" s="1"/>
  <c r="E6" i="25" s="1"/>
  <c r="N29" i="24"/>
  <c r="N27" i="24"/>
  <c r="M30" i="15"/>
  <c r="L30" i="15"/>
  <c r="K30" i="15"/>
  <c r="O20" i="24"/>
  <c r="M14" i="24"/>
  <c r="E22" i="24"/>
  <c r="B6" i="10"/>
  <c r="D33" i="15"/>
  <c r="L33" i="15"/>
  <c r="M33" i="15"/>
  <c r="L23" i="24"/>
  <c r="N23" i="24" s="1"/>
  <c r="E23" i="24"/>
  <c r="L22" i="24"/>
  <c r="L21" i="24"/>
  <c r="F32" i="15"/>
  <c r="F31" i="15"/>
  <c r="E32" i="15"/>
  <c r="E31" i="15"/>
  <c r="D32" i="15"/>
  <c r="K31" i="15"/>
  <c r="D31" i="15"/>
  <c r="L32" i="15"/>
  <c r="L31" i="15"/>
  <c r="M32" i="15"/>
  <c r="M31" i="15"/>
  <c r="K33" i="15"/>
  <c r="K32" i="15"/>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5" i="18"/>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5" i="17"/>
  <c r="H309" i="16"/>
  <c r="H308" i="16"/>
  <c r="H307" i="16"/>
  <c r="H306" i="16"/>
  <c r="H305" i="16"/>
  <c r="H304" i="16"/>
  <c r="H303" i="16"/>
  <c r="H302" i="16"/>
  <c r="H301" i="16"/>
  <c r="H300" i="16"/>
  <c r="H299" i="16"/>
  <c r="H298" i="16"/>
  <c r="H297" i="16"/>
  <c r="H296" i="16"/>
  <c r="H295" i="16"/>
  <c r="H294" i="16"/>
  <c r="H293" i="16"/>
  <c r="H292" i="16"/>
  <c r="H291" i="16"/>
  <c r="H290" i="16"/>
  <c r="H289" i="16"/>
  <c r="H288" i="16"/>
  <c r="H287" i="16"/>
  <c r="H286" i="16"/>
  <c r="H285" i="16"/>
  <c r="H284" i="1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5" i="16"/>
  <c r="B15" i="10"/>
  <c r="B13" i="10"/>
  <c r="B12" i="10"/>
  <c r="B11" i="10"/>
  <c r="B7" i="10"/>
  <c r="B5" i="10"/>
  <c r="B3" i="10"/>
  <c r="B4" i="10"/>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H581" i="12"/>
  <c r="H582" i="12"/>
  <c r="H583" i="12"/>
  <c r="H584" i="12"/>
  <c r="H585" i="12"/>
  <c r="H586" i="12"/>
  <c r="H587" i="12"/>
  <c r="H588" i="12"/>
  <c r="H589" i="12"/>
  <c r="H590" i="12"/>
  <c r="H591" i="12"/>
  <c r="H592" i="12"/>
  <c r="H593" i="12"/>
  <c r="H594" i="12"/>
  <c r="H595" i="12"/>
  <c r="H596" i="12"/>
  <c r="H597" i="12"/>
  <c r="H598" i="12"/>
  <c r="H599" i="12"/>
  <c r="H600" i="12"/>
  <c r="H601" i="12"/>
  <c r="H602" i="12"/>
  <c r="H603" i="12"/>
  <c r="H604" i="12"/>
  <c r="H605" i="12"/>
  <c r="H606" i="12"/>
  <c r="H607" i="12"/>
  <c r="H608" i="12"/>
  <c r="H609" i="12"/>
  <c r="H610" i="12"/>
  <c r="H611" i="12"/>
  <c r="H612" i="12"/>
  <c r="H613" i="12"/>
  <c r="H614" i="12"/>
  <c r="H615" i="12"/>
  <c r="H616" i="12"/>
  <c r="H617" i="12"/>
  <c r="H618" i="12"/>
  <c r="H619" i="12"/>
  <c r="H620" i="12"/>
  <c r="H621" i="12"/>
  <c r="H622" i="12"/>
  <c r="H623" i="12"/>
  <c r="H624" i="12"/>
  <c r="H625" i="12"/>
  <c r="H626" i="12"/>
  <c r="H627" i="12"/>
  <c r="H628" i="12"/>
  <c r="H629" i="12"/>
  <c r="H630" i="12"/>
  <c r="H631" i="12"/>
  <c r="H632" i="12"/>
  <c r="H633" i="12"/>
  <c r="H634" i="12"/>
  <c r="H635" i="12"/>
  <c r="H636" i="12"/>
  <c r="H637" i="12"/>
  <c r="H638" i="12"/>
  <c r="H639" i="12"/>
  <c r="H640" i="12"/>
  <c r="H641" i="12"/>
  <c r="H642" i="12"/>
  <c r="H643" i="12"/>
  <c r="H644" i="12"/>
  <c r="H645" i="12"/>
  <c r="H646" i="12"/>
  <c r="H647" i="12"/>
  <c r="H648" i="12"/>
  <c r="H649" i="12"/>
  <c r="H650" i="12"/>
  <c r="H651" i="12"/>
  <c r="H652" i="12"/>
  <c r="H653" i="12"/>
  <c r="H654" i="12"/>
  <c r="H655" i="12"/>
  <c r="H656" i="12"/>
  <c r="H657" i="12"/>
  <c r="H658" i="12"/>
  <c r="H659" i="12"/>
  <c r="H660" i="12"/>
  <c r="H661" i="12"/>
  <c r="H662" i="12"/>
  <c r="H663" i="12"/>
  <c r="H664" i="12"/>
  <c r="H665" i="12"/>
  <c r="H666" i="12"/>
  <c r="H667" i="12"/>
  <c r="H668" i="12"/>
  <c r="H669" i="12"/>
  <c r="H670" i="12"/>
  <c r="H671" i="12"/>
  <c r="H672" i="12"/>
  <c r="H673" i="12"/>
  <c r="H674" i="12"/>
  <c r="H675" i="12"/>
  <c r="H676" i="12"/>
  <c r="H677" i="12"/>
  <c r="H678" i="12"/>
  <c r="H679" i="12"/>
  <c r="H680" i="12"/>
  <c r="H681" i="12"/>
  <c r="H682" i="12"/>
  <c r="H683" i="12"/>
  <c r="H684" i="12"/>
  <c r="H685" i="12"/>
  <c r="H686" i="12"/>
  <c r="H687" i="12"/>
  <c r="H688" i="12"/>
  <c r="H689" i="12"/>
  <c r="H690" i="12"/>
  <c r="H691" i="12"/>
  <c r="H692" i="12"/>
  <c r="H693" i="12"/>
  <c r="H694" i="12"/>
  <c r="H695" i="12"/>
  <c r="H696" i="12"/>
  <c r="H697" i="12"/>
  <c r="H698" i="12"/>
  <c r="H699" i="12"/>
  <c r="H700" i="12"/>
  <c r="H701" i="12"/>
  <c r="H702" i="12"/>
  <c r="H703" i="12"/>
  <c r="H704" i="12"/>
  <c r="H705" i="12"/>
  <c r="H706" i="12"/>
  <c r="H707" i="12"/>
  <c r="H708" i="12"/>
  <c r="H709" i="12"/>
  <c r="H710" i="12"/>
  <c r="H711" i="12"/>
  <c r="H712" i="12"/>
  <c r="H713" i="12"/>
  <c r="H714" i="12"/>
  <c r="H715" i="12"/>
  <c r="H716" i="12"/>
  <c r="H717" i="12"/>
  <c r="H718" i="12"/>
  <c r="H719" i="12"/>
  <c r="H720" i="12"/>
  <c r="H721" i="12"/>
  <c r="H722" i="12"/>
  <c r="H723" i="12"/>
  <c r="H724" i="12"/>
  <c r="H725" i="12"/>
  <c r="H726" i="12"/>
  <c r="H727" i="12"/>
  <c r="H728" i="12"/>
  <c r="H729" i="12"/>
  <c r="H730" i="12"/>
  <c r="H731" i="12"/>
  <c r="H732" i="12"/>
  <c r="H733" i="12"/>
  <c r="H734" i="12"/>
  <c r="H735" i="12"/>
  <c r="H736" i="12"/>
  <c r="H737" i="12"/>
  <c r="H738" i="12"/>
  <c r="H739" i="12"/>
  <c r="H740" i="12"/>
  <c r="H741" i="12"/>
  <c r="H742" i="12"/>
  <c r="H743" i="12"/>
  <c r="H744" i="12"/>
  <c r="H745" i="12"/>
  <c r="H746" i="12"/>
  <c r="H747" i="12"/>
  <c r="H748" i="12"/>
  <c r="H749" i="12"/>
  <c r="H750" i="12"/>
  <c r="H751" i="12"/>
  <c r="H752" i="12"/>
  <c r="H753" i="12"/>
  <c r="H754" i="12"/>
  <c r="H755" i="12"/>
  <c r="H756" i="12"/>
  <c r="H757" i="12"/>
  <c r="H758" i="12"/>
  <c r="H759" i="12"/>
  <c r="H760" i="12"/>
  <c r="H761" i="12"/>
  <c r="H762" i="12"/>
  <c r="H763" i="12"/>
  <c r="H764" i="12"/>
  <c r="H765" i="12"/>
  <c r="H766" i="12"/>
  <c r="H767" i="12"/>
  <c r="H768" i="12"/>
  <c r="H769" i="12"/>
  <c r="H770" i="12"/>
  <c r="H771" i="12"/>
  <c r="H772" i="12"/>
  <c r="H773" i="12"/>
  <c r="H774" i="12"/>
  <c r="H775" i="12"/>
  <c r="H776" i="12"/>
  <c r="H777" i="12"/>
  <c r="H778" i="12"/>
  <c r="H779" i="12"/>
  <c r="H780" i="12"/>
  <c r="H781" i="12"/>
  <c r="H782" i="12"/>
  <c r="H783" i="12"/>
  <c r="H784" i="12"/>
  <c r="H785" i="12"/>
  <c r="H786" i="12"/>
  <c r="H787" i="12"/>
  <c r="H788" i="12"/>
  <c r="H789" i="12"/>
  <c r="H790" i="12"/>
  <c r="H791" i="12"/>
  <c r="H792" i="12"/>
  <c r="H793" i="12"/>
  <c r="H794" i="12"/>
  <c r="H795" i="12"/>
  <c r="H796" i="12"/>
  <c r="H797" i="12"/>
  <c r="H798" i="12"/>
  <c r="H799" i="12"/>
  <c r="H5" i="12"/>
  <c r="R41" i="24" l="1"/>
  <c r="W41" i="24" s="1"/>
  <c r="K13" i="25" s="1"/>
  <c r="F9" i="25"/>
  <c r="R28" i="24"/>
  <c r="W28" i="24" s="1"/>
  <c r="K11" i="25" s="1"/>
  <c r="S35" i="24"/>
  <c r="F12" i="25" s="1"/>
  <c r="F11" i="25"/>
  <c r="Y42" i="24"/>
  <c r="M18" i="25" s="1"/>
  <c r="G18" i="25"/>
  <c r="W47" i="24"/>
  <c r="K14" i="25" s="1"/>
  <c r="E14" i="25"/>
  <c r="Y35" i="24"/>
  <c r="M12" i="25" s="1"/>
  <c r="G12" i="25"/>
  <c r="Y47" i="24"/>
  <c r="M14" i="25" s="1"/>
  <c r="G14" i="25"/>
  <c r="R48" i="24"/>
  <c r="X36" i="24"/>
  <c r="L17" i="25" s="1"/>
  <c r="F17" i="25"/>
  <c r="Y36" i="24"/>
  <c r="M17" i="25" s="1"/>
  <c r="G17" i="25"/>
  <c r="Y48" i="24"/>
  <c r="M19" i="25" s="1"/>
  <c r="G19" i="25"/>
  <c r="X42" i="24"/>
  <c r="L18" i="25" s="1"/>
  <c r="F18" i="25"/>
  <c r="Y29" i="24"/>
  <c r="M16" i="25" s="1"/>
  <c r="G16" i="25"/>
  <c r="X48" i="24"/>
  <c r="L19" i="25" s="1"/>
  <c r="F19" i="25"/>
  <c r="X40" i="24"/>
  <c r="L8" i="25" s="1"/>
  <c r="F8" i="25"/>
  <c r="X41" i="24"/>
  <c r="L13" i="25" s="1"/>
  <c r="F13" i="25"/>
  <c r="Y41" i="24"/>
  <c r="M13" i="25" s="1"/>
  <c r="G13" i="25"/>
  <c r="X34" i="24"/>
  <c r="L7" i="25" s="1"/>
  <c r="F7" i="25"/>
  <c r="R29" i="24"/>
  <c r="T34" i="24"/>
  <c r="R42" i="24"/>
  <c r="T28" i="24"/>
  <c r="T46" i="24"/>
  <c r="S27" i="24"/>
  <c r="F6" i="25" s="1"/>
  <c r="R34" i="24"/>
  <c r="R40" i="24"/>
  <c r="Y27" i="24"/>
  <c r="M6" i="25" s="1"/>
  <c r="W27" i="24"/>
  <c r="K6" i="25" s="1"/>
  <c r="R36" i="24"/>
  <c r="R35" i="24"/>
  <c r="S29" i="24"/>
  <c r="T40" i="24"/>
  <c r="R46" i="24"/>
  <c r="S47" i="24"/>
  <c r="H22" i="24"/>
  <c r="G22" i="24"/>
  <c r="F22" i="24"/>
  <c r="D22" i="24"/>
  <c r="F21" i="24"/>
  <c r="H21" i="24"/>
  <c r="D21" i="24"/>
  <c r="G21" i="24"/>
  <c r="H23" i="24"/>
  <c r="D23" i="24"/>
  <c r="F23" i="24"/>
  <c r="O21" i="24"/>
  <c r="K21" i="24"/>
  <c r="B14" i="10"/>
  <c r="E33" i="15"/>
  <c r="O22" i="24"/>
  <c r="F33" i="15"/>
  <c r="K23" i="24"/>
  <c r="K22" i="24"/>
  <c r="M21" i="24"/>
  <c r="N22" i="24"/>
  <c r="O23" i="24"/>
  <c r="M22" i="24"/>
  <c r="N21" i="24"/>
  <c r="M23" i="24"/>
  <c r="G23" i="24"/>
  <c r="S23" i="24" s="1"/>
  <c r="F15" i="25" s="1"/>
  <c r="E13" i="25" l="1"/>
  <c r="X35" i="24"/>
  <c r="L12" i="25" s="1"/>
  <c r="E11" i="25"/>
  <c r="Y46" i="24"/>
  <c r="M9" i="25" s="1"/>
  <c r="G9" i="25"/>
  <c r="W35" i="24"/>
  <c r="K12" i="25" s="1"/>
  <c r="E12" i="25"/>
  <c r="W36" i="24"/>
  <c r="K17" i="25" s="1"/>
  <c r="E17" i="25"/>
  <c r="W40" i="24"/>
  <c r="K8" i="25" s="1"/>
  <c r="E8" i="25"/>
  <c r="W34" i="24"/>
  <c r="K7" i="25" s="1"/>
  <c r="E7" i="25"/>
  <c r="S21" i="24"/>
  <c r="F5" i="25" s="1"/>
  <c r="X47" i="24"/>
  <c r="L14" i="25" s="1"/>
  <c r="F14" i="25"/>
  <c r="Y28" i="24"/>
  <c r="M11" i="25" s="1"/>
  <c r="G11" i="25"/>
  <c r="X29" i="24"/>
  <c r="L16" i="25" s="1"/>
  <c r="F16" i="25"/>
  <c r="W29" i="24"/>
  <c r="K16" i="25" s="1"/>
  <c r="E16" i="25"/>
  <c r="W46" i="24"/>
  <c r="K9" i="25" s="1"/>
  <c r="E9" i="25"/>
  <c r="W42" i="24"/>
  <c r="K18" i="25" s="1"/>
  <c r="E18" i="25"/>
  <c r="Y40" i="24"/>
  <c r="M8" i="25" s="1"/>
  <c r="G8" i="25"/>
  <c r="Y34" i="24"/>
  <c r="M7" i="25" s="1"/>
  <c r="G7" i="25"/>
  <c r="W48" i="24"/>
  <c r="K19" i="25" s="1"/>
  <c r="E19" i="25"/>
  <c r="R21" i="24"/>
  <c r="E5" i="25" s="1"/>
  <c r="T21" i="24"/>
  <c r="G5" i="25" s="1"/>
  <c r="X27" i="24"/>
  <c r="L6" i="25" s="1"/>
  <c r="E17" i="24"/>
  <c r="X23" i="24"/>
  <c r="T22" i="24"/>
  <c r="G10" i="25" s="1"/>
  <c r="R22" i="24"/>
  <c r="E10" i="25" s="1"/>
  <c r="R23" i="24"/>
  <c r="E15" i="25" s="1"/>
  <c r="T23" i="24"/>
  <c r="G15" i="25" s="1"/>
  <c r="S22" i="24"/>
  <c r="F10" i="25" s="1"/>
  <c r="Y21" i="24" l="1"/>
  <c r="M15" i="24" s="1"/>
  <c r="F15" i="24"/>
  <c r="L17" i="24"/>
  <c r="L15" i="25"/>
  <c r="W21" i="24"/>
  <c r="D15" i="24"/>
  <c r="X21" i="24"/>
  <c r="E15" i="24"/>
  <c r="Y22" i="24"/>
  <c r="F16" i="24"/>
  <c r="F17" i="24"/>
  <c r="Y23" i="24"/>
  <c r="E16" i="24"/>
  <c r="X22" i="24"/>
  <c r="W23" i="24"/>
  <c r="D17" i="24"/>
  <c r="W22" i="24"/>
  <c r="D16" i="24"/>
  <c r="M5" i="25" l="1"/>
  <c r="M16" i="24"/>
  <c r="M10" i="25"/>
  <c r="K16" i="24"/>
  <c r="K10" i="25"/>
  <c r="K15" i="24"/>
  <c r="K5" i="25"/>
  <c r="L15" i="24"/>
  <c r="L5" i="25"/>
  <c r="M17" i="24"/>
  <c r="M15" i="25"/>
  <c r="K17" i="24"/>
  <c r="K15" i="25"/>
  <c r="L16" i="24"/>
  <c r="L10" i="25"/>
  <c r="N15" i="24" l="1"/>
  <c r="N17" i="24"/>
  <c r="N16" i="24"/>
  <c r="F5" i="24" l="1"/>
</calcChain>
</file>

<file path=xl/sharedStrings.xml><?xml version="1.0" encoding="utf-8"?>
<sst xmlns="http://schemas.openxmlformats.org/spreadsheetml/2006/main" count="2730" uniqueCount="1688">
  <si>
    <t>Date</t>
  </si>
  <si>
    <t>Price</t>
  </si>
  <si>
    <t>Open</t>
  </si>
  <si>
    <t>High</t>
  </si>
  <si>
    <t>Low</t>
  </si>
  <si>
    <t>Vol.</t>
  </si>
  <si>
    <t>Change %</t>
  </si>
  <si>
    <t>ONGC</t>
  </si>
  <si>
    <t>30.65M</t>
  </si>
  <si>
    <t>54.67M</t>
  </si>
  <si>
    <t>16.46M</t>
  </si>
  <si>
    <t>30.77M</t>
  </si>
  <si>
    <t>12.92M</t>
  </si>
  <si>
    <t>20.81M</t>
  </si>
  <si>
    <t>27.66M</t>
  </si>
  <si>
    <t>22.07M</t>
  </si>
  <si>
    <t>19.35M</t>
  </si>
  <si>
    <t>43.20M</t>
  </si>
  <si>
    <t>20.04M</t>
  </si>
  <si>
    <t>23.66M</t>
  </si>
  <si>
    <t>15.74M</t>
  </si>
  <si>
    <t>28.92M</t>
  </si>
  <si>
    <t>22.61M</t>
  </si>
  <si>
    <t>38.17M</t>
  </si>
  <si>
    <t>31.09M</t>
  </si>
  <si>
    <t>47.27M</t>
  </si>
  <si>
    <t>50.65M</t>
  </si>
  <si>
    <t>24.13M</t>
  </si>
  <si>
    <t>46.27M</t>
  </si>
  <si>
    <t>36.83M</t>
  </si>
  <si>
    <t>61.13M</t>
  </si>
  <si>
    <t>26.01M</t>
  </si>
  <si>
    <t>18.59M</t>
  </si>
  <si>
    <t>16.65M</t>
  </si>
  <si>
    <t>20.43M</t>
  </si>
  <si>
    <t>16.98M</t>
  </si>
  <si>
    <t>50.80M</t>
  </si>
  <si>
    <t>43.42M</t>
  </si>
  <si>
    <t>35.72M</t>
  </si>
  <si>
    <t>23.50M</t>
  </si>
  <si>
    <t>5.99M</t>
  </si>
  <si>
    <t>28.40M</t>
  </si>
  <si>
    <t>32.09M</t>
  </si>
  <si>
    <t>69.41M</t>
  </si>
  <si>
    <t>79.53M</t>
  </si>
  <si>
    <t>63.50M</t>
  </si>
  <si>
    <t>34.49M</t>
  </si>
  <si>
    <t>64.00M</t>
  </si>
  <si>
    <t>54.03M</t>
  </si>
  <si>
    <t>29.03M</t>
  </si>
  <si>
    <t>10.18M</t>
  </si>
  <si>
    <t>6.45M</t>
  </si>
  <si>
    <t>10.11M</t>
  </si>
  <si>
    <t>9.06M</t>
  </si>
  <si>
    <t>9.59M</t>
  </si>
  <si>
    <t>8.77M</t>
  </si>
  <si>
    <t>6.72M</t>
  </si>
  <si>
    <t>11.47M</t>
  </si>
  <si>
    <t>13.36M</t>
  </si>
  <si>
    <t>8.63M</t>
  </si>
  <si>
    <t>12.88M</t>
  </si>
  <si>
    <t>9.92M</t>
  </si>
  <si>
    <t>12.12M</t>
  </si>
  <si>
    <t>9.46M</t>
  </si>
  <si>
    <t>10.35M</t>
  </si>
  <si>
    <t>8.50M</t>
  </si>
  <si>
    <t>9.29M</t>
  </si>
  <si>
    <t>10.55M</t>
  </si>
  <si>
    <t>12.49M</t>
  </si>
  <si>
    <t>7.35M</t>
  </si>
  <si>
    <t>17.12M</t>
  </si>
  <si>
    <t>17.58M</t>
  </si>
  <si>
    <t>8.79M</t>
  </si>
  <si>
    <t>10.89M</t>
  </si>
  <si>
    <t>10.98M</t>
  </si>
  <si>
    <t>15.17M</t>
  </si>
  <si>
    <t>18.23M</t>
  </si>
  <si>
    <t>17.30M</t>
  </si>
  <si>
    <t>35.18M</t>
  </si>
  <si>
    <t>16.43M</t>
  </si>
  <si>
    <t>11.72M</t>
  </si>
  <si>
    <t>21.37M</t>
  </si>
  <si>
    <t>24.00M</t>
  </si>
  <si>
    <t>29.29M</t>
  </si>
  <si>
    <t>7.70M</t>
  </si>
  <si>
    <t>8.81M</t>
  </si>
  <si>
    <t>12.85M</t>
  </si>
  <si>
    <t>13.06M</t>
  </si>
  <si>
    <t>14.74M</t>
  </si>
  <si>
    <t>15.92M</t>
  </si>
  <si>
    <t>10.93M</t>
  </si>
  <si>
    <t>6.51M</t>
  </si>
  <si>
    <t>6.87M</t>
  </si>
  <si>
    <t>7.02M</t>
  </si>
  <si>
    <t>9.94M</t>
  </si>
  <si>
    <t>6.81M</t>
  </si>
  <si>
    <t>5.27M</t>
  </si>
  <si>
    <t>7.45M</t>
  </si>
  <si>
    <t>7.60M</t>
  </si>
  <si>
    <t>6.86M</t>
  </si>
  <si>
    <t>7.03M</t>
  </si>
  <si>
    <t>6.76M</t>
  </si>
  <si>
    <t>6.48M</t>
  </si>
  <si>
    <t>9.34M</t>
  </si>
  <si>
    <t>14.65M</t>
  </si>
  <si>
    <t>6.95M</t>
  </si>
  <si>
    <t>10.74M</t>
  </si>
  <si>
    <t>8.70M</t>
  </si>
  <si>
    <t>16.78M</t>
  </si>
  <si>
    <t>16.13M</t>
  </si>
  <si>
    <t>25.42M</t>
  </si>
  <si>
    <t>27.28M</t>
  </si>
  <si>
    <t>16.35M</t>
  </si>
  <si>
    <t>14.91M</t>
  </si>
  <si>
    <t>11.98M</t>
  </si>
  <si>
    <t>19.07M</t>
  </si>
  <si>
    <t>18.60M</t>
  </si>
  <si>
    <t>8.94M</t>
  </si>
  <si>
    <t>15.28M</t>
  </si>
  <si>
    <t>9.53M</t>
  </si>
  <si>
    <t>19.13M</t>
  </si>
  <si>
    <t>24.05M</t>
  </si>
  <si>
    <t>11.49M</t>
  </si>
  <si>
    <t>14.98M</t>
  </si>
  <si>
    <t>17.51M</t>
  </si>
  <si>
    <t>24.04M</t>
  </si>
  <si>
    <t>37.55M</t>
  </si>
  <si>
    <t>32.78M</t>
  </si>
  <si>
    <t>14.28M</t>
  </si>
  <si>
    <t>11.92M</t>
  </si>
  <si>
    <t>32.97M</t>
  </si>
  <si>
    <t>12.60M</t>
  </si>
  <si>
    <t>14.39M</t>
  </si>
  <si>
    <t>10.67M</t>
  </si>
  <si>
    <t>10.96M</t>
  </si>
  <si>
    <t>18.13M</t>
  </si>
  <si>
    <t>9.69M</t>
  </si>
  <si>
    <t>9.50M</t>
  </si>
  <si>
    <t>9.39M</t>
  </si>
  <si>
    <t>6.80M</t>
  </si>
  <si>
    <t>15.15M</t>
  </si>
  <si>
    <t>8.74M</t>
  </si>
  <si>
    <t>19.25M</t>
  </si>
  <si>
    <t>19.80M</t>
  </si>
  <si>
    <t>10.81M</t>
  </si>
  <si>
    <t>11.40M</t>
  </si>
  <si>
    <t>5.74M</t>
  </si>
  <si>
    <t>9.23M</t>
  </si>
  <si>
    <t>7.12M</t>
  </si>
  <si>
    <t>11.77M</t>
  </si>
  <si>
    <t>17.16M</t>
  </si>
  <si>
    <t>9.27M</t>
  </si>
  <si>
    <t>6.89M</t>
  </si>
  <si>
    <t>9.85M</t>
  </si>
  <si>
    <t>9.68M</t>
  </si>
  <si>
    <t>19.87M</t>
  </si>
  <si>
    <t>27.39M</t>
  </si>
  <si>
    <t>11.20M</t>
  </si>
  <si>
    <t>16.12M</t>
  </si>
  <si>
    <t>20.86M</t>
  </si>
  <si>
    <t>44.30M</t>
  </si>
  <si>
    <t>7.17M</t>
  </si>
  <si>
    <t>4.70M</t>
  </si>
  <si>
    <t>4.46M</t>
  </si>
  <si>
    <t>7.29M</t>
  </si>
  <si>
    <t>6.05M</t>
  </si>
  <si>
    <t>5.90M</t>
  </si>
  <si>
    <t>15.81M</t>
  </si>
  <si>
    <t>12.07M</t>
  </si>
  <si>
    <t>12.00M</t>
  </si>
  <si>
    <t>17.04M</t>
  </si>
  <si>
    <t>5.09M</t>
  </si>
  <si>
    <t>4.66M</t>
  </si>
  <si>
    <t>7.06M</t>
  </si>
  <si>
    <t>5.00M</t>
  </si>
  <si>
    <t>7.79M</t>
  </si>
  <si>
    <t>7.94M</t>
  </si>
  <si>
    <t>5.10M</t>
  </si>
  <si>
    <t>7.74M</t>
  </si>
  <si>
    <t>6.41M</t>
  </si>
  <si>
    <t>4.18M</t>
  </si>
  <si>
    <t>3.00M</t>
  </si>
  <si>
    <t>5.71M</t>
  </si>
  <si>
    <t>5.06M</t>
  </si>
  <si>
    <t>11.42M</t>
  </si>
  <si>
    <t>9.75M</t>
  </si>
  <si>
    <t>4.85M</t>
  </si>
  <si>
    <t>10.27M</t>
  </si>
  <si>
    <t>7.07M</t>
  </si>
  <si>
    <t>8.16M</t>
  </si>
  <si>
    <t>18.09M</t>
  </si>
  <si>
    <t>22.90M</t>
  </si>
  <si>
    <t>27.35M</t>
  </si>
  <si>
    <t>8.18M</t>
  </si>
  <si>
    <t>8.32M</t>
  </si>
  <si>
    <t>7.15M</t>
  </si>
  <si>
    <t>6.31M</t>
  </si>
  <si>
    <t>6.14M</t>
  </si>
  <si>
    <t>5.97M</t>
  </si>
  <si>
    <t>8.58M</t>
  </si>
  <si>
    <t>5.52M</t>
  </si>
  <si>
    <t>6.69M</t>
  </si>
  <si>
    <t>10.00M</t>
  </si>
  <si>
    <t>6.10M</t>
  </si>
  <si>
    <t>6.29M</t>
  </si>
  <si>
    <t>9.88M</t>
  </si>
  <si>
    <t>4.63M</t>
  </si>
  <si>
    <t>9.15M</t>
  </si>
  <si>
    <t>8.60M</t>
  </si>
  <si>
    <t>3.69M</t>
  </si>
  <si>
    <t>5.01M</t>
  </si>
  <si>
    <t>6.47M</t>
  </si>
  <si>
    <t>8.61M</t>
  </si>
  <si>
    <t>6.09M</t>
  </si>
  <si>
    <t>6.88M</t>
  </si>
  <si>
    <t>9.51M</t>
  </si>
  <si>
    <t>11.12M</t>
  </si>
  <si>
    <t>10.82M</t>
  </si>
  <si>
    <t>20.03M</t>
  </si>
  <si>
    <t>21.75M</t>
  </si>
  <si>
    <t>10.78M</t>
  </si>
  <si>
    <t>10.84M</t>
  </si>
  <si>
    <t>8.19M</t>
  </si>
  <si>
    <t>6.97M</t>
  </si>
  <si>
    <t>9.41M</t>
  </si>
  <si>
    <t>9.86M</t>
  </si>
  <si>
    <t>7.98M</t>
  </si>
  <si>
    <t>8.78M</t>
  </si>
  <si>
    <t>9.37M</t>
  </si>
  <si>
    <t>8.02M</t>
  </si>
  <si>
    <t>16.44M</t>
  </si>
  <si>
    <t>44.10M</t>
  </si>
  <si>
    <t>11.95M</t>
  </si>
  <si>
    <t>19.08M</t>
  </si>
  <si>
    <t>14.45M</t>
  </si>
  <si>
    <t>11.97M</t>
  </si>
  <si>
    <t>11.51M</t>
  </si>
  <si>
    <t>16.88M</t>
  </si>
  <si>
    <t>15.57M</t>
  </si>
  <si>
    <t>10.19M</t>
  </si>
  <si>
    <t>6.60M</t>
  </si>
  <si>
    <t>5.82M</t>
  </si>
  <si>
    <t>9.57M</t>
  </si>
  <si>
    <t>15.29M</t>
  </si>
  <si>
    <t>15.22M</t>
  </si>
  <si>
    <t>8.62M</t>
  </si>
  <si>
    <t>12.68M</t>
  </si>
  <si>
    <t>18.67M</t>
  </si>
  <si>
    <t>9.56M</t>
  </si>
  <si>
    <t>16.27M</t>
  </si>
  <si>
    <t>16.41M</t>
  </si>
  <si>
    <t>20.46M</t>
  </si>
  <si>
    <t>24.70M</t>
  </si>
  <si>
    <t>20.91M</t>
  </si>
  <si>
    <t>10.37M</t>
  </si>
  <si>
    <t>10.95M</t>
  </si>
  <si>
    <t>18.22M</t>
  </si>
  <si>
    <t>15.07M</t>
  </si>
  <si>
    <t>29.12M</t>
  </si>
  <si>
    <t>17.42M</t>
  </si>
  <si>
    <t>40.70M</t>
  </si>
  <si>
    <t>22.42M</t>
  </si>
  <si>
    <t>29.44M</t>
  </si>
  <si>
    <t>7.95M</t>
  </si>
  <si>
    <t>13.46M</t>
  </si>
  <si>
    <t>14.82M</t>
  </si>
  <si>
    <t>6.23M</t>
  </si>
  <si>
    <t>5.26M</t>
  </si>
  <si>
    <t>5.64M</t>
  </si>
  <si>
    <t>10.22M</t>
  </si>
  <si>
    <t>10.41M</t>
  </si>
  <si>
    <t>13.03M</t>
  </si>
  <si>
    <t>8.97M</t>
  </si>
  <si>
    <t>6.79M</t>
  </si>
  <si>
    <t>7.84M</t>
  </si>
  <si>
    <t>10.40M</t>
  </si>
  <si>
    <t>12.61M</t>
  </si>
  <si>
    <t>3.75M</t>
  </si>
  <si>
    <t>9.54M</t>
  </si>
  <si>
    <t>19.43M</t>
  </si>
  <si>
    <t>7.16M</t>
  </si>
  <si>
    <t>8.15M</t>
  </si>
  <si>
    <t>10.12M</t>
  </si>
  <si>
    <t>9.89M</t>
  </si>
  <si>
    <t>14.46M</t>
  </si>
  <si>
    <t>9.04M</t>
  </si>
  <si>
    <t>14.88M</t>
  </si>
  <si>
    <t>13.00M</t>
  </si>
  <si>
    <t>10.51M</t>
  </si>
  <si>
    <t>13.29M</t>
  </si>
  <si>
    <t>16.04M</t>
  </si>
  <si>
    <t>24.56M</t>
  </si>
  <si>
    <t>15.97M</t>
  </si>
  <si>
    <t>14.14M</t>
  </si>
  <si>
    <t>19.19M</t>
  </si>
  <si>
    <t>13.58M</t>
  </si>
  <si>
    <t>15.78M</t>
  </si>
  <si>
    <t>24.71M</t>
  </si>
  <si>
    <t>20.69M</t>
  </si>
  <si>
    <t>13.60M</t>
  </si>
  <si>
    <t>25.99M</t>
  </si>
  <si>
    <t>9.99M</t>
  </si>
  <si>
    <t>9.02M</t>
  </si>
  <si>
    <t>11.56M</t>
  </si>
  <si>
    <t>21.46M</t>
  </si>
  <si>
    <t>9.91M</t>
  </si>
  <si>
    <t>24.40M</t>
  </si>
  <si>
    <t>11.66M</t>
  </si>
  <si>
    <t>13.35M</t>
  </si>
  <si>
    <t>17.85M</t>
  </si>
  <si>
    <t>13.09M</t>
  </si>
  <si>
    <t>19.58M</t>
  </si>
  <si>
    <t>11.58M</t>
  </si>
  <si>
    <t>13.71M</t>
  </si>
  <si>
    <t>18.85M</t>
  </si>
  <si>
    <t>18.54M</t>
  </si>
  <si>
    <t>26.77M</t>
  </si>
  <si>
    <t>12.29M</t>
  </si>
  <si>
    <t>16.67M</t>
  </si>
  <si>
    <t>29.09M</t>
  </si>
  <si>
    <t>16.09M</t>
  </si>
  <si>
    <t>48.94M</t>
  </si>
  <si>
    <t>25.02M</t>
  </si>
  <si>
    <t>18.89M</t>
  </si>
  <si>
    <t>15.66M</t>
  </si>
  <si>
    <t>30.17M</t>
  </si>
  <si>
    <t>8.73M</t>
  </si>
  <si>
    <t>8.20M</t>
  </si>
  <si>
    <t>10.59M</t>
  </si>
  <si>
    <t>7.59M</t>
  </si>
  <si>
    <t>6.70M</t>
  </si>
  <si>
    <t>7.31M</t>
  </si>
  <si>
    <t>8.92M</t>
  </si>
  <si>
    <t>13.70M</t>
  </si>
  <si>
    <t>16.73M</t>
  </si>
  <si>
    <t>11.55M</t>
  </si>
  <si>
    <t>11.69M</t>
  </si>
  <si>
    <t>21.86M</t>
  </si>
  <si>
    <t>17.46M</t>
  </si>
  <si>
    <t>12.80M</t>
  </si>
  <si>
    <t>22.03M</t>
  </si>
  <si>
    <t>34.42M</t>
  </si>
  <si>
    <t>18.90M</t>
  </si>
  <si>
    <t>22.63M</t>
  </si>
  <si>
    <t>17.83M</t>
  </si>
  <si>
    <t>11.81M</t>
  </si>
  <si>
    <t>16.58M</t>
  </si>
  <si>
    <t>18.64M</t>
  </si>
  <si>
    <t>14.17M</t>
  </si>
  <si>
    <t>19.16M</t>
  </si>
  <si>
    <t>23.65M</t>
  </si>
  <si>
    <t>14.90M</t>
  </si>
  <si>
    <t>23.52M</t>
  </si>
  <si>
    <t>15.12M</t>
  </si>
  <si>
    <t>16.17M</t>
  </si>
  <si>
    <t>32.11M</t>
  </si>
  <si>
    <t>12.95M</t>
  </si>
  <si>
    <t>14.80M</t>
  </si>
  <si>
    <t>12.16M</t>
  </si>
  <si>
    <t>13.56M</t>
  </si>
  <si>
    <t>16.69M</t>
  </si>
  <si>
    <t>19.93M</t>
  </si>
  <si>
    <t>12.22M</t>
  </si>
  <si>
    <t>11.62M</t>
  </si>
  <si>
    <t>23.78M</t>
  </si>
  <si>
    <t>17.32M</t>
  </si>
  <si>
    <t>18.45M</t>
  </si>
  <si>
    <t>17.49M</t>
  </si>
  <si>
    <t>24.24M</t>
  </si>
  <si>
    <t>21.87M</t>
  </si>
  <si>
    <t>64.90M</t>
  </si>
  <si>
    <t>12.57M</t>
  </si>
  <si>
    <t>22.60M</t>
  </si>
  <si>
    <t>30.62M</t>
  </si>
  <si>
    <t>14.62M</t>
  </si>
  <si>
    <t>15.56M</t>
  </si>
  <si>
    <t>12.36M</t>
  </si>
  <si>
    <t>13.68M</t>
  </si>
  <si>
    <t>8.12M</t>
  </si>
  <si>
    <t>13.01M</t>
  </si>
  <si>
    <t>15.77M</t>
  </si>
  <si>
    <t>14.97M</t>
  </si>
  <si>
    <t>14.13M</t>
  </si>
  <si>
    <t>16.60M</t>
  </si>
  <si>
    <t>22.15M</t>
  </si>
  <si>
    <t>28.69M</t>
  </si>
  <si>
    <t>30.18M</t>
  </si>
  <si>
    <t>17.47M</t>
  </si>
  <si>
    <t>17.68M</t>
  </si>
  <si>
    <t>14.58M</t>
  </si>
  <si>
    <t>19.14M</t>
  </si>
  <si>
    <t>21.70M</t>
  </si>
  <si>
    <t>30.24M</t>
  </si>
  <si>
    <t>23.58M</t>
  </si>
  <si>
    <t>13.07M</t>
  </si>
  <si>
    <t>14.10M</t>
  </si>
  <si>
    <t>16.05M</t>
  </si>
  <si>
    <t>31.70M</t>
  </si>
  <si>
    <t>159.64M</t>
  </si>
  <si>
    <t>14.63M</t>
  </si>
  <si>
    <t>15.34M</t>
  </si>
  <si>
    <t>12.24M</t>
  </si>
  <si>
    <t>12.38M</t>
  </si>
  <si>
    <t>25.27M</t>
  </si>
  <si>
    <t>30.93M</t>
  </si>
  <si>
    <t>18.17M</t>
  </si>
  <si>
    <t>41.70M</t>
  </si>
  <si>
    <t>15.18M</t>
  </si>
  <si>
    <t>16.50M</t>
  </si>
  <si>
    <t>22.32M</t>
  </si>
  <si>
    <t>27.59M</t>
  </si>
  <si>
    <t>23.48M</t>
  </si>
  <si>
    <t>33.48M</t>
  </si>
  <si>
    <t>25.39M</t>
  </si>
  <si>
    <t>25.01M</t>
  </si>
  <si>
    <t>28.29M</t>
  </si>
  <si>
    <t>22.39M</t>
  </si>
  <si>
    <t>24.78M</t>
  </si>
  <si>
    <t>28.05M</t>
  </si>
  <si>
    <t>19.85M</t>
  </si>
  <si>
    <t>8.53M</t>
  </si>
  <si>
    <t>11.41M</t>
  </si>
  <si>
    <t>16.77M</t>
  </si>
  <si>
    <t>17.67M</t>
  </si>
  <si>
    <t>12.98M</t>
  </si>
  <si>
    <t>26.49M</t>
  </si>
  <si>
    <t>18.12M</t>
  </si>
  <si>
    <t>23.55M</t>
  </si>
  <si>
    <t>13.45M</t>
  </si>
  <si>
    <t>10.72M</t>
  </si>
  <si>
    <t>13.12M</t>
  </si>
  <si>
    <t>14.75M</t>
  </si>
  <si>
    <t>34.63M</t>
  </si>
  <si>
    <t>19.79M</t>
  </si>
  <si>
    <t>15.00M</t>
  </si>
  <si>
    <t>12.89M</t>
  </si>
  <si>
    <t>9.65M</t>
  </si>
  <si>
    <t>19.67M</t>
  </si>
  <si>
    <t>14.73M</t>
  </si>
  <si>
    <t>10.01M</t>
  </si>
  <si>
    <t>14.87M</t>
  </si>
  <si>
    <t>21.40M</t>
  </si>
  <si>
    <t>14.55M</t>
  </si>
  <si>
    <t>22.43M</t>
  </si>
  <si>
    <t>12.56M</t>
  </si>
  <si>
    <t>10.75M</t>
  </si>
  <si>
    <t>11.30M</t>
  </si>
  <si>
    <t>10.80M</t>
  </si>
  <si>
    <t>10.03M</t>
  </si>
  <si>
    <t>8.72M</t>
  </si>
  <si>
    <t>8.27M</t>
  </si>
  <si>
    <t>6.33M</t>
  </si>
  <si>
    <t>8.48M</t>
  </si>
  <si>
    <t>17.40M</t>
  </si>
  <si>
    <t>15.43M</t>
  </si>
  <si>
    <t>16.34M</t>
  </si>
  <si>
    <t>12.58M</t>
  </si>
  <si>
    <t>17.71M</t>
  </si>
  <si>
    <t>17.65M</t>
  </si>
  <si>
    <t>15.95M</t>
  </si>
  <si>
    <t>17.94M</t>
  </si>
  <si>
    <t>20.36M</t>
  </si>
  <si>
    <t>20.33M</t>
  </si>
  <si>
    <t>19.30M</t>
  </si>
  <si>
    <t>14.70M</t>
  </si>
  <si>
    <t>9.38M</t>
  </si>
  <si>
    <t>27.56M</t>
  </si>
  <si>
    <t>15.80M</t>
  </si>
  <si>
    <t>11.59M</t>
  </si>
  <si>
    <t>9.58M</t>
  </si>
  <si>
    <t>12.15M</t>
  </si>
  <si>
    <t>9.33M</t>
  </si>
  <si>
    <t>9.74M</t>
  </si>
  <si>
    <t>14.26M</t>
  </si>
  <si>
    <t>19.05M</t>
  </si>
  <si>
    <t>15.37M</t>
  </si>
  <si>
    <t>19.38M</t>
  </si>
  <si>
    <t>37.25M</t>
  </si>
  <si>
    <t>4.99M</t>
  </si>
  <si>
    <t>31.14M</t>
  </si>
  <si>
    <t>14.53M</t>
  </si>
  <si>
    <t>26.82M</t>
  </si>
  <si>
    <t>13.90M</t>
  </si>
  <si>
    <t>13.41M</t>
  </si>
  <si>
    <t>15.20M</t>
  </si>
  <si>
    <t>15.06M</t>
  </si>
  <si>
    <t>16.38M</t>
  </si>
  <si>
    <t>27.52M</t>
  </si>
  <si>
    <t>15.47M</t>
  </si>
  <si>
    <t>21.06M</t>
  </si>
  <si>
    <t>13.75M</t>
  </si>
  <si>
    <t>14.99M</t>
  </si>
  <si>
    <t>13.64M</t>
  </si>
  <si>
    <t>38.14M</t>
  </si>
  <si>
    <t>30.31M</t>
  </si>
  <si>
    <t>11.35M</t>
  </si>
  <si>
    <t>20.09M</t>
  </si>
  <si>
    <t>18.00M</t>
  </si>
  <si>
    <t>29.77M</t>
  </si>
  <si>
    <t>30.58M</t>
  </si>
  <si>
    <t>11.88M</t>
  </si>
  <si>
    <t>13.39M</t>
  </si>
  <si>
    <t>11.75M</t>
  </si>
  <si>
    <t>14.07M</t>
  </si>
  <si>
    <t>13.76M</t>
  </si>
  <si>
    <t>52.04M</t>
  </si>
  <si>
    <t>21.13M</t>
  </si>
  <si>
    <t>19.03M</t>
  </si>
  <si>
    <t>13.85M</t>
  </si>
  <si>
    <t>13.13M</t>
  </si>
  <si>
    <t>19.98M</t>
  </si>
  <si>
    <t>12.50M</t>
  </si>
  <si>
    <t>11.37M</t>
  </si>
  <si>
    <t>22.91M</t>
  </si>
  <si>
    <t>17.27M</t>
  </si>
  <si>
    <t>17.70M</t>
  </si>
  <si>
    <t>33.49M</t>
  </si>
  <si>
    <t>19.24M</t>
  </si>
  <si>
    <t>8.36M</t>
  </si>
  <si>
    <t>11.93M</t>
  </si>
  <si>
    <t>11.31M</t>
  </si>
  <si>
    <t>10.43M</t>
  </si>
  <si>
    <t>25.69M</t>
  </si>
  <si>
    <t>32.82M</t>
  </si>
  <si>
    <t>10.05M</t>
  </si>
  <si>
    <t>13.44M</t>
  </si>
  <si>
    <t>16.29M</t>
  </si>
  <si>
    <t>12.32M</t>
  </si>
  <si>
    <t>12.46M</t>
  </si>
  <si>
    <t>13.80M</t>
  </si>
  <si>
    <t>20.25M</t>
  </si>
  <si>
    <t>17.38M</t>
  </si>
  <si>
    <t>15.16M</t>
  </si>
  <si>
    <t>19.97M</t>
  </si>
  <si>
    <t>39.37M</t>
  </si>
  <si>
    <t>15.14M</t>
  </si>
  <si>
    <t>13.73M</t>
  </si>
  <si>
    <t>10.94M</t>
  </si>
  <si>
    <t>11.00M</t>
  </si>
  <si>
    <t>16.26M</t>
  </si>
  <si>
    <t>17.53M</t>
  </si>
  <si>
    <t>11.79M</t>
  </si>
  <si>
    <t>11.45M</t>
  </si>
  <si>
    <t>9.12M</t>
  </si>
  <si>
    <t>11.23M</t>
  </si>
  <si>
    <t>9.44M</t>
  </si>
  <si>
    <t>10.92M</t>
  </si>
  <si>
    <t>14.30M</t>
  </si>
  <si>
    <t>11.18M</t>
  </si>
  <si>
    <t>9.30M</t>
  </si>
  <si>
    <t>9.31M</t>
  </si>
  <si>
    <t>17.91M</t>
  </si>
  <si>
    <t>13.22M</t>
  </si>
  <si>
    <t>17.11M</t>
  </si>
  <si>
    <t>22.79M</t>
  </si>
  <si>
    <t>9.78M</t>
  </si>
  <si>
    <t>7.82M</t>
  </si>
  <si>
    <t>11.99M</t>
  </si>
  <si>
    <t>18.18M</t>
  </si>
  <si>
    <t>22.64M</t>
  </si>
  <si>
    <t>24.32M</t>
  </si>
  <si>
    <t>14.33M</t>
  </si>
  <si>
    <t>17.84M</t>
  </si>
  <si>
    <t>18.72M</t>
  </si>
  <si>
    <t>15.98M</t>
  </si>
  <si>
    <t>19.46M</t>
  </si>
  <si>
    <t>31.52M</t>
  </si>
  <si>
    <t>34.18M</t>
  </si>
  <si>
    <t>28.82M</t>
  </si>
  <si>
    <t>42.49M</t>
  </si>
  <si>
    <t>31.43M</t>
  </si>
  <si>
    <t>26.08M</t>
  </si>
  <si>
    <t>25.66M</t>
  </si>
  <si>
    <t>27.33M</t>
  </si>
  <si>
    <t>45.37M</t>
  </si>
  <si>
    <t>51.49M</t>
  </si>
  <si>
    <t>55.49M</t>
  </si>
  <si>
    <t>61.08M</t>
  </si>
  <si>
    <t>124.80M</t>
  </si>
  <si>
    <t>57.87M</t>
  </si>
  <si>
    <t>84.72M</t>
  </si>
  <si>
    <t>111.26M</t>
  </si>
  <si>
    <t>53.65M</t>
  </si>
  <si>
    <t>29.54M</t>
  </si>
  <si>
    <t>32.74M</t>
  </si>
  <si>
    <t>58.63M</t>
  </si>
  <si>
    <t>115.36M</t>
  </si>
  <si>
    <t>55.46M</t>
  </si>
  <si>
    <t>27.76M</t>
  </si>
  <si>
    <t>22.08M</t>
  </si>
  <si>
    <t>34.46M</t>
  </si>
  <si>
    <t>22.28M</t>
  </si>
  <si>
    <t>20.48M</t>
  </si>
  <si>
    <t>44.72M</t>
  </si>
  <si>
    <t>10.60M</t>
  </si>
  <si>
    <t>12.01M</t>
  </si>
  <si>
    <t>14.24M</t>
  </si>
  <si>
    <t>16.30M</t>
  </si>
  <si>
    <t>15.44M</t>
  </si>
  <si>
    <t>23.59M</t>
  </si>
  <si>
    <t>23.96M</t>
  </si>
  <si>
    <t>29.94M</t>
  </si>
  <si>
    <t>15.45M</t>
  </si>
  <si>
    <t>19.18M</t>
  </si>
  <si>
    <t>20.61M</t>
  </si>
  <si>
    <t>16.56M</t>
  </si>
  <si>
    <t>25.77M</t>
  </si>
  <si>
    <t>22.27M</t>
  </si>
  <si>
    <t>20.24M</t>
  </si>
  <si>
    <t>30.89M</t>
  </si>
  <si>
    <t>28.46M</t>
  </si>
  <si>
    <t>41.87M</t>
  </si>
  <si>
    <t>28.56M</t>
  </si>
  <si>
    <t>33.23M</t>
  </si>
  <si>
    <t>31.88M</t>
  </si>
  <si>
    <t>51.67M</t>
  </si>
  <si>
    <t>32.12M</t>
  </si>
  <si>
    <t>31.38M</t>
  </si>
  <si>
    <t>41.29M</t>
  </si>
  <si>
    <t>31.65M</t>
  </si>
  <si>
    <t>52.48M</t>
  </si>
  <si>
    <t>31.74M</t>
  </si>
  <si>
    <t>44.89M</t>
  </si>
  <si>
    <t>74.60M</t>
  </si>
  <si>
    <t>60.22M</t>
  </si>
  <si>
    <t>25.31M</t>
  </si>
  <si>
    <t>45.03M</t>
  </si>
  <si>
    <t>68.58M</t>
  </si>
  <si>
    <t>45.07M</t>
  </si>
  <si>
    <t>94.13M</t>
  </si>
  <si>
    <t>29.68M</t>
  </si>
  <si>
    <t>53.27M</t>
  </si>
  <si>
    <t>29.23M</t>
  </si>
  <si>
    <t>63.29M</t>
  </si>
  <si>
    <t>81.08M</t>
  </si>
  <si>
    <t>24.69M</t>
  </si>
  <si>
    <t>37.30M</t>
  </si>
  <si>
    <t>22.19M</t>
  </si>
  <si>
    <t>29.27M</t>
  </si>
  <si>
    <t>34.01M</t>
  </si>
  <si>
    <t>71.87M</t>
  </si>
  <si>
    <t>56.89M</t>
  </si>
  <si>
    <t>47.13M</t>
  </si>
  <si>
    <t>76.76M</t>
  </si>
  <si>
    <t>87.24M</t>
  </si>
  <si>
    <t>57.96M</t>
  </si>
  <si>
    <t>79.77M</t>
  </si>
  <si>
    <t>12.17M</t>
  </si>
  <si>
    <t>22.01M</t>
  </si>
  <si>
    <t>17.05M</t>
  </si>
  <si>
    <t>22.82M</t>
  </si>
  <si>
    <t>57.76M</t>
  </si>
  <si>
    <t>16.74M</t>
  </si>
  <si>
    <t>8.06M</t>
  </si>
  <si>
    <t>22.86M</t>
  </si>
  <si>
    <t>15.26M</t>
  </si>
  <si>
    <t>12.66M</t>
  </si>
  <si>
    <t>14.56M</t>
  </si>
  <si>
    <t>28.62M</t>
  </si>
  <si>
    <t>9.28M</t>
  </si>
  <si>
    <t>5.75M</t>
  </si>
  <si>
    <t>6.54M</t>
  </si>
  <si>
    <t>7.54M</t>
  </si>
  <si>
    <t>6.42M</t>
  </si>
  <si>
    <t>13.20M</t>
  </si>
  <si>
    <t>18.63M</t>
  </si>
  <si>
    <t>19.77M</t>
  </si>
  <si>
    <t>2.99M</t>
  </si>
  <si>
    <t>6.03M</t>
  </si>
  <si>
    <t>5.30M</t>
  </si>
  <si>
    <t>13.92M</t>
  </si>
  <si>
    <t>8.96M</t>
  </si>
  <si>
    <t>7.46M</t>
  </si>
  <si>
    <t>9.17M</t>
  </si>
  <si>
    <t>9.40M</t>
  </si>
  <si>
    <t>8.47M</t>
  </si>
  <si>
    <t>4.72M</t>
  </si>
  <si>
    <t>7.91M</t>
  </si>
  <si>
    <t>4.38M</t>
  </si>
  <si>
    <t>7.44M</t>
  </si>
  <si>
    <t>8.68M</t>
  </si>
  <si>
    <t>11.82M</t>
  </si>
  <si>
    <t>5.76M</t>
  </si>
  <si>
    <t>11.13M</t>
  </si>
  <si>
    <t>9.36M</t>
  </si>
  <si>
    <t>22.12M</t>
  </si>
  <si>
    <t>10.09M</t>
  </si>
  <si>
    <t>14.89M</t>
  </si>
  <si>
    <t>5.63M</t>
  </si>
  <si>
    <t>12.45M</t>
  </si>
  <si>
    <t>5.54M</t>
  </si>
  <si>
    <t>7.81M</t>
  </si>
  <si>
    <t>12.69M</t>
  </si>
  <si>
    <t>5.02M</t>
  </si>
  <si>
    <t>19.92M</t>
  </si>
  <si>
    <t>17.75M</t>
  </si>
  <si>
    <t>10.58M</t>
  </si>
  <si>
    <t>15.52M</t>
  </si>
  <si>
    <t>10.85M</t>
  </si>
  <si>
    <t>11.14M</t>
  </si>
  <si>
    <t>13.51M</t>
  </si>
  <si>
    <t>22.46M</t>
  </si>
  <si>
    <t>15.82M</t>
  </si>
  <si>
    <t>5.94M</t>
  </si>
  <si>
    <t>4.60M</t>
  </si>
  <si>
    <t>4.35M</t>
  </si>
  <si>
    <t>4.76M</t>
  </si>
  <si>
    <t>6.38M</t>
  </si>
  <si>
    <t>5.35M</t>
  </si>
  <si>
    <t>3.60M</t>
  </si>
  <si>
    <t>6.73M</t>
  </si>
  <si>
    <t>5.20M</t>
  </si>
  <si>
    <t>8.37M</t>
  </si>
  <si>
    <t>4.11M</t>
  </si>
  <si>
    <t>3.63M</t>
  </si>
  <si>
    <t>2.24M</t>
  </si>
  <si>
    <t>4.61M</t>
  </si>
  <si>
    <t>6.15M</t>
  </si>
  <si>
    <t>8.98M</t>
  </si>
  <si>
    <t>5.58M</t>
  </si>
  <si>
    <t>9.00M</t>
  </si>
  <si>
    <t>7.73M</t>
  </si>
  <si>
    <t>9.10M</t>
  </si>
  <si>
    <t>10.48M</t>
  </si>
  <si>
    <t>8.45M</t>
  </si>
  <si>
    <t>5.22M</t>
  </si>
  <si>
    <t>4.32M</t>
  </si>
  <si>
    <t>4.97M</t>
  </si>
  <si>
    <t>9.45M</t>
  </si>
  <si>
    <t>15.61M</t>
  </si>
  <si>
    <t>6.34M</t>
  </si>
  <si>
    <t>5.44M</t>
  </si>
  <si>
    <t>8.80M</t>
  </si>
  <si>
    <t>5.39M</t>
  </si>
  <si>
    <t>9.55M</t>
  </si>
  <si>
    <t>40.24M</t>
  </si>
  <si>
    <t>9.73M</t>
  </si>
  <si>
    <t>4.27M</t>
  </si>
  <si>
    <t>10.63M</t>
  </si>
  <si>
    <t>8.28M</t>
  </si>
  <si>
    <t>6.06M</t>
  </si>
  <si>
    <t>7.43M</t>
  </si>
  <si>
    <t>9.70M</t>
  </si>
  <si>
    <t>10.07M</t>
  </si>
  <si>
    <t>11.02M</t>
  </si>
  <si>
    <t>11.76M</t>
  </si>
  <si>
    <t>12.18M</t>
  </si>
  <si>
    <t>11.85M</t>
  </si>
  <si>
    <t>13.98M</t>
  </si>
  <si>
    <t>83.74M</t>
  </si>
  <si>
    <t>43.25M</t>
  </si>
  <si>
    <t>8.08M</t>
  </si>
  <si>
    <t>6.11M</t>
  </si>
  <si>
    <t>7.33M</t>
  </si>
  <si>
    <t>7.36M</t>
  </si>
  <si>
    <t>12.25M</t>
  </si>
  <si>
    <t>8.56M</t>
  </si>
  <si>
    <t>16.37M</t>
  </si>
  <si>
    <t>7.88M</t>
  </si>
  <si>
    <t>10.90M</t>
  </si>
  <si>
    <t>5.49M</t>
  </si>
  <si>
    <t>9.93M</t>
  </si>
  <si>
    <t>8.03M</t>
  </si>
  <si>
    <t>16.61M</t>
  </si>
  <si>
    <t>6.46M</t>
  </si>
  <si>
    <t>9.18M</t>
  </si>
  <si>
    <t>10.17M</t>
  </si>
  <si>
    <t>3.51M</t>
  </si>
  <si>
    <t>5.73M</t>
  </si>
  <si>
    <t>8.01M</t>
  </si>
  <si>
    <t>11.61M</t>
  </si>
  <si>
    <t>13.31M</t>
  </si>
  <si>
    <t>17.43M</t>
  </si>
  <si>
    <t>15.88M</t>
  </si>
  <si>
    <t>20.02M</t>
  </si>
  <si>
    <t>8.00M</t>
  </si>
  <si>
    <t>24.01M</t>
  </si>
  <si>
    <t>8.30M</t>
  </si>
  <si>
    <t>4.48M</t>
  </si>
  <si>
    <t>4.33M</t>
  </si>
  <si>
    <t>8.75M</t>
  </si>
  <si>
    <t>16.59M</t>
  </si>
  <si>
    <t>18.55M</t>
  </si>
  <si>
    <t>9.83M</t>
  </si>
  <si>
    <t>7.18M</t>
  </si>
  <si>
    <t>4.69M</t>
  </si>
  <si>
    <t>5.31M</t>
  </si>
  <si>
    <t>7.34M</t>
  </si>
  <si>
    <t>14.49M</t>
  </si>
  <si>
    <t>8.26M</t>
  </si>
  <si>
    <t>8.22M</t>
  </si>
  <si>
    <t>7.71M</t>
  </si>
  <si>
    <t>17.61M</t>
  </si>
  <si>
    <t>11.90M</t>
  </si>
  <si>
    <t>18.68M</t>
  </si>
  <si>
    <t>9.60M</t>
  </si>
  <si>
    <t>8.35M</t>
  </si>
  <si>
    <t>30.95M</t>
  </si>
  <si>
    <t>12.63M</t>
  </si>
  <si>
    <t>6.99M</t>
  </si>
  <si>
    <t>6.56M</t>
  </si>
  <si>
    <t>6.40M</t>
  </si>
  <si>
    <t>10.33M</t>
  </si>
  <si>
    <t>6.44M</t>
  </si>
  <si>
    <t>9.25M</t>
  </si>
  <si>
    <t>11.89M</t>
  </si>
  <si>
    <t>11.53M</t>
  </si>
  <si>
    <t>13.05M</t>
  </si>
  <si>
    <t>18.44M</t>
  </si>
  <si>
    <t>12.14M</t>
  </si>
  <si>
    <t>18.48M</t>
  </si>
  <si>
    <t>8.85M</t>
  </si>
  <si>
    <t>13.27M</t>
  </si>
  <si>
    <t>12.54M</t>
  </si>
  <si>
    <t>18.49M</t>
  </si>
  <si>
    <t>18.66M</t>
  </si>
  <si>
    <t>16.80M</t>
  </si>
  <si>
    <t>16.32M</t>
  </si>
  <si>
    <t>13.54M</t>
  </si>
  <si>
    <t>9.63M</t>
  </si>
  <si>
    <t>9.64M</t>
  </si>
  <si>
    <t>36.75M</t>
  </si>
  <si>
    <t>6.71M</t>
  </si>
  <si>
    <t>10.64M</t>
  </si>
  <si>
    <t>20.54M</t>
  </si>
  <si>
    <t>11.43M</t>
  </si>
  <si>
    <t>17.69M</t>
  </si>
  <si>
    <t>12.59M</t>
  </si>
  <si>
    <t>8.95M</t>
  </si>
  <si>
    <t>10.15M</t>
  </si>
  <si>
    <t>24.52M</t>
  </si>
  <si>
    <t>27.73M</t>
  </si>
  <si>
    <t>17.72M</t>
  </si>
  <si>
    <t>8.93M</t>
  </si>
  <si>
    <t>9.79M</t>
  </si>
  <si>
    <t>11.80M</t>
  </si>
  <si>
    <t>9.01M</t>
  </si>
  <si>
    <t>19.96M</t>
  </si>
  <si>
    <t>13.37M</t>
  </si>
  <si>
    <t>11.46M</t>
  </si>
  <si>
    <t>24.64M</t>
  </si>
  <si>
    <t>12.74M</t>
  </si>
  <si>
    <t>15.91M</t>
  </si>
  <si>
    <t>12.03M</t>
  </si>
  <si>
    <t>7.50M</t>
  </si>
  <si>
    <t>7.56M</t>
  </si>
  <si>
    <t>21.12M</t>
  </si>
  <si>
    <t>11.63M</t>
  </si>
  <si>
    <t>22.92M</t>
  </si>
  <si>
    <t>13.87M</t>
  </si>
  <si>
    <t>10.23M</t>
  </si>
  <si>
    <t>2.15M</t>
  </si>
  <si>
    <t>18.75M</t>
  </si>
  <si>
    <t>7.38M</t>
  </si>
  <si>
    <t>6.49M</t>
  </si>
  <si>
    <t>9.32M</t>
  </si>
  <si>
    <t>13.21M</t>
  </si>
  <si>
    <t>13.32M</t>
  </si>
  <si>
    <t>13.18M</t>
  </si>
  <si>
    <t>13.53M</t>
  </si>
  <si>
    <t>14.57M</t>
  </si>
  <si>
    <t>50.97M</t>
  </si>
  <si>
    <t>33.53M</t>
  </si>
  <si>
    <t>20.60M</t>
  </si>
  <si>
    <t>15.27M</t>
  </si>
  <si>
    <t>14.47M</t>
  </si>
  <si>
    <t>11.16M</t>
  </si>
  <si>
    <t>13.08M</t>
  </si>
  <si>
    <t>19.41M</t>
  </si>
  <si>
    <t>13.50M</t>
  </si>
  <si>
    <t>12.33M</t>
  </si>
  <si>
    <t>12.04M</t>
  </si>
  <si>
    <t>10.87M</t>
  </si>
  <si>
    <t>17.50M</t>
  </si>
  <si>
    <t>20.35M</t>
  </si>
  <si>
    <t>21.72M</t>
  </si>
  <si>
    <t>9.20M</t>
  </si>
  <si>
    <t>12.11M</t>
  </si>
  <si>
    <t>22.73M</t>
  </si>
  <si>
    <t>24.27M</t>
  </si>
  <si>
    <t>31.23M</t>
  </si>
  <si>
    <t>35.38M</t>
  </si>
  <si>
    <t>42.60M</t>
  </si>
  <si>
    <t>15.69M</t>
  </si>
  <si>
    <t>40.88M</t>
  </si>
  <si>
    <t>19.48M</t>
  </si>
  <si>
    <t>15.83M</t>
  </si>
  <si>
    <t>66.48M</t>
  </si>
  <si>
    <t>14.31M</t>
  </si>
  <si>
    <t>15.85M</t>
  </si>
  <si>
    <t>15.04M</t>
  </si>
  <si>
    <t>20.59M</t>
  </si>
  <si>
    <t>19.74M</t>
  </si>
  <si>
    <t>25.74M</t>
  </si>
  <si>
    <t>20.19M</t>
  </si>
  <si>
    <t>22.17M</t>
  </si>
  <si>
    <t>21.71M</t>
  </si>
  <si>
    <t>20.85M</t>
  </si>
  <si>
    <t>60.32M</t>
  </si>
  <si>
    <t>33.78M</t>
  </si>
  <si>
    <t>21.01M</t>
  </si>
  <si>
    <t>38.46M</t>
  </si>
  <si>
    <t>27.17M</t>
  </si>
  <si>
    <t>25.22M</t>
  </si>
  <si>
    <t>42.78M</t>
  </si>
  <si>
    <t>36.23M</t>
  </si>
  <si>
    <t>59.09M</t>
  </si>
  <si>
    <t>44.60M</t>
  </si>
  <si>
    <t>85.99M</t>
  </si>
  <si>
    <t>125.79M</t>
  </si>
  <si>
    <t>38.73M</t>
  </si>
  <si>
    <t>165.86M</t>
  </si>
  <si>
    <t>54.39M</t>
  </si>
  <si>
    <t>24.19M</t>
  </si>
  <si>
    <t>25.46M</t>
  </si>
  <si>
    <t>26.83M</t>
  </si>
  <si>
    <t>31.82M</t>
  </si>
  <si>
    <t>20.58M</t>
  </si>
  <si>
    <t>28.66M</t>
  </si>
  <si>
    <t>25.13M</t>
  </si>
  <si>
    <t>16.22M</t>
  </si>
  <si>
    <t>12.84M</t>
  </si>
  <si>
    <t>17.81M</t>
  </si>
  <si>
    <t>31.12M</t>
  </si>
  <si>
    <t>45.99M</t>
  </si>
  <si>
    <t>61.41M</t>
  </si>
  <si>
    <t>30.33M</t>
  </si>
  <si>
    <t>16.75M</t>
  </si>
  <si>
    <t>25.43M</t>
  </si>
  <si>
    <t>22.78M</t>
  </si>
  <si>
    <t>57.68M</t>
  </si>
  <si>
    <t>40.26M</t>
  </si>
  <si>
    <t>52.47M</t>
  </si>
  <si>
    <t>12.82M</t>
  </si>
  <si>
    <t>19.37M</t>
  </si>
  <si>
    <t>18.03M</t>
  </si>
  <si>
    <t>7.24M</t>
  </si>
  <si>
    <t>12.62M</t>
  </si>
  <si>
    <t>12.93M</t>
  </si>
  <si>
    <t>15.08M</t>
  </si>
  <si>
    <t>9.95M</t>
  </si>
  <si>
    <t>26.88M</t>
  </si>
  <si>
    <t>23.41M</t>
  </si>
  <si>
    <t>15.96M</t>
  </si>
  <si>
    <t>10.08M</t>
  </si>
  <si>
    <t>17.88M</t>
  </si>
  <si>
    <t>23.92M</t>
  </si>
  <si>
    <t>23.46M</t>
  </si>
  <si>
    <t>9.72M</t>
  </si>
  <si>
    <t>24.55M</t>
  </si>
  <si>
    <t>12.97M</t>
  </si>
  <si>
    <t>20.05M</t>
  </si>
  <si>
    <t>28.34M</t>
  </si>
  <si>
    <t>33.52M</t>
  </si>
  <si>
    <t>95.24M</t>
  </si>
  <si>
    <t>14.21M</t>
  </si>
  <si>
    <t>15.25M</t>
  </si>
  <si>
    <t>13.61M</t>
  </si>
  <si>
    <t>10.99M</t>
  </si>
  <si>
    <t>39.74M</t>
  </si>
  <si>
    <t>66.31M</t>
  </si>
  <si>
    <t>25.55M</t>
  </si>
  <si>
    <t>42.33M</t>
  </si>
  <si>
    <t>20.21M</t>
  </si>
  <si>
    <t>26.19M</t>
  </si>
  <si>
    <t>62.11M</t>
  </si>
  <si>
    <t>51.98M</t>
  </si>
  <si>
    <t>73.13M</t>
  </si>
  <si>
    <t>132.54M</t>
  </si>
  <si>
    <t>32.66M</t>
  </si>
  <si>
    <t>42.35M</t>
  </si>
  <si>
    <t>41.10M</t>
  </si>
  <si>
    <t>20.23M</t>
  </si>
  <si>
    <t>28.77M</t>
  </si>
  <si>
    <t>21.30M</t>
  </si>
  <si>
    <t>29.40M</t>
  </si>
  <si>
    <t>14.22M</t>
  </si>
  <si>
    <t>11.83M</t>
  </si>
  <si>
    <t>31.15M</t>
  </si>
  <si>
    <t>26.76M</t>
  </si>
  <si>
    <t>13.23M</t>
  </si>
  <si>
    <t>12.53M</t>
  </si>
  <si>
    <t>12.48M</t>
  </si>
  <si>
    <t>24.03M</t>
  </si>
  <si>
    <t>32.79M</t>
  </si>
  <si>
    <t>25.94M</t>
  </si>
  <si>
    <t>14.25M</t>
  </si>
  <si>
    <t>28.78M</t>
  </si>
  <si>
    <t>36.65M</t>
  </si>
  <si>
    <t>32.58M</t>
  </si>
  <si>
    <t>11.65M</t>
  </si>
  <si>
    <t>21.22M</t>
  </si>
  <si>
    <t>16.42M</t>
  </si>
  <si>
    <t>3.77M</t>
  </si>
  <si>
    <t>6.39M</t>
  </si>
  <si>
    <t>6.57M</t>
  </si>
  <si>
    <t>4.40M</t>
  </si>
  <si>
    <t>5.66M</t>
  </si>
  <si>
    <t>6.32M</t>
  </si>
  <si>
    <t>17.24M</t>
  </si>
  <si>
    <t>10.36M</t>
  </si>
  <si>
    <t>10.32M</t>
  </si>
  <si>
    <t>7.99M</t>
  </si>
  <si>
    <t>12.27M</t>
  </si>
  <si>
    <t>10.25M</t>
  </si>
  <si>
    <t>7.75M</t>
  </si>
  <si>
    <t>10.69M</t>
  </si>
  <si>
    <t>22.98M</t>
  </si>
  <si>
    <t>18.74M</t>
  </si>
  <si>
    <t>23.14M</t>
  </si>
  <si>
    <t>36.29M</t>
  </si>
  <si>
    <t>21.56M</t>
  </si>
  <si>
    <t>18.35M</t>
  </si>
  <si>
    <t>12.96M</t>
  </si>
  <si>
    <t>45.75M</t>
  </si>
  <si>
    <t>14.16M</t>
  </si>
  <si>
    <t>16.57M</t>
  </si>
  <si>
    <t>1.11M</t>
  </si>
  <si>
    <t>11.44M</t>
  </si>
  <si>
    <t>24.82M</t>
  </si>
  <si>
    <t>21.65M</t>
  </si>
  <si>
    <t>33.02M</t>
  </si>
  <si>
    <t>34.57M</t>
  </si>
  <si>
    <t>27.32M</t>
  </si>
  <si>
    <t>31.56M</t>
  </si>
  <si>
    <t>18.14M</t>
  </si>
  <si>
    <t>30.56M</t>
  </si>
  <si>
    <t>59.77M</t>
  </si>
  <si>
    <t>101.22M</t>
  </si>
  <si>
    <t>131.24M</t>
  </si>
  <si>
    <t>16.10M</t>
  </si>
  <si>
    <t>42.89M</t>
  </si>
  <si>
    <t>26.71M</t>
  </si>
  <si>
    <t>68.00M</t>
  </si>
  <si>
    <t>46.11M</t>
  </si>
  <si>
    <t>34.20M</t>
  </si>
  <si>
    <t>33.67M</t>
  </si>
  <si>
    <t>18.69M</t>
  </si>
  <si>
    <t>51.54M</t>
  </si>
  <si>
    <t>29.86M</t>
  </si>
  <si>
    <t>25.97M</t>
  </si>
  <si>
    <t>42.44M</t>
  </si>
  <si>
    <t>27.24M</t>
  </si>
  <si>
    <t>7.80M</t>
  </si>
  <si>
    <t>12.51M</t>
  </si>
  <si>
    <t>21.33M</t>
  </si>
  <si>
    <t>13.38M</t>
  </si>
  <si>
    <t>15.93M</t>
  </si>
  <si>
    <t>9.71M</t>
  </si>
  <si>
    <t>17.37M</t>
  </si>
  <si>
    <t>16.89M</t>
  </si>
  <si>
    <t>23.88M</t>
  </si>
  <si>
    <t>16.03M</t>
  </si>
  <si>
    <t>14.77M</t>
  </si>
  <si>
    <t>10.34M</t>
  </si>
  <si>
    <t>13.52M</t>
  </si>
  <si>
    <t>8.29M</t>
  </si>
  <si>
    <t>6.61M</t>
  </si>
  <si>
    <t>11.03M</t>
  </si>
  <si>
    <t>11.71M</t>
  </si>
  <si>
    <t>14.40M</t>
  </si>
  <si>
    <t>19.69M</t>
  </si>
  <si>
    <t>28.59M</t>
  </si>
  <si>
    <t>12.71M</t>
  </si>
  <si>
    <t>8.42M</t>
  </si>
  <si>
    <t>11.24M</t>
  </si>
  <si>
    <t>17.15M</t>
  </si>
  <si>
    <t>30.19M</t>
  </si>
  <si>
    <t>12.05M</t>
  </si>
  <si>
    <t>20.01M</t>
  </si>
  <si>
    <t>16.01M</t>
  </si>
  <si>
    <t>19.09M</t>
  </si>
  <si>
    <t>23.73M</t>
  </si>
  <si>
    <t>34.56M</t>
  </si>
  <si>
    <t>24.36M</t>
  </si>
  <si>
    <t>21.98M</t>
  </si>
  <si>
    <t>23.63M</t>
  </si>
  <si>
    <t>15.67M</t>
  </si>
  <si>
    <t>87.91M</t>
  </si>
  <si>
    <t>19.55M</t>
  </si>
  <si>
    <t>18.36M</t>
  </si>
  <si>
    <t>29.72M</t>
  </si>
  <si>
    <t>28.71M</t>
  </si>
  <si>
    <t>72.35M</t>
  </si>
  <si>
    <t>64.24M</t>
  </si>
  <si>
    <t>27.16M</t>
  </si>
  <si>
    <t>51.62M</t>
  </si>
  <si>
    <t>19.33M</t>
  </si>
  <si>
    <t>25.82M</t>
  </si>
  <si>
    <t>24.79M</t>
  </si>
  <si>
    <t>20.56M</t>
  </si>
  <si>
    <t>25.30M</t>
  </si>
  <si>
    <t>49.72M</t>
  </si>
  <si>
    <t>48.36M</t>
  </si>
  <si>
    <t>28.02M</t>
  </si>
  <si>
    <t>47.59M</t>
  </si>
  <si>
    <t>30.81M</t>
  </si>
  <si>
    <t>33.98M</t>
  </si>
  <si>
    <t>81.36M</t>
  </si>
  <si>
    <t>8.89M</t>
  </si>
  <si>
    <t>12.79M</t>
  </si>
  <si>
    <t>14.84M</t>
  </si>
  <si>
    <t>23.08M</t>
  </si>
  <si>
    <t>19.17M</t>
  </si>
  <si>
    <t>21.63M</t>
  </si>
  <si>
    <t>25.51M</t>
  </si>
  <si>
    <t>27.01M</t>
  </si>
  <si>
    <t>26.11M</t>
  </si>
  <si>
    <t>24.88M</t>
  </si>
  <si>
    <t>22.30M</t>
  </si>
  <si>
    <t>19.59M</t>
  </si>
  <si>
    <t>31.84M</t>
  </si>
  <si>
    <t>26.64M</t>
  </si>
  <si>
    <t>31.08M</t>
  </si>
  <si>
    <t>50.39M</t>
  </si>
  <si>
    <t>31.02M</t>
  </si>
  <si>
    <t>20.68M</t>
  </si>
  <si>
    <t>19.68M</t>
  </si>
  <si>
    <t>23.84M</t>
  </si>
  <si>
    <t>63.87M</t>
  </si>
  <si>
    <t>38.27M</t>
  </si>
  <si>
    <t>36.30M</t>
  </si>
  <si>
    <t>41.67M</t>
  </si>
  <si>
    <t>55.15M</t>
  </si>
  <si>
    <t>62.04M</t>
  </si>
  <si>
    <t>26.07M</t>
  </si>
  <si>
    <t>90.86M</t>
  </si>
  <si>
    <t>36.59M</t>
  </si>
  <si>
    <t>48.23M</t>
  </si>
  <si>
    <t>110.00M</t>
  </si>
  <si>
    <t>76.24M</t>
  </si>
  <si>
    <t>26.12M</t>
  </si>
  <si>
    <t>18.19M</t>
  </si>
  <si>
    <t>11.29M</t>
  </si>
  <si>
    <t>21.47M</t>
  </si>
  <si>
    <t>39.64M</t>
  </si>
  <si>
    <t>29.10M</t>
  </si>
  <si>
    <t>30.51M</t>
  </si>
  <si>
    <t>49.67M</t>
  </si>
  <si>
    <t>25.91M</t>
  </si>
  <si>
    <t>22.14M</t>
  </si>
  <si>
    <t>24.23M</t>
  </si>
  <si>
    <t>33.86M</t>
  </si>
  <si>
    <t>26.81M</t>
  </si>
  <si>
    <t>34.02M</t>
  </si>
  <si>
    <t>28.52M</t>
  </si>
  <si>
    <t>27.31M</t>
  </si>
  <si>
    <t>26.94M</t>
  </si>
  <si>
    <t>26.09M</t>
  </si>
  <si>
    <t>33.62M</t>
  </si>
  <si>
    <t>28.19M</t>
  </si>
  <si>
    <t>24.46M</t>
  </si>
  <si>
    <t>42.40M</t>
  </si>
  <si>
    <t>28.35M</t>
  </si>
  <si>
    <t>36.02M</t>
  </si>
  <si>
    <t>25.29M</t>
  </si>
  <si>
    <t>50.31M</t>
  </si>
  <si>
    <t>27.00M</t>
  </si>
  <si>
    <t>39.55M</t>
  </si>
  <si>
    <t>15.13M</t>
  </si>
  <si>
    <t>4.80M</t>
  </si>
  <si>
    <t>3.86M</t>
  </si>
  <si>
    <t>4.56M</t>
  </si>
  <si>
    <t>6.78M</t>
  </si>
  <si>
    <t>2.68M</t>
  </si>
  <si>
    <t>2.42M</t>
  </si>
  <si>
    <t>3.03M</t>
  </si>
  <si>
    <t>4.28M</t>
  </si>
  <si>
    <t>3.09M</t>
  </si>
  <si>
    <t>4.21M</t>
  </si>
  <si>
    <t>2.34M</t>
  </si>
  <si>
    <t>2.19M</t>
  </si>
  <si>
    <t>3.21M</t>
  </si>
  <si>
    <t>2.40M</t>
  </si>
  <si>
    <t>2.64M</t>
  </si>
  <si>
    <t>2.73M</t>
  </si>
  <si>
    <t>4.77M</t>
  </si>
  <si>
    <t>3.90M</t>
  </si>
  <si>
    <t>4.23M</t>
  </si>
  <si>
    <t>3.96M</t>
  </si>
  <si>
    <t>2.55M</t>
  </si>
  <si>
    <t>3.48M</t>
  </si>
  <si>
    <t>4.75M</t>
  </si>
  <si>
    <t>5.85M</t>
  </si>
  <si>
    <t>4.41M</t>
  </si>
  <si>
    <t>4.98M</t>
  </si>
  <si>
    <t>2.93M</t>
  </si>
  <si>
    <t>4.58M</t>
  </si>
  <si>
    <t>5.68M</t>
  </si>
  <si>
    <t>4.13M</t>
  </si>
  <si>
    <t>3.12M</t>
  </si>
  <si>
    <t>5.03M</t>
  </si>
  <si>
    <t>6.52M</t>
  </si>
  <si>
    <t>4.42M</t>
  </si>
  <si>
    <t>7.78M</t>
  </si>
  <si>
    <t>1.98M</t>
  </si>
  <si>
    <t>8.46M</t>
  </si>
  <si>
    <t>3.11M</t>
  </si>
  <si>
    <t>1.64M</t>
  </si>
  <si>
    <t>6.08M</t>
  </si>
  <si>
    <t>7.40M</t>
  </si>
  <si>
    <t>1.84M</t>
  </si>
  <si>
    <t>2.35M</t>
  </si>
  <si>
    <t>3.74M</t>
  </si>
  <si>
    <t>2.86M</t>
  </si>
  <si>
    <t>1.77M</t>
  </si>
  <si>
    <t>3.62M</t>
  </si>
  <si>
    <t>4.22M</t>
  </si>
  <si>
    <t>4.71M</t>
  </si>
  <si>
    <t>4.47M</t>
  </si>
  <si>
    <t>2.87M</t>
  </si>
  <si>
    <t>4.44M</t>
  </si>
  <si>
    <t>3.24M</t>
  </si>
  <si>
    <t>1.32M</t>
  </si>
  <si>
    <t>3.65M</t>
  </si>
  <si>
    <t>1.89M</t>
  </si>
  <si>
    <t>1.16M</t>
  </si>
  <si>
    <t>1.60M</t>
  </si>
  <si>
    <t>2.20M</t>
  </si>
  <si>
    <t>1.90M</t>
  </si>
  <si>
    <t>2.16M</t>
  </si>
  <si>
    <t>2.79M</t>
  </si>
  <si>
    <t>2.44M</t>
  </si>
  <si>
    <t>2.27M</t>
  </si>
  <si>
    <t>1.50M</t>
  </si>
  <si>
    <t>5.83M</t>
  </si>
  <si>
    <t>1.96M</t>
  </si>
  <si>
    <t>2.94M</t>
  </si>
  <si>
    <t>2.26M</t>
  </si>
  <si>
    <t>2.14M</t>
  </si>
  <si>
    <t>2.17M</t>
  </si>
  <si>
    <t>1.48M</t>
  </si>
  <si>
    <t>3.18M</t>
  </si>
  <si>
    <t>2.84M</t>
  </si>
  <si>
    <t>3.27M</t>
  </si>
  <si>
    <t>1.78M</t>
  </si>
  <si>
    <t>4.49M</t>
  </si>
  <si>
    <t>1.99M</t>
  </si>
  <si>
    <t>3.64M</t>
  </si>
  <si>
    <t>2.53M</t>
  </si>
  <si>
    <t>2.69M</t>
  </si>
  <si>
    <t>2.78M</t>
  </si>
  <si>
    <t>6.24M</t>
  </si>
  <si>
    <t>3.44M</t>
  </si>
  <si>
    <t>2.71M</t>
  </si>
  <si>
    <t>2.25M</t>
  </si>
  <si>
    <t>2.41M</t>
  </si>
  <si>
    <t>2.45M</t>
  </si>
  <si>
    <t>2.43M</t>
  </si>
  <si>
    <t>3.07M</t>
  </si>
  <si>
    <t>2.75M</t>
  </si>
  <si>
    <t>3.37M</t>
  </si>
  <si>
    <t>3.80M</t>
  </si>
  <si>
    <t>4.88M</t>
  </si>
  <si>
    <t>2.23M</t>
  </si>
  <si>
    <t>2.57M</t>
  </si>
  <si>
    <t>3.02M</t>
  </si>
  <si>
    <t>3.34M</t>
  </si>
  <si>
    <t>4.86M</t>
  </si>
  <si>
    <t>4.30M</t>
  </si>
  <si>
    <t>3.85M</t>
  </si>
  <si>
    <t>3.58M</t>
  </si>
  <si>
    <t>3.42M</t>
  </si>
  <si>
    <t>1.52M</t>
  </si>
  <si>
    <t>1.82M</t>
  </si>
  <si>
    <t>1.46M</t>
  </si>
  <si>
    <t>1.36M</t>
  </si>
  <si>
    <t>2.46M</t>
  </si>
  <si>
    <t>3.46M</t>
  </si>
  <si>
    <t>2.51M</t>
  </si>
  <si>
    <t>6.04M</t>
  </si>
  <si>
    <t>1.59M</t>
  </si>
  <si>
    <t>3.73M</t>
  </si>
  <si>
    <t>3.47M</t>
  </si>
  <si>
    <t>3.66M</t>
  </si>
  <si>
    <t>2.62M</t>
  </si>
  <si>
    <t>4.39M</t>
  </si>
  <si>
    <t>7.58M</t>
  </si>
  <si>
    <t>Crude Oil</t>
  </si>
  <si>
    <t>IOC</t>
  </si>
  <si>
    <t>BPCL</t>
  </si>
  <si>
    <t>HPCL</t>
  </si>
  <si>
    <t>Gail</t>
  </si>
  <si>
    <t>Stock</t>
  </si>
  <si>
    <t>Interpretation</t>
  </si>
  <si>
    <t>Slope(Crude Oil-&gt; Stock)</t>
  </si>
  <si>
    <t>Weak positive correlation</t>
  </si>
  <si>
    <t>Strong negative correlation</t>
  </si>
  <si>
    <t>Weak negative</t>
  </si>
  <si>
    <t>Very weak positive</t>
  </si>
  <si>
    <t>Slight positive response</t>
  </si>
  <si>
    <t>Small negative response</t>
  </si>
  <si>
    <t>Neutral</t>
  </si>
  <si>
    <t>No sensitivity to Crude Oil price changes</t>
  </si>
  <si>
    <t xml:space="preserve">Moderate positive </t>
  </si>
  <si>
    <t>Period</t>
  </si>
  <si>
    <t>Pre War</t>
  </si>
  <si>
    <t>Shock</t>
  </si>
  <si>
    <t>1. We continue to witness the correlation as the oil prices enter a turbulent phase with the
    Russia- Ukraine war causing supply chain and production disruptions.</t>
  </si>
  <si>
    <t>Post War</t>
  </si>
  <si>
    <t xml:space="preserve">1. While the war continues with sporadic events spread across these months, the shock effect
    had declined, and we notice the oil prices gradually rise in line with less speculation in the
    market.
</t>
  </si>
  <si>
    <t>MCX ICOMDEX Crude Oil Historical Data (2021-2023)</t>
  </si>
  <si>
    <t xml:space="preserve">Reference &gt;&gt; </t>
  </si>
  <si>
    <t>https://in.investing.com/indices/mcx-icomdex-crude-oil-historical-data</t>
  </si>
  <si>
    <t>2. The Share prices rise commensurate to the trend with oil prices upto Nov '21 and then
    declines in line with oil prices.</t>
  </si>
  <si>
    <t xml:space="preserve">2. The prices rise during the initial phase of the shock period due to supply shortage upto Apr-
    May '22. However, we observe that the Share prices stabilise post this period and the
    responses to shifts in oil prices are less volatile. </t>
  </si>
  <si>
    <t>Share</t>
  </si>
  <si>
    <t>Indian Oil Corporation (IOC) Share Prices (2021-2023)</t>
  </si>
  <si>
    <t>Oil and Natural Gas Corporation (ONGC) Share Prices (2021-2023)</t>
  </si>
  <si>
    <t xml:space="preserve">Date Wise Prices of Shares and Crude Oil covered in Tabs </t>
  </si>
  <si>
    <t>Shock Period Prices</t>
  </si>
  <si>
    <t xml:space="preserve">Post Shock Period Prices </t>
  </si>
  <si>
    <t xml:space="preserve">Correlation of Prices </t>
  </si>
  <si>
    <t>Correlation Slope</t>
  </si>
  <si>
    <t>https://in.investing.com/equities/oil---natural-gas-corporation-historical-data</t>
  </si>
  <si>
    <t>https://in.investing.com/equities/indian-oil-corporation-historical-data</t>
  </si>
  <si>
    <t>Impact of Crude Oil Prices on Indian Energy Stocks</t>
  </si>
  <si>
    <t>(Jan 2021 – Dec 2023)</t>
  </si>
  <si>
    <t>Background:</t>
  </si>
  <si>
    <t>Procedure:</t>
  </si>
  <si>
    <t>Purpose:</t>
  </si>
  <si>
    <t>Historical daily data for:</t>
  </si>
  <si>
    <t>Pre-War</t>
  </si>
  <si>
    <t>Post-Shock</t>
  </si>
  <si>
    <t>Format axes, titles, and labels consistently</t>
  </si>
  <si>
    <t>1.Data Collection</t>
  </si>
  <si>
    <t>2.Data Cleaning</t>
  </si>
  <si>
    <t xml:space="preserve">1. We can witness a strong correlation between the Share prices and the corresponding oil  prices. </t>
  </si>
  <si>
    <r>
      <t>Crude Oil prices</t>
    </r>
    <r>
      <rPr>
        <sz val="10"/>
        <color theme="1"/>
        <rFont val="Cambria"/>
        <family val="1"/>
      </rPr>
      <t xml:space="preserve"> (₹ per barrel)</t>
    </r>
  </si>
  <si>
    <r>
      <t>Time Frame</t>
    </r>
    <r>
      <rPr>
        <sz val="10"/>
        <color theme="1"/>
        <rFont val="Cambria"/>
        <family val="1"/>
      </rPr>
      <t>: Jan 2021 – Dec 2023</t>
    </r>
  </si>
  <si>
    <t>Crude Oil Price</t>
  </si>
  <si>
    <t>IOC Price</t>
  </si>
  <si>
    <t>ONGC Price</t>
  </si>
  <si>
    <t>Trading Margin</t>
  </si>
  <si>
    <t>Pre-war</t>
  </si>
  <si>
    <t>7.49M</t>
  </si>
  <si>
    <t>12.72M</t>
  </si>
  <si>
    <t>10.71M</t>
  </si>
  <si>
    <t>62.16M</t>
  </si>
  <si>
    <t>2.30M</t>
  </si>
  <si>
    <t>1.71M</t>
  </si>
  <si>
    <t>4.25M</t>
  </si>
  <si>
    <t>19.89M</t>
  </si>
  <si>
    <t>3.29M</t>
  </si>
  <si>
    <t>14.41M</t>
  </si>
  <si>
    <t>3.40M</t>
  </si>
  <si>
    <t>2.85M</t>
  </si>
  <si>
    <t>2.22M</t>
  </si>
  <si>
    <t>1.66M</t>
  </si>
  <si>
    <t>1.58M</t>
  </si>
  <si>
    <t>1.81M</t>
  </si>
  <si>
    <t>283.31K</t>
  </si>
  <si>
    <t>1.38M</t>
  </si>
  <si>
    <t>1.44M</t>
  </si>
  <si>
    <t>1.87M</t>
  </si>
  <si>
    <t>1.25M</t>
  </si>
  <si>
    <t>1.35M</t>
  </si>
  <si>
    <t>1.57M</t>
  </si>
  <si>
    <t>2.48M</t>
  </si>
  <si>
    <t>7.67M</t>
  </si>
  <si>
    <t>25.67M</t>
  </si>
  <si>
    <t>1.92M</t>
  </si>
  <si>
    <t>2.10M</t>
  </si>
  <si>
    <t>2.95M</t>
  </si>
  <si>
    <t>14.36M</t>
  </si>
  <si>
    <t>747.54K</t>
  </si>
  <si>
    <t>1.08M</t>
  </si>
  <si>
    <t>1.28M</t>
  </si>
  <si>
    <t>3.01M</t>
  </si>
  <si>
    <t>1.75M</t>
  </si>
  <si>
    <t>1.19M</t>
  </si>
  <si>
    <t>2.97M</t>
  </si>
  <si>
    <t>1.30M</t>
  </si>
  <si>
    <t>1.49M</t>
  </si>
  <si>
    <t>2.00M</t>
  </si>
  <si>
    <t>1.09M</t>
  </si>
  <si>
    <t>676.78K</t>
  </si>
  <si>
    <t>1.12M</t>
  </si>
  <si>
    <t>767.43K</t>
  </si>
  <si>
    <t>1.40M</t>
  </si>
  <si>
    <t>742.43K</t>
  </si>
  <si>
    <t>1.80M</t>
  </si>
  <si>
    <t>759.14K</t>
  </si>
  <si>
    <t>907.66K</t>
  </si>
  <si>
    <t>823.82K</t>
  </si>
  <si>
    <t>836.24K</t>
  </si>
  <si>
    <t>859.59K</t>
  </si>
  <si>
    <t>1.13M</t>
  </si>
  <si>
    <t>847.64K</t>
  </si>
  <si>
    <t>709.77K</t>
  </si>
  <si>
    <t>2.63M</t>
  </si>
  <si>
    <t>710.78K</t>
  </si>
  <si>
    <t>1.43M</t>
  </si>
  <si>
    <t>915.33K</t>
  </si>
  <si>
    <t>869.27K</t>
  </si>
  <si>
    <t>1.04M</t>
  </si>
  <si>
    <t>1.23M</t>
  </si>
  <si>
    <t>911.10K</t>
  </si>
  <si>
    <t>1.72M</t>
  </si>
  <si>
    <t>1.63M</t>
  </si>
  <si>
    <t>6.35M</t>
  </si>
  <si>
    <t>2.12M</t>
  </si>
  <si>
    <t>1.29M</t>
  </si>
  <si>
    <t>1.76M</t>
  </si>
  <si>
    <t>2.49M</t>
  </si>
  <si>
    <t>3.57M</t>
  </si>
  <si>
    <t>2.37M</t>
  </si>
  <si>
    <t>1.97M</t>
  </si>
  <si>
    <t>1.37M</t>
  </si>
  <si>
    <t>490.45K</t>
  </si>
  <si>
    <t>1.53M</t>
  </si>
  <si>
    <t>2.07M</t>
  </si>
  <si>
    <t>2.82M</t>
  </si>
  <si>
    <t>1.27M</t>
  </si>
  <si>
    <t>1.41M</t>
  </si>
  <si>
    <t>1.74M</t>
  </si>
  <si>
    <t>2.05M</t>
  </si>
  <si>
    <t>2.36M</t>
  </si>
  <si>
    <t>2.03M</t>
  </si>
  <si>
    <t>1.67M</t>
  </si>
  <si>
    <t>1.88M</t>
  </si>
  <si>
    <t>1.93M</t>
  </si>
  <si>
    <t>1.15M</t>
  </si>
  <si>
    <t>7.68M</t>
  </si>
  <si>
    <t>1.79M</t>
  </si>
  <si>
    <t>946.57K</t>
  </si>
  <si>
    <t>2.47M</t>
  </si>
  <si>
    <t>2.91M</t>
  </si>
  <si>
    <t>1.94M</t>
  </si>
  <si>
    <t>2.59M</t>
  </si>
  <si>
    <t>3.52M</t>
  </si>
  <si>
    <t>1.14M</t>
  </si>
  <si>
    <t>4.31M</t>
  </si>
  <si>
    <t>4.94M</t>
  </si>
  <si>
    <t>11.50M</t>
  </si>
  <si>
    <t>1.31M</t>
  </si>
  <si>
    <t>2.09M</t>
  </si>
  <si>
    <t>2.39M</t>
  </si>
  <si>
    <t>887.32K</t>
  </si>
  <si>
    <t>724.03K</t>
  </si>
  <si>
    <t>743.68K</t>
  </si>
  <si>
    <t>1.56M</t>
  </si>
  <si>
    <t>3.22M</t>
  </si>
  <si>
    <t>1.45M</t>
  </si>
  <si>
    <t>962.63K</t>
  </si>
  <si>
    <t>2.01M</t>
  </si>
  <si>
    <t>655.57K</t>
  </si>
  <si>
    <t>1.06M</t>
  </si>
  <si>
    <t>1.02M</t>
  </si>
  <si>
    <t>2.21M</t>
  </si>
  <si>
    <t>522.60K</t>
  </si>
  <si>
    <t>642.33K</t>
  </si>
  <si>
    <t>484.15K</t>
  </si>
  <si>
    <t>1.26M</t>
  </si>
  <si>
    <t>651.66K</t>
  </si>
  <si>
    <t>829.76K</t>
  </si>
  <si>
    <t>840.93K</t>
  </si>
  <si>
    <t>882.91K</t>
  </si>
  <si>
    <t>3.04M</t>
  </si>
  <si>
    <t>1.42M</t>
  </si>
  <si>
    <t>1.62M</t>
  </si>
  <si>
    <t>778.61K</t>
  </si>
  <si>
    <t>1.61M</t>
  </si>
  <si>
    <t>2.60M</t>
  </si>
  <si>
    <t>1.55M</t>
  </si>
  <si>
    <t>962.67K</t>
  </si>
  <si>
    <t>1.33M</t>
  </si>
  <si>
    <t>799.10K</t>
  </si>
  <si>
    <t>2.18M</t>
  </si>
  <si>
    <t>653.78K</t>
  </si>
  <si>
    <t>895.63K</t>
  </si>
  <si>
    <t>880.35K</t>
  </si>
  <si>
    <t>3.31M</t>
  </si>
  <si>
    <t>898.93K</t>
  </si>
  <si>
    <t>1.69M</t>
  </si>
  <si>
    <t>163.43K</t>
  </si>
  <si>
    <t>1.65M</t>
  </si>
  <si>
    <t>2.11M</t>
  </si>
  <si>
    <t>1.51M</t>
  </si>
  <si>
    <t>3.70M</t>
  </si>
  <si>
    <t>2.52M</t>
  </si>
  <si>
    <t>1.17M</t>
  </si>
  <si>
    <t>2.38M</t>
  </si>
  <si>
    <t>1.95M</t>
  </si>
  <si>
    <t>1.05M</t>
  </si>
  <si>
    <t>1.70M</t>
  </si>
  <si>
    <t>1.54M</t>
  </si>
  <si>
    <t>3.78M</t>
  </si>
  <si>
    <t>4.65M</t>
  </si>
  <si>
    <t>8.25M</t>
  </si>
  <si>
    <t>2.81M</t>
  </si>
  <si>
    <t>10.50M</t>
  </si>
  <si>
    <t>24.74M</t>
  </si>
  <si>
    <t>15.32M</t>
  </si>
  <si>
    <t>11.54M</t>
  </si>
  <si>
    <t>12.41M</t>
  </si>
  <si>
    <t>6.68M</t>
  </si>
  <si>
    <t>6.25M</t>
  </si>
  <si>
    <t>15.89M</t>
  </si>
  <si>
    <t>45.52M</t>
  </si>
  <si>
    <t>22.20M</t>
  </si>
  <si>
    <t>5.28M</t>
  </si>
  <si>
    <t>626.92K</t>
  </si>
  <si>
    <t>930.61K</t>
  </si>
  <si>
    <t>578.19K</t>
  </si>
  <si>
    <t>921.48K</t>
  </si>
  <si>
    <t>2.13M</t>
  </si>
  <si>
    <t>4.00M</t>
  </si>
  <si>
    <t>1.86M</t>
  </si>
  <si>
    <t>3.06M</t>
  </si>
  <si>
    <t>2.50M</t>
  </si>
  <si>
    <t>1.20M</t>
  </si>
  <si>
    <t>1.68M</t>
  </si>
  <si>
    <t>2.32M</t>
  </si>
  <si>
    <t>1.73M</t>
  </si>
  <si>
    <t>5.47M</t>
  </si>
  <si>
    <t>7.04M</t>
  </si>
  <si>
    <t>3.19M</t>
  </si>
  <si>
    <t>5.08M</t>
  </si>
  <si>
    <t>5.78M</t>
  </si>
  <si>
    <t>11.73M</t>
  </si>
  <si>
    <t>10.20M</t>
  </si>
  <si>
    <t>5.41M</t>
  </si>
  <si>
    <t>865.18K</t>
  </si>
  <si>
    <t>1.01M</t>
  </si>
  <si>
    <t>421.84K</t>
  </si>
  <si>
    <t>555.01K</t>
  </si>
  <si>
    <t>781.62K</t>
  </si>
  <si>
    <t>12.28M</t>
  </si>
  <si>
    <t>2.92M</t>
  </si>
  <si>
    <t>2.58M</t>
  </si>
  <si>
    <t>604.06K</t>
  </si>
  <si>
    <t>690.86K</t>
  </si>
  <si>
    <t>974.95K</t>
  </si>
  <si>
    <t>974.33K</t>
  </si>
  <si>
    <t>967.34K</t>
  </si>
  <si>
    <t>617.05K</t>
  </si>
  <si>
    <t>831.83K</t>
  </si>
  <si>
    <t>732.18K</t>
  </si>
  <si>
    <t>480.49K</t>
  </si>
  <si>
    <t>809.31K</t>
  </si>
  <si>
    <t>920.68K</t>
  </si>
  <si>
    <t>2.08M</t>
  </si>
  <si>
    <t>868.19K</t>
  </si>
  <si>
    <t>667.28K</t>
  </si>
  <si>
    <t>833.91K</t>
  </si>
  <si>
    <t>796.32K</t>
  </si>
  <si>
    <t>126.20K</t>
  </si>
  <si>
    <t>18.57M</t>
  </si>
  <si>
    <t>2.28M</t>
  </si>
  <si>
    <t>7.20M</t>
  </si>
  <si>
    <t>15.63M</t>
  </si>
  <si>
    <t>5.15M</t>
  </si>
  <si>
    <t>426.12K</t>
  </si>
  <si>
    <t>918.22K</t>
  </si>
  <si>
    <t>650.60K</t>
  </si>
  <si>
    <t>836.35K</t>
  </si>
  <si>
    <t>953.43K</t>
  </si>
  <si>
    <t>453.80K</t>
  </si>
  <si>
    <t>676.65K</t>
  </si>
  <si>
    <t>342.20K</t>
  </si>
  <si>
    <t>627.00K</t>
  </si>
  <si>
    <t>529.87K</t>
  </si>
  <si>
    <t>951.08K</t>
  </si>
  <si>
    <t>775.23K</t>
  </si>
  <si>
    <t>677.60K</t>
  </si>
  <si>
    <t>499.71K</t>
  </si>
  <si>
    <t>452.56K</t>
  </si>
  <si>
    <t>1.22M</t>
  </si>
  <si>
    <t>830.12K</t>
  </si>
  <si>
    <t>4.96M</t>
  </si>
  <si>
    <t>3.61M</t>
  </si>
  <si>
    <t>1.34M</t>
  </si>
  <si>
    <t>1.21M</t>
  </si>
  <si>
    <t>820.93K</t>
  </si>
  <si>
    <t>2.31M</t>
  </si>
  <si>
    <t>736.12K</t>
  </si>
  <si>
    <t>963.14K</t>
  </si>
  <si>
    <t>2.90M</t>
  </si>
  <si>
    <t>6.59M</t>
  </si>
  <si>
    <t>800.23K</t>
  </si>
  <si>
    <t>861.15K</t>
  </si>
  <si>
    <t>1.00M</t>
  </si>
  <si>
    <t>724.81K</t>
  </si>
  <si>
    <t>750.02K</t>
  </si>
  <si>
    <t>604.14K</t>
  </si>
  <si>
    <t>576.88K</t>
  </si>
  <si>
    <t>648.91K</t>
  </si>
  <si>
    <t>861.76K</t>
  </si>
  <si>
    <t>652.27K</t>
  </si>
  <si>
    <t>636.33K</t>
  </si>
  <si>
    <t>883.56K</t>
  </si>
  <si>
    <t>868.76K</t>
  </si>
  <si>
    <t>965.44K</t>
  </si>
  <si>
    <t>18.31M</t>
  </si>
  <si>
    <t>2.04M</t>
  </si>
  <si>
    <t>3.32M</t>
  </si>
  <si>
    <t>3.49M</t>
  </si>
  <si>
    <t>834.95K</t>
  </si>
  <si>
    <t>947.56K</t>
  </si>
  <si>
    <t>4.07M</t>
  </si>
  <si>
    <t>785.67K</t>
  </si>
  <si>
    <t>3.20M</t>
  </si>
  <si>
    <t>Oil India Ltd Share Prices (2021-2023)</t>
  </si>
  <si>
    <t>https://in.investing.com/equities/oil-india-historical-data</t>
  </si>
  <si>
    <t>ROI:-</t>
  </si>
  <si>
    <t>OI Ltd</t>
  </si>
  <si>
    <t>OI Ltd Price</t>
  </si>
  <si>
    <t>Post Shock</t>
  </si>
  <si>
    <t>Phase</t>
  </si>
  <si>
    <t>Lowest Oil Price During (Batch 1):-</t>
  </si>
  <si>
    <t>Highest Oil Price During (Batch 2) :-</t>
  </si>
  <si>
    <t>Highest Oil Price During (Batch 1) :-</t>
  </si>
  <si>
    <t>Lowest Oil Price During (Batch 2):-</t>
  </si>
  <si>
    <t>Lowest Oil Price During (Batch 3):-</t>
  </si>
  <si>
    <t>Highest Oil Price During (Batch 3) :-</t>
  </si>
  <si>
    <t>Lowest Oil Price During (Batch 4):-</t>
  </si>
  <si>
    <t>Lowest Oil Price During (Batch 5):-</t>
  </si>
  <si>
    <t>Total Gain/(Loss) :-</t>
  </si>
  <si>
    <t>Average ROI:-</t>
  </si>
  <si>
    <t>Highest Oil Price During (Batch 4) :-</t>
  </si>
  <si>
    <t>Highest Oil Price During (Batch 5) :-</t>
  </si>
  <si>
    <t>Price Volatility :-</t>
  </si>
  <si>
    <t>Batch</t>
  </si>
  <si>
    <t>Gain/(Loss):-</t>
  </si>
  <si>
    <t>Gain\(Loss):-</t>
  </si>
  <si>
    <t>Row Labels</t>
  </si>
  <si>
    <t>Grand Total</t>
  </si>
  <si>
    <t>Average of OI Ltd</t>
  </si>
  <si>
    <t>Average of ONGC</t>
  </si>
  <si>
    <t>Average of IOC</t>
  </si>
  <si>
    <t xml:space="preserve"> IOC</t>
  </si>
  <si>
    <t xml:space="preserve"> ONGC</t>
  </si>
  <si>
    <t xml:space="preserve"> OI Ltd</t>
  </si>
  <si>
    <t>Metric</t>
  </si>
  <si>
    <t>Gain\Loss</t>
  </si>
  <si>
    <t>ROI</t>
  </si>
  <si>
    <t>Details for Sum of IOC - Phase: Post-Shock, Metric: ROI</t>
  </si>
  <si>
    <t>Analysis of Trading Opportunities and Volatility with Dynamic Charts.</t>
  </si>
  <si>
    <t>Comparative presentation and analysis of Share Prices and Oil Prices during the three stages of Pre War, Shock and Post War</t>
  </si>
  <si>
    <t>We observe a clear trend of share prices reflecting movements in line with oil prices and the trading margins reflect the same prior to the shock period, remaining consistent throughout the period, implying that the correlation between oil prices and the energy companies share prices holds good. 
However, during the shock period, we observe shifts in volatality levels for share prices of IOC and ONGC reflected in the asymmetrical returns of these shares, with the exception of Oil India Ltd, whose returns increase during the shock period, further rationalised by its volatlity falling below 0, implying the share prices for this company were largely in line with the oil prices. 
Further, we see a recovery in returns post the shock period as the market starts following the oil prices and has discounted for the initial volatality. We also observe an increase in volatality levels with increase in share prices post the shock period with policy changes affected by the government boosting the share prices.
Accordingly, we have concluded it can be substantially proven that the share prices for companies involved in refining, can be traced to movements in the oil prices and have the same behaviour as the oil prices in a regular market, however this theory does not hold good when there are disturbances in supply chains, regulations, and drilling owing to external factors.</t>
  </si>
  <si>
    <t>Average ROI</t>
  </si>
  <si>
    <t>Observation</t>
  </si>
  <si>
    <t>The trading strategy yields an average return of 34.22%, 8.09% and 15.35% across the three phases respectively. Oil India Ltd's share prices performed the best aided by minimal volatality in the shock period, and having a higher beta to Crude oil prices, compared to the share prices of the other two companies. While, we witness a negative yield in the returns during the shock period for ONGC and IOC, the losses aren't huge implying the market had absorbed a good deal of shock in the early stages of the war.</t>
  </si>
  <si>
    <t>For lack of availability of day wise crude oil prices, we have relied on prices of crude oil futures.</t>
  </si>
  <si>
    <r>
      <t>Stock prices</t>
    </r>
    <r>
      <rPr>
        <sz val="10"/>
        <color theme="1"/>
        <rFont val="Cambria"/>
        <family val="1"/>
      </rPr>
      <t>: Indian Oil Company (IOC), Oil and Natural Gas Corporation (ONGC), Oil India Ltd (OIL)</t>
    </r>
  </si>
  <si>
    <t>Best Performing stock</t>
  </si>
  <si>
    <t>Worst Performing stock</t>
  </si>
  <si>
    <t>Least Volatile</t>
  </si>
  <si>
    <t>Most Volatile</t>
  </si>
  <si>
    <t xml:space="preserve">OI Ltd </t>
  </si>
  <si>
    <t>1. Establish the correlation between share prices of oil refining and distribution businesses with crude oil prices.</t>
  </si>
  <si>
    <t>2. Demonstrate the trading opportunities presented in oil refinery shares by following the crude oil prices.</t>
  </si>
  <si>
    <t>3. Present the conclusions in a easy to understand manner by building Dashboards with dynamic charts and recognisable patterns.</t>
  </si>
  <si>
    <t>Removed blank rows, ensure consistency in formatting</t>
  </si>
  <si>
    <t>Formatted dates uniformly (DD-MM-YYYY )</t>
  </si>
  <si>
    <t>Converted text to numeric (especially for volumes or prices)</t>
  </si>
  <si>
    <t>3.Period Classification</t>
  </si>
  <si>
    <t>Seggregated the dataset into the three phases as defined below :-</t>
  </si>
  <si>
    <r>
      <rPr>
        <b/>
        <sz val="10"/>
        <color theme="1"/>
        <rFont val="Cambria"/>
        <family val="1"/>
      </rPr>
      <t>Pre-War</t>
    </r>
    <r>
      <rPr>
        <sz val="10"/>
        <color theme="1"/>
        <rFont val="Cambria"/>
        <family val="1"/>
      </rPr>
      <t xml:space="preserve"> (1st Jan '21- 23rd Feb '22)</t>
    </r>
  </si>
  <si>
    <r>
      <rPr>
        <b/>
        <sz val="10"/>
        <color rgb="FF000000"/>
        <rFont val="Cambria"/>
        <family val="1"/>
      </rPr>
      <t xml:space="preserve">Shock </t>
    </r>
    <r>
      <rPr>
        <i/>
        <sz val="10"/>
        <color rgb="FF000000"/>
        <rFont val="Cambria"/>
        <family val="1"/>
      </rPr>
      <t>(War Onset- 24th Feb '22- 30th Dec '22)</t>
    </r>
  </si>
  <si>
    <r>
      <rPr>
        <b/>
        <sz val="10"/>
        <color rgb="FF000000"/>
        <rFont val="Cambria"/>
        <family val="1"/>
      </rPr>
      <t>Post-Shock</t>
    </r>
    <r>
      <rPr>
        <i/>
        <sz val="10"/>
        <color rgb="FF000000"/>
        <rFont val="Cambria"/>
        <family val="1"/>
      </rPr>
      <t xml:space="preserve"> (31st Dec '22- 31st Dec '23)</t>
    </r>
  </si>
  <si>
    <t>4.Establishing Correlation</t>
  </si>
  <si>
    <t>Analysed the day wise prices of each share against the movement in oil prices on that day and have summarised the behaviour in Sec 'B' of the Dashboards by plotting the movement of prices of the share and crude oil separately for each phase.
Further, the reasons behind the behaviour of these share prices were noted and discussed in detail.</t>
  </si>
  <si>
    <t>Below are the considerations taken while preparing the pricing charts :-</t>
  </si>
  <si>
    <r>
      <t xml:space="preserve">Use </t>
    </r>
    <r>
      <rPr>
        <b/>
        <sz val="10"/>
        <color rgb="FF000000"/>
        <rFont val="Cambria"/>
        <family val="1"/>
      </rPr>
      <t>primary Y-axis</t>
    </r>
    <r>
      <rPr>
        <sz val="10"/>
        <color rgb="FF000000"/>
        <rFont val="Cambria"/>
        <family val="1"/>
      </rPr>
      <t xml:space="preserve"> for Crude Oil and </t>
    </r>
    <r>
      <rPr>
        <b/>
        <sz val="10"/>
        <color rgb="FF000000"/>
        <rFont val="Cambria"/>
        <family val="1"/>
      </rPr>
      <t>secondary Y-axis</t>
    </r>
    <r>
      <rPr>
        <sz val="10"/>
        <color rgb="FF000000"/>
        <rFont val="Cambria"/>
        <family val="1"/>
      </rPr>
      <t xml:space="preserve"> for stock prices</t>
    </r>
  </si>
  <si>
    <r>
      <t xml:space="preserve">Calculate </t>
    </r>
    <r>
      <rPr>
        <b/>
        <sz val="10"/>
        <color rgb="FF000000"/>
        <rFont val="Cambria"/>
        <family val="1"/>
      </rPr>
      <t>correlation</t>
    </r>
    <r>
      <rPr>
        <sz val="10"/>
        <color rgb="FF000000"/>
        <rFont val="Cambria"/>
        <family val="1"/>
      </rPr>
      <t xml:space="preserve"> between crude oil and each stock for each period</t>
    </r>
  </si>
  <si>
    <r>
      <t xml:space="preserve">Run </t>
    </r>
    <r>
      <rPr>
        <b/>
        <sz val="10"/>
        <color rgb="FF000000"/>
        <rFont val="Cambria"/>
        <family val="1"/>
      </rPr>
      <t>linear regression</t>
    </r>
    <r>
      <rPr>
        <sz val="10"/>
        <color rgb="FF000000"/>
        <rFont val="Cambria"/>
        <family val="1"/>
      </rPr>
      <t xml:space="preserve"> to capture slope/sensitivity</t>
    </r>
  </si>
  <si>
    <r>
      <t xml:space="preserve">Logically analyze </t>
    </r>
    <r>
      <rPr>
        <b/>
        <sz val="10"/>
        <color rgb="FF000000"/>
        <rFont val="Cambria"/>
        <family val="1"/>
      </rPr>
      <t>trend reversals</t>
    </r>
    <r>
      <rPr>
        <sz val="10"/>
        <color rgb="FF000000"/>
        <rFont val="Cambria"/>
        <family val="1"/>
      </rPr>
      <t xml:space="preserve"> (e.g., Post-Oct 2023 divergence)</t>
    </r>
  </si>
  <si>
    <t>5. Investment Opportunities</t>
  </si>
  <si>
    <t>Based our investment theory on the notion that the prices of oil refinery companies follow the same pattern as the oil prices.</t>
  </si>
  <si>
    <t>To test this hypothesis, a number of hypothetical trades based on the peak and bottom of oil prices were carried out and tested the possible gains if the purchase and sale of shares of the companies were done basis the oil prices.</t>
  </si>
  <si>
    <t xml:space="preserve">Divided the trades and tested the same equally across all the three phases as defined above. </t>
  </si>
  <si>
    <t>Presented the findings in section 'A' of Dashboards .</t>
  </si>
  <si>
    <t>Phase wise gains for each Company.</t>
  </si>
  <si>
    <r>
      <t xml:space="preserve">Used </t>
    </r>
    <r>
      <rPr>
        <b/>
        <sz val="10"/>
        <color rgb="FF000000"/>
        <rFont val="Cambria"/>
        <family val="1"/>
      </rPr>
      <t>primary Y-axis</t>
    </r>
    <r>
      <rPr>
        <sz val="10"/>
        <color rgb="FF000000"/>
        <rFont val="Cambria"/>
        <family val="1"/>
      </rPr>
      <t xml:space="preserve"> for gains/(losses) and </t>
    </r>
    <r>
      <rPr>
        <b/>
        <sz val="10"/>
        <color rgb="FF000000"/>
        <rFont val="Cambria"/>
        <family val="1"/>
      </rPr>
      <t>secondary Y-axis</t>
    </r>
    <r>
      <rPr>
        <sz val="10"/>
        <color rgb="FF000000"/>
        <rFont val="Cambria"/>
        <family val="1"/>
      </rPr>
      <t xml:space="preserve"> for phases.</t>
    </r>
  </si>
  <si>
    <t>Documented our observations for each phases explaining the results and any deviations.</t>
  </si>
  <si>
    <t>6. Conclusion</t>
  </si>
  <si>
    <t xml:space="preserve">Successfully tested the correlation between oil prices and the shares prices of the companies dependent on the same. </t>
  </si>
  <si>
    <t>Established that the correlation sustains in regular business conditions, and is disturbed when there are global or regulatory disturbances.</t>
  </si>
  <si>
    <t>Further, tested and demonstrated these findings by building an investment model functioning on investment in these shares by observing movements in oil prices.</t>
  </si>
  <si>
    <t>The findings have been effectively analysed in our Dashboards section with detailed charts and relevant observations.</t>
  </si>
  <si>
    <t xml:space="preserve">Pre War Period Prices </t>
  </si>
  <si>
    <t>The volatility of crude oil prices has historically influenced the financial performance of Indian oil refinery and drilling companies. With global events like the Russia-Ukraine war, the prices of crude oil underwent significant fluctuations, which directly affected the share prices and return on investment (ROI) of companies like IOC, ONGC, and Oil India Ltd. In order to better understand this dynamic relationship, a data-driven approach is required to quantify the impact of price shocks and market phases on these stocks. 
This study analyses the correlation of Share prices of Oil Refining companies and crude oil prices and derived an investment strategy wherein the entry and exit points in these shares are determined basis the oil prices. Understanding how Indian energy stock prices react to crude oil movements can offer critical insights for investors, policymakers, and financial analysts—especially within periods of geopolitical uncertainty and commodity price shocks.
Further,  this analysis has been seggregated into three phases based on the timeline of the disurbance caused by the Russia-Ukraine war (Shock period), viz, Pre-War/Shock Period, Shock period, Post- War/Shock Period.</t>
  </si>
  <si>
    <t>Dashboard</t>
  </si>
  <si>
    <t>Investment Analysis</t>
  </si>
  <si>
    <t xml:space="preserve">2. Further, the Share prices continue to move in line with oil upto Oct '23, post which we observe  the inflexion point, where oil prices fell however share prices rose going against the trend. We have been able to trace back the reason for this improvements in volume of oil production and stabilisation in the "Windfall tax" introduced in July '22, along with better retail margins. </t>
  </si>
  <si>
    <t>Note:- Please refer Excel Workbook for day wise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</si>
</sst>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65" formatCode="0.000000000"/>
  </numFmts>
  <fonts count="2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0"/>
      <color theme="1"/>
      <name val="Cambria"/>
      <family val="1"/>
    </font>
    <font>
      <b/>
      <i/>
      <sz val="10"/>
      <color rgb="FFC00000"/>
      <name val="Cambria"/>
      <family val="1"/>
    </font>
    <font>
      <b/>
      <i/>
      <sz val="10"/>
      <color theme="1"/>
      <name val="Cambria"/>
      <family val="1"/>
    </font>
    <font>
      <u/>
      <sz val="10"/>
      <color theme="10"/>
      <name val="Cambria"/>
      <family val="1"/>
    </font>
    <font>
      <b/>
      <sz val="10"/>
      <color theme="0"/>
      <name val="Cambria"/>
      <family val="1"/>
    </font>
    <font>
      <sz val="8"/>
      <name val="Calibri"/>
      <family val="2"/>
      <scheme val="minor"/>
    </font>
    <font>
      <i/>
      <sz val="11"/>
      <color theme="1"/>
      <name val="Calibri"/>
      <family val="2"/>
      <scheme val="minor"/>
    </font>
    <font>
      <b/>
      <sz val="10"/>
      <color theme="1"/>
      <name val="Cambria"/>
      <family val="1"/>
    </font>
    <font>
      <b/>
      <i/>
      <sz val="10"/>
      <name val="Cambria"/>
      <family val="1"/>
    </font>
    <font>
      <sz val="10"/>
      <name val="Cambria"/>
      <family val="1"/>
    </font>
    <font>
      <b/>
      <sz val="10"/>
      <name val="Cambria"/>
      <family val="1"/>
    </font>
    <font>
      <i/>
      <sz val="10"/>
      <name val="Cambria"/>
      <family val="1"/>
    </font>
    <font>
      <i/>
      <sz val="10"/>
      <color theme="1"/>
      <name val="Cambria"/>
      <family val="1"/>
    </font>
    <font>
      <sz val="11"/>
      <color theme="1"/>
      <name val="Cambria"/>
      <family val="1"/>
    </font>
    <font>
      <b/>
      <sz val="11"/>
      <color theme="0"/>
      <name val="Cambria"/>
      <family val="1"/>
    </font>
    <font>
      <b/>
      <i/>
      <sz val="11"/>
      <color rgb="FFC00000"/>
      <name val="Cambria"/>
      <family val="1"/>
    </font>
    <font>
      <sz val="10"/>
      <color rgb="FFC00000"/>
      <name val="Cambria"/>
      <family val="1"/>
    </font>
    <font>
      <i/>
      <sz val="10"/>
      <color rgb="FF000000"/>
      <name val="Cambria"/>
      <family val="1"/>
    </font>
    <font>
      <b/>
      <sz val="10"/>
      <color rgb="FF000000"/>
      <name val="Cambria"/>
      <family val="1"/>
    </font>
    <font>
      <sz val="10"/>
      <color rgb="FF000000"/>
      <name val="Cambria"/>
      <family val="1"/>
    </font>
    <font>
      <b/>
      <i/>
      <sz val="10"/>
      <color rgb="FF000000"/>
      <name val="Cambria"/>
      <family val="1"/>
    </font>
    <font>
      <b/>
      <i/>
      <sz val="12"/>
      <color rgb="FFC00000"/>
      <name val="Cambria"/>
      <family val="1"/>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79998168889431442"/>
        <bgColor indexed="64"/>
      </patternFill>
    </fill>
  </fills>
  <borders count="57">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hair">
        <color auto="1"/>
      </top>
      <bottom/>
      <diagonal/>
    </border>
    <border>
      <left/>
      <right style="thin">
        <color indexed="64"/>
      </right>
      <top/>
      <bottom/>
      <diagonal/>
    </border>
    <border>
      <left/>
      <right style="thin">
        <color indexed="64"/>
      </right>
      <top style="hair">
        <color auto="1"/>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hair">
        <color auto="1"/>
      </bottom>
      <diagonal/>
    </border>
    <border>
      <left/>
      <right style="thin">
        <color indexed="64"/>
      </right>
      <top/>
      <bottom style="hair">
        <color auto="1"/>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style="thin">
        <color theme="4" tint="0.39997558519241921"/>
      </bottom>
      <diagonal/>
    </border>
    <border>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top/>
      <bottom style="thin">
        <color theme="4" tint="0.39997558519241921"/>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double">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81">
    <xf numFmtId="0" fontId="0" fillId="0" borderId="0" xfId="0"/>
    <xf numFmtId="0" fontId="1" fillId="2" borderId="1" xfId="0" applyFont="1" applyFill="1" applyBorder="1"/>
    <xf numFmtId="0" fontId="0" fillId="0" borderId="0" xfId="0" applyAlignment="1">
      <alignment vertical="center" wrapText="1"/>
    </xf>
    <xf numFmtId="2" fontId="2" fillId="0" borderId="0" xfId="0" applyNumberFormat="1" applyFont="1"/>
    <xf numFmtId="0" fontId="2" fillId="3" borderId="1" xfId="0" applyFont="1" applyFill="1" applyBorder="1"/>
    <xf numFmtId="0" fontId="2" fillId="0" borderId="1" xfId="0" applyFont="1" applyBorder="1"/>
    <xf numFmtId="0" fontId="0" fillId="0" borderId="0" xfId="0" applyAlignment="1">
      <alignment vertical="top"/>
    </xf>
    <xf numFmtId="0" fontId="4" fillId="0" borderId="0" xfId="0" applyFont="1"/>
    <xf numFmtId="4" fontId="4" fillId="0" borderId="0" xfId="0" applyNumberFormat="1" applyFont="1"/>
    <xf numFmtId="10" fontId="4" fillId="0" borderId="0" xfId="0" applyNumberFormat="1" applyFont="1"/>
    <xf numFmtId="15" fontId="4" fillId="0" borderId="0" xfId="0" applyNumberFormat="1" applyFont="1"/>
    <xf numFmtId="0" fontId="6" fillId="5" borderId="0" xfId="0" applyFont="1" applyFill="1" applyAlignment="1">
      <alignment horizontal="left" vertical="top"/>
    </xf>
    <xf numFmtId="0" fontId="6" fillId="5" borderId="0" xfId="0" applyFont="1" applyFill="1" applyAlignment="1">
      <alignment horizontal="left" vertical="top" wrapText="1"/>
    </xf>
    <xf numFmtId="0" fontId="8" fillId="2" borderId="2" xfId="0" applyFont="1" applyFill="1" applyBorder="1"/>
    <xf numFmtId="0" fontId="8" fillId="2" borderId="1" xfId="0" applyFont="1" applyFill="1" applyBorder="1"/>
    <xf numFmtId="15" fontId="4" fillId="3" borderId="2" xfId="0" applyNumberFormat="1" applyFont="1" applyFill="1" applyBorder="1"/>
    <xf numFmtId="164" fontId="4" fillId="3" borderId="1" xfId="0" applyNumberFormat="1" applyFont="1" applyFill="1" applyBorder="1"/>
    <xf numFmtId="164" fontId="4" fillId="0" borderId="0" xfId="0" applyNumberFormat="1" applyFont="1"/>
    <xf numFmtId="15" fontId="4" fillId="0" borderId="2" xfId="0" applyNumberFormat="1" applyFont="1" applyBorder="1"/>
    <xf numFmtId="164" fontId="4" fillId="0" borderId="1" xfId="0" applyNumberFormat="1" applyFont="1" applyBorder="1"/>
    <xf numFmtId="0" fontId="8" fillId="2" borderId="3" xfId="0" applyFont="1" applyFill="1" applyBorder="1"/>
    <xf numFmtId="164" fontId="4" fillId="3" borderId="3" xfId="0" applyNumberFormat="1" applyFont="1" applyFill="1" applyBorder="1"/>
    <xf numFmtId="164" fontId="4" fillId="0" borderId="3" xfId="0" applyNumberFormat="1" applyFont="1" applyBorder="1"/>
    <xf numFmtId="0" fontId="0" fillId="0" borderId="0" xfId="0" applyAlignment="1">
      <alignment vertical="top" wrapText="1"/>
    </xf>
    <xf numFmtId="0" fontId="4" fillId="0" borderId="0" xfId="0" applyFont="1" applyAlignment="1">
      <alignment horizontal="left"/>
    </xf>
    <xf numFmtId="164" fontId="4" fillId="0" borderId="18" xfId="0" applyNumberFormat="1" applyFont="1" applyBorder="1"/>
    <xf numFmtId="10" fontId="4" fillId="0" borderId="18" xfId="0" applyNumberFormat="1" applyFont="1" applyBorder="1"/>
    <xf numFmtId="164" fontId="4" fillId="0" borderId="27" xfId="0" applyNumberFormat="1" applyFont="1" applyBorder="1"/>
    <xf numFmtId="15" fontId="4" fillId="0" borderId="18" xfId="0" applyNumberFormat="1" applyFont="1" applyBorder="1"/>
    <xf numFmtId="15" fontId="4" fillId="0" borderId="27" xfId="0" applyNumberFormat="1" applyFont="1" applyBorder="1"/>
    <xf numFmtId="0" fontId="4" fillId="0" borderId="22"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0" xfId="0" applyFont="1" applyAlignment="1">
      <alignment vertical="top"/>
    </xf>
    <xf numFmtId="0" fontId="13" fillId="6" borderId="0" xfId="0" applyFont="1" applyFill="1"/>
    <xf numFmtId="0" fontId="14" fillId="6" borderId="32" xfId="0" applyFont="1" applyFill="1" applyBorder="1"/>
    <xf numFmtId="0" fontId="13" fillId="6" borderId="1" xfId="0" applyFont="1" applyFill="1" applyBorder="1"/>
    <xf numFmtId="0" fontId="13" fillId="6" borderId="33" xfId="0" applyFont="1" applyFill="1" applyBorder="1"/>
    <xf numFmtId="0" fontId="14" fillId="6" borderId="34" xfId="0" applyFont="1" applyFill="1" applyBorder="1"/>
    <xf numFmtId="0" fontId="13" fillId="6" borderId="35" xfId="0" applyFont="1" applyFill="1" applyBorder="1"/>
    <xf numFmtId="0" fontId="13" fillId="6" borderId="36" xfId="0" applyFont="1" applyFill="1" applyBorder="1"/>
    <xf numFmtId="0" fontId="15" fillId="7" borderId="0" xfId="0" applyFont="1" applyFill="1" applyAlignment="1">
      <alignment horizontal="center"/>
    </xf>
    <xf numFmtId="0" fontId="12" fillId="7" borderId="37" xfId="0" applyFont="1" applyFill="1" applyBorder="1" applyAlignment="1">
      <alignment horizontal="center"/>
    </xf>
    <xf numFmtId="0" fontId="12" fillId="7" borderId="30" xfId="0" applyFont="1" applyFill="1" applyBorder="1" applyAlignment="1">
      <alignment horizontal="center"/>
    </xf>
    <xf numFmtId="0" fontId="12" fillId="7" borderId="31" xfId="0" applyFont="1" applyFill="1" applyBorder="1" applyAlignment="1">
      <alignment horizontal="center"/>
    </xf>
    <xf numFmtId="0" fontId="16" fillId="0" borderId="0" xfId="0" applyFont="1" applyAlignment="1">
      <alignment horizontal="center"/>
    </xf>
    <xf numFmtId="165" fontId="13" fillId="6" borderId="1" xfId="0" applyNumberFormat="1" applyFont="1" applyFill="1" applyBorder="1"/>
    <xf numFmtId="165" fontId="13" fillId="6" borderId="33" xfId="0" applyNumberFormat="1" applyFont="1" applyFill="1" applyBorder="1"/>
    <xf numFmtId="0" fontId="10" fillId="0" borderId="0" xfId="0" applyFont="1" applyAlignment="1">
      <alignment vertical="top" wrapText="1"/>
    </xf>
    <xf numFmtId="0" fontId="4" fillId="0" borderId="40" xfId="0" applyFont="1" applyBorder="1"/>
    <xf numFmtId="164" fontId="4" fillId="0" borderId="23" xfId="0" applyNumberFormat="1" applyFont="1" applyBorder="1"/>
    <xf numFmtId="164" fontId="4" fillId="0" borderId="42" xfId="0" applyNumberFormat="1" applyFont="1" applyBorder="1"/>
    <xf numFmtId="10" fontId="4" fillId="0" borderId="22" xfId="0" applyNumberFormat="1" applyFont="1" applyBorder="1"/>
    <xf numFmtId="10" fontId="4" fillId="0" borderId="23" xfId="0" applyNumberFormat="1" applyFont="1" applyBorder="1"/>
    <xf numFmtId="0" fontId="6" fillId="7" borderId="19" xfId="0" applyFont="1" applyFill="1" applyBorder="1" applyAlignment="1">
      <alignment horizontal="center"/>
    </xf>
    <xf numFmtId="0" fontId="6" fillId="7" borderId="20" xfId="0" applyFont="1" applyFill="1" applyBorder="1" applyAlignment="1">
      <alignment horizontal="center"/>
    </xf>
    <xf numFmtId="0" fontId="6" fillId="7" borderId="21" xfId="0" applyFont="1" applyFill="1" applyBorder="1" applyAlignment="1">
      <alignment horizontal="center"/>
    </xf>
    <xf numFmtId="0" fontId="4" fillId="0" borderId="29" xfId="0" applyFont="1" applyBorder="1"/>
    <xf numFmtId="164" fontId="4" fillId="0" borderId="43" xfId="0" applyNumberFormat="1" applyFont="1" applyBorder="1"/>
    <xf numFmtId="10" fontId="4" fillId="0" borderId="29" xfId="0" applyNumberFormat="1" applyFont="1" applyBorder="1"/>
    <xf numFmtId="10" fontId="4" fillId="0" borderId="43" xfId="0" applyNumberFormat="1" applyFont="1" applyBorder="1"/>
    <xf numFmtId="10" fontId="4" fillId="0" borderId="28" xfId="0" applyNumberFormat="1" applyFont="1" applyBorder="1"/>
    <xf numFmtId="0" fontId="11" fillId="0" borderId="10" xfId="0" applyFont="1" applyBorder="1"/>
    <xf numFmtId="164" fontId="4" fillId="0" borderId="28" xfId="0" applyNumberFormat="1" applyFont="1" applyBorder="1"/>
    <xf numFmtId="2" fontId="4" fillId="0" borderId="18" xfId="0" applyNumberFormat="1" applyFont="1" applyBorder="1"/>
    <xf numFmtId="2" fontId="4" fillId="0" borderId="23" xfId="0" applyNumberFormat="1" applyFont="1" applyBorder="1"/>
    <xf numFmtId="2" fontId="4" fillId="0" borderId="43" xfId="0" applyNumberFormat="1" applyFont="1" applyBorder="1"/>
    <xf numFmtId="2" fontId="4" fillId="0" borderId="28" xfId="0" applyNumberFormat="1" applyFont="1" applyBorder="1"/>
    <xf numFmtId="0" fontId="17" fillId="0" borderId="0" xfId="0" applyFont="1"/>
    <xf numFmtId="164" fontId="17" fillId="0" borderId="0" xfId="0" applyNumberFormat="1" applyFont="1"/>
    <xf numFmtId="0" fontId="18" fillId="2" borderId="2" xfId="0" applyFont="1" applyFill="1" applyBorder="1"/>
    <xf numFmtId="0" fontId="18" fillId="2" borderId="1" xfId="0" applyFont="1" applyFill="1" applyBorder="1"/>
    <xf numFmtId="0" fontId="18" fillId="2" borderId="3" xfId="0" applyFont="1" applyFill="1" applyBorder="1"/>
    <xf numFmtId="0" fontId="17" fillId="3" borderId="2" xfId="0" applyFont="1" applyFill="1" applyBorder="1"/>
    <xf numFmtId="0" fontId="17" fillId="3" borderId="1" xfId="0" applyFont="1" applyFill="1" applyBorder="1"/>
    <xf numFmtId="10" fontId="17" fillId="3" borderId="1" xfId="0" applyNumberFormat="1" applyFont="1" applyFill="1" applyBorder="1"/>
    <xf numFmtId="0" fontId="17" fillId="0" borderId="2" xfId="0" applyFont="1" applyBorder="1"/>
    <xf numFmtId="0" fontId="17" fillId="0" borderId="1" xfId="0" applyFont="1" applyBorder="1"/>
    <xf numFmtId="10" fontId="17" fillId="0" borderId="1" xfId="0" applyNumberFormat="1" applyFont="1" applyBorder="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0" fillId="0" borderId="0" xfId="0" applyAlignment="1">
      <alignment horizontal="left" indent="1"/>
    </xf>
    <xf numFmtId="0" fontId="2" fillId="0" borderId="0" xfId="0" applyFont="1"/>
    <xf numFmtId="0" fontId="16" fillId="0" borderId="7" xfId="0" applyFont="1" applyBorder="1" applyAlignment="1">
      <alignment horizontal="center"/>
    </xf>
    <xf numFmtId="0" fontId="16" fillId="0" borderId="8" xfId="0" applyFont="1" applyBorder="1" applyAlignment="1">
      <alignment horizontal="center"/>
    </xf>
    <xf numFmtId="0" fontId="11" fillId="0" borderId="38" xfId="0" applyFont="1" applyBorder="1" applyAlignment="1">
      <alignment horizontal="left" vertical="top" wrapText="1"/>
    </xf>
    <xf numFmtId="0" fontId="4" fillId="0" borderId="51" xfId="0" applyFont="1" applyBorder="1"/>
    <xf numFmtId="0" fontId="16" fillId="0" borderId="52" xfId="0" applyFont="1" applyBorder="1" applyAlignment="1">
      <alignment horizontal="center"/>
    </xf>
    <xf numFmtId="0" fontId="4" fillId="0" borderId="52" xfId="0" applyFont="1" applyBorder="1"/>
    <xf numFmtId="0" fontId="4" fillId="0" borderId="53" xfId="0" applyFont="1" applyBorder="1"/>
    <xf numFmtId="0" fontId="4" fillId="0" borderId="13" xfId="0" applyFont="1" applyBorder="1"/>
    <xf numFmtId="15" fontId="4" fillId="0" borderId="13" xfId="0" applyNumberFormat="1" applyFont="1" applyBorder="1"/>
    <xf numFmtId="164" fontId="4" fillId="0" borderId="13" xfId="0" applyNumberFormat="1" applyFont="1" applyBorder="1"/>
    <xf numFmtId="0" fontId="16" fillId="0" borderId="38" xfId="0" applyFont="1" applyBorder="1" applyAlignment="1">
      <alignment horizontal="left" vertical="top"/>
    </xf>
    <xf numFmtId="0" fontId="4" fillId="0" borderId="38" xfId="0" applyFont="1" applyBorder="1" applyAlignment="1">
      <alignment horizontal="left" vertical="top" wrapText="1"/>
    </xf>
    <xf numFmtId="10" fontId="4" fillId="0" borderId="56" xfId="0" applyNumberFormat="1" applyFont="1" applyBorder="1"/>
    <xf numFmtId="0" fontId="4" fillId="0" borderId="14" xfId="0" applyFont="1" applyBorder="1"/>
    <xf numFmtId="0" fontId="21" fillId="0" borderId="38" xfId="0" applyFont="1" applyBorder="1" applyAlignment="1">
      <alignment vertical="center" wrapText="1"/>
    </xf>
    <xf numFmtId="0" fontId="4" fillId="9" borderId="0" xfId="0" applyFont="1" applyFill="1"/>
    <xf numFmtId="0" fontId="23" fillId="0" borderId="38" xfId="0" applyFont="1" applyBorder="1" applyAlignment="1">
      <alignment horizontal="left" vertical="center" wrapText="1"/>
    </xf>
    <xf numFmtId="0" fontId="0" fillId="0" borderId="38" xfId="0" applyBorder="1" applyAlignment="1">
      <alignment vertical="top"/>
    </xf>
    <xf numFmtId="0" fontId="23" fillId="0" borderId="0" xfId="0" applyFont="1" applyAlignment="1">
      <alignment horizontal="left" vertical="center" wrapText="1"/>
    </xf>
    <xf numFmtId="0" fontId="4" fillId="0" borderId="38" xfId="0" applyFont="1" applyBorder="1" applyAlignment="1">
      <alignment vertical="top" wrapText="1"/>
    </xf>
    <xf numFmtId="0" fontId="24" fillId="0" borderId="38" xfId="0" applyFont="1" applyBorder="1" applyAlignment="1">
      <alignment horizontal="left" vertical="center" wrapText="1"/>
    </xf>
    <xf numFmtId="0" fontId="21" fillId="0" borderId="38" xfId="0" applyFont="1" applyBorder="1" applyAlignment="1">
      <alignment horizontal="left" vertical="center" wrapText="1"/>
    </xf>
    <xf numFmtId="0" fontId="4" fillId="0" borderId="38" xfId="0" applyFont="1" applyBorder="1" applyAlignment="1">
      <alignment horizontal="left" vertical="top" wrapText="1"/>
    </xf>
    <xf numFmtId="0" fontId="11" fillId="0" borderId="38" xfId="0" applyFont="1" applyBorder="1" applyAlignment="1">
      <alignment horizontal="left" vertical="top" wrapText="1"/>
    </xf>
    <xf numFmtId="0" fontId="6" fillId="0" borderId="38" xfId="0" applyFont="1" applyBorder="1" applyAlignment="1">
      <alignment vertical="top" wrapText="1"/>
    </xf>
    <xf numFmtId="0" fontId="11" fillId="0" borderId="38" xfId="0" applyFont="1" applyBorder="1" applyAlignment="1">
      <alignment vertical="top" wrapText="1"/>
    </xf>
    <xf numFmtId="0" fontId="11" fillId="0" borderId="0" xfId="0" applyFont="1" applyAlignment="1">
      <alignment horizontal="left" vertical="top"/>
    </xf>
    <xf numFmtId="0" fontId="6" fillId="0" borderId="0" xfId="0" applyFont="1" applyAlignment="1">
      <alignment horizontal="left" vertical="top" wrapText="1"/>
    </xf>
    <xf numFmtId="0" fontId="11" fillId="7" borderId="13" xfId="0" applyFont="1" applyFill="1" applyBorder="1" applyAlignment="1">
      <alignment horizontal="left" vertical="top"/>
    </xf>
    <xf numFmtId="0" fontId="4" fillId="0" borderId="49" xfId="0" applyFont="1" applyBorder="1" applyAlignment="1">
      <alignment vertical="top" wrapText="1"/>
    </xf>
    <xf numFmtId="0" fontId="4" fillId="0" borderId="39" xfId="0" applyFont="1" applyBorder="1" applyAlignment="1">
      <alignment vertical="top" wrapText="1"/>
    </xf>
    <xf numFmtId="0" fontId="4" fillId="0" borderId="26" xfId="0" applyFont="1" applyBorder="1" applyAlignment="1">
      <alignment vertical="top" wrapText="1"/>
    </xf>
    <xf numFmtId="0" fontId="4" fillId="0" borderId="41" xfId="0" applyFont="1" applyBorder="1" applyAlignment="1">
      <alignmen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4" fillId="0" borderId="21" xfId="0" applyFont="1" applyBorder="1" applyAlignment="1">
      <alignment horizontal="left" vertical="top" wrapText="1"/>
    </xf>
    <xf numFmtId="0" fontId="11" fillId="7" borderId="0" xfId="0" applyFont="1" applyFill="1" applyAlignment="1">
      <alignment horizontal="left" vertical="top"/>
    </xf>
    <xf numFmtId="0" fontId="6" fillId="0" borderId="50" xfId="0" applyFont="1" applyBorder="1" applyAlignment="1">
      <alignment vertical="top" wrapText="1"/>
    </xf>
    <xf numFmtId="0" fontId="11" fillId="0" borderId="50" xfId="0" applyFont="1" applyBorder="1" applyAlignment="1">
      <alignment vertical="top" wrapText="1"/>
    </xf>
    <xf numFmtId="0" fontId="21" fillId="0" borderId="38" xfId="0" applyFont="1" applyBorder="1" applyAlignment="1">
      <alignment vertical="center" wrapText="1"/>
    </xf>
    <xf numFmtId="0" fontId="16" fillId="0" borderId="38" xfId="0" applyFont="1" applyBorder="1" applyAlignment="1">
      <alignment vertical="top" wrapText="1"/>
    </xf>
    <xf numFmtId="0" fontId="25" fillId="9" borderId="54" xfId="0" applyFont="1" applyFill="1" applyBorder="1" applyAlignment="1">
      <alignment horizontal="center"/>
    </xf>
    <xf numFmtId="0" fontId="20" fillId="9" borderId="54" xfId="0" applyFont="1" applyFill="1" applyBorder="1" applyAlignment="1">
      <alignment horizontal="center"/>
    </xf>
    <xf numFmtId="0" fontId="19" fillId="4" borderId="12" xfId="0" applyFont="1" applyFill="1" applyBorder="1" applyAlignment="1">
      <alignment horizontal="center" vertical="center"/>
    </xf>
    <xf numFmtId="0" fontId="20" fillId="4" borderId="13" xfId="0" applyFont="1" applyFill="1" applyBorder="1" applyAlignment="1">
      <alignment horizontal="center" vertical="center"/>
    </xf>
    <xf numFmtId="0" fontId="20" fillId="4" borderId="14" xfId="0" applyFont="1" applyFill="1" applyBorder="1" applyAlignment="1">
      <alignment horizontal="center" vertical="center"/>
    </xf>
    <xf numFmtId="0" fontId="4" fillId="0" borderId="5" xfId="0" applyFont="1" applyBorder="1" applyAlignment="1">
      <alignment vertical="top" wrapText="1"/>
    </xf>
    <xf numFmtId="0" fontId="4" fillId="0" borderId="0" xfId="0" applyFont="1" applyAlignment="1">
      <alignment vertical="top" wrapText="1"/>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5" fillId="4" borderId="12" xfId="0" applyFont="1" applyFill="1" applyBorder="1" applyAlignment="1">
      <alignment horizontal="center"/>
    </xf>
    <xf numFmtId="0" fontId="5" fillId="4" borderId="13" xfId="0" applyFont="1" applyFill="1" applyBorder="1" applyAlignment="1">
      <alignment horizontal="center"/>
    </xf>
    <xf numFmtId="0" fontId="5" fillId="4" borderId="14" xfId="0" applyFont="1" applyFill="1" applyBorder="1" applyAlignment="1">
      <alignment horizontal="center"/>
    </xf>
    <xf numFmtId="0" fontId="4" fillId="0" borderId="15" xfId="0" applyFont="1" applyBorder="1" applyAlignment="1">
      <alignment vertical="top" wrapText="1"/>
    </xf>
    <xf numFmtId="0" fontId="4" fillId="0" borderId="17" xfId="0" applyFont="1" applyBorder="1" applyAlignment="1">
      <alignment vertical="top" wrapText="1"/>
    </xf>
    <xf numFmtId="0" fontId="12" fillId="5" borderId="0" xfId="0" applyFont="1" applyFill="1" applyAlignment="1">
      <alignment horizontal="center"/>
    </xf>
    <xf numFmtId="0" fontId="4" fillId="0" borderId="24" xfId="0" applyFont="1" applyBorder="1" applyAlignment="1">
      <alignment vertical="top" wrapText="1"/>
    </xf>
    <xf numFmtId="0" fontId="4" fillId="0" borderId="25" xfId="0" applyFont="1" applyBorder="1" applyAlignment="1">
      <alignment vertical="top" wrapText="1"/>
    </xf>
    <xf numFmtId="0" fontId="4" fillId="0" borderId="16" xfId="0" applyFont="1" applyBorder="1" applyAlignment="1">
      <alignment vertical="top" wrapText="1"/>
    </xf>
    <xf numFmtId="0" fontId="17" fillId="8" borderId="48" xfId="0" applyFont="1" applyFill="1" applyBorder="1"/>
    <xf numFmtId="0" fontId="17" fillId="8" borderId="0" xfId="0" applyFont="1" applyFill="1"/>
    <xf numFmtId="0" fontId="0" fillId="0" borderId="0" xfId="0"/>
    <xf numFmtId="0" fontId="4" fillId="9" borderId="54" xfId="0" applyFont="1" applyFill="1" applyBorder="1" applyAlignment="1">
      <alignment horizontal="center"/>
    </xf>
    <xf numFmtId="0" fontId="5" fillId="4" borderId="54" xfId="0" applyFont="1" applyFill="1" applyBorder="1" applyAlignment="1">
      <alignment horizontal="center"/>
    </xf>
    <xf numFmtId="0" fontId="6" fillId="0" borderId="12" xfId="0" applyFont="1" applyBorder="1"/>
    <xf numFmtId="0" fontId="6" fillId="0" borderId="13" xfId="0" applyFont="1" applyBorder="1"/>
    <xf numFmtId="0" fontId="6" fillId="0" borderId="39" xfId="0" applyFont="1" applyBorder="1"/>
    <xf numFmtId="0" fontId="6" fillId="0" borderId="9" xfId="0" applyFont="1" applyBorder="1" applyAlignment="1">
      <alignment horizontal="left"/>
    </xf>
    <xf numFmtId="0" fontId="6" fillId="0" borderId="10" xfId="0" applyFont="1" applyBorder="1" applyAlignment="1">
      <alignment horizontal="left"/>
    </xf>
    <xf numFmtId="0" fontId="6" fillId="0" borderId="55" xfId="0" applyFont="1" applyBorder="1" applyAlignment="1">
      <alignment horizontal="left"/>
    </xf>
    <xf numFmtId="0" fontId="6" fillId="7" borderId="47" xfId="0" applyFont="1" applyFill="1" applyBorder="1" applyAlignment="1">
      <alignment horizontal="center"/>
    </xf>
    <xf numFmtId="0" fontId="6" fillId="7" borderId="44" xfId="0" applyFont="1" applyFill="1" applyBorder="1" applyAlignment="1">
      <alignment horizontal="center"/>
    </xf>
    <xf numFmtId="0" fontId="6" fillId="7" borderId="45" xfId="0" applyFont="1" applyFill="1" applyBorder="1" applyAlignment="1">
      <alignment horizontal="center"/>
    </xf>
    <xf numFmtId="0" fontId="6" fillId="7" borderId="46" xfId="0" applyFont="1" applyFill="1" applyBorder="1" applyAlignment="1">
      <alignment horizontal="center"/>
    </xf>
    <xf numFmtId="0" fontId="4" fillId="0" borderId="0" xfId="0" applyFont="1"/>
    <xf numFmtId="0" fontId="4" fillId="0" borderId="0" xfId="0" applyFont="1" applyAlignment="1">
      <alignment horizontal="left"/>
    </xf>
    <xf numFmtId="0" fontId="11" fillId="7" borderId="44" xfId="0" applyFont="1" applyFill="1" applyBorder="1"/>
    <xf numFmtId="0" fontId="11" fillId="7" borderId="45" xfId="0" applyFont="1" applyFill="1" applyBorder="1"/>
    <xf numFmtId="0" fontId="11" fillId="7" borderId="46" xfId="0" applyFont="1" applyFill="1" applyBorder="1"/>
    <xf numFmtId="0" fontId="11" fillId="7" borderId="44" xfId="0" applyFont="1" applyFill="1" applyBorder="1" applyAlignment="1">
      <alignment wrapText="1"/>
    </xf>
    <xf numFmtId="0" fontId="11" fillId="7" borderId="45" xfId="0" applyFont="1" applyFill="1" applyBorder="1" applyAlignment="1">
      <alignment wrapText="1"/>
    </xf>
    <xf numFmtId="0" fontId="11" fillId="7" borderId="46" xfId="0" applyFont="1" applyFill="1" applyBorder="1" applyAlignment="1">
      <alignment wrapText="1"/>
    </xf>
    <xf numFmtId="0" fontId="5" fillId="4" borderId="0" xfId="0" applyFont="1" applyFill="1" applyAlignment="1">
      <alignment horizontal="center" vertical="top"/>
    </xf>
    <xf numFmtId="0" fontId="7" fillId="5" borderId="0" xfId="1" applyFont="1" applyFill="1" applyBorder="1" applyAlignment="1">
      <alignment horizontal="left" vertical="top" wrapText="1"/>
    </xf>
    <xf numFmtId="0" fontId="3" fillId="5" borderId="0" xfId="1" applyFill="1" applyBorder="1" applyAlignment="1">
      <alignment horizontal="center" vertical="top" wrapText="1"/>
    </xf>
    <xf numFmtId="0" fontId="7" fillId="5" borderId="0" xfId="1" applyFont="1" applyFill="1" applyBorder="1" applyAlignment="1">
      <alignment horizontal="center" vertical="top" wrapText="1"/>
    </xf>
    <xf numFmtId="0" fontId="3" fillId="5" borderId="0" xfId="1" applyFill="1" applyBorder="1" applyAlignment="1">
      <alignment horizontal="left" vertical="top" wrapText="1"/>
    </xf>
    <xf numFmtId="0" fontId="4" fillId="0" borderId="0" xfId="0" applyFont="1" applyAlignment="1">
      <alignment wrapText="1"/>
    </xf>
    <xf numFmtId="0" fontId="17" fillId="0" borderId="0" xfId="0" applyFont="1"/>
  </cellXfs>
  <cellStyles count="2">
    <cellStyle name="Hyperlink" xfId="1" builtinId="8"/>
    <cellStyle name="Normal" xfId="0" builtinId="0"/>
  </cellStyles>
  <dxfs count="75">
    <dxf>
      <font>
        <b/>
      </font>
      <numFmt numFmtId="2" formatCode="0.00"/>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border outline="0">
        <left style="thin">
          <color theme="4" tint="0.39997558519241921"/>
        </left>
      </border>
    </dxf>
    <dxf>
      <font>
        <b/>
      </font>
      <numFmt numFmtId="2" formatCode="0.00"/>
    </dxf>
    <dxf>
      <font>
        <b val="0"/>
        <i val="0"/>
        <strike val="0"/>
        <condense val="0"/>
        <extend val="0"/>
        <outline val="0"/>
        <shadow val="0"/>
        <u val="none"/>
        <vertAlign val="baseline"/>
        <sz val="10"/>
        <color theme="1"/>
        <name val="Cambria"/>
        <family val="1"/>
        <scheme val="none"/>
      </font>
      <numFmt numFmtId="14" formatCode="0.00%"/>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numFmt numFmtId="20" formatCode="dd/mmm/yy"/>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b val="0"/>
        <i val="0"/>
        <strike val="0"/>
        <condense val="0"/>
        <extend val="0"/>
        <outline val="0"/>
        <shadow val="0"/>
        <u val="none"/>
        <vertAlign val="baseline"/>
        <sz val="10"/>
        <color theme="1"/>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dxf>
    <dxf>
      <font>
        <strike val="0"/>
        <outline val="0"/>
        <shadow val="0"/>
        <vertAlign val="baseline"/>
        <sz val="10"/>
        <name val="Cambria"/>
        <family val="1"/>
        <scheme val="none"/>
      </font>
      <numFmt numFmtId="20" formatCode="dd/mmm/yy"/>
    </dxf>
    <dxf>
      <font>
        <strike val="0"/>
        <outline val="0"/>
        <shadow val="0"/>
        <vertAlign val="baseline"/>
        <sz val="10"/>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dxf>
    <dxf>
      <font>
        <b val="0"/>
        <i val="0"/>
        <strike val="0"/>
        <condense val="0"/>
        <extend val="0"/>
        <outline val="0"/>
        <shadow val="0"/>
        <u val="none"/>
        <vertAlign val="baseline"/>
        <sz val="10"/>
        <color theme="1"/>
        <name val="Cambria"/>
        <family val="1"/>
        <scheme val="none"/>
      </font>
      <numFmt numFmtId="20" formatCode="dd/mmm/yy"/>
    </dxf>
    <dxf>
      <font>
        <b val="0"/>
        <i val="0"/>
        <strike val="0"/>
        <condense val="0"/>
        <extend val="0"/>
        <outline val="0"/>
        <shadow val="0"/>
        <u val="none"/>
        <vertAlign val="baseline"/>
        <sz val="10"/>
        <color rgb="FF000000"/>
        <name val="Cambria"/>
        <family val="1"/>
        <scheme val="none"/>
      </font>
    </dxf>
    <dxf>
      <font>
        <b val="0"/>
        <i val="0"/>
        <strike val="0"/>
        <condense val="0"/>
        <extend val="0"/>
        <outline val="0"/>
        <shadow val="0"/>
        <u val="none"/>
        <vertAlign val="baseline"/>
        <sz val="10"/>
        <color theme="1"/>
        <name val="Cambria"/>
        <family val="1"/>
        <scheme val="none"/>
      </font>
    </dxf>
    <dxf>
      <font>
        <strike val="0"/>
        <outline val="0"/>
        <shadow val="0"/>
        <vertAlign val="baseline"/>
        <sz val="10"/>
        <name val="Cambria"/>
        <family val="1"/>
        <scheme val="none"/>
      </font>
      <numFmt numFmtId="164" formatCode="&quot;₹&quot;\ #,##0.00"/>
    </dxf>
    <dxf>
      <font>
        <strike val="0"/>
        <outline val="0"/>
        <shadow val="0"/>
        <vertAlign val="baseline"/>
        <sz val="10"/>
        <name val="Cambria"/>
        <family val="1"/>
        <scheme val="none"/>
      </font>
      <numFmt numFmtId="164" formatCode="&quot;₹&quot;\ #,##0.00"/>
    </dxf>
    <dxf>
      <font>
        <strike val="0"/>
        <outline val="0"/>
        <shadow val="0"/>
        <vertAlign val="baseline"/>
        <sz val="10"/>
        <name val="Cambria"/>
        <family val="1"/>
        <scheme val="none"/>
      </font>
      <numFmt numFmtId="164" formatCode="&quot;₹&quot;\ #,##0.00"/>
    </dxf>
    <dxf>
      <font>
        <strike val="0"/>
        <outline val="0"/>
        <shadow val="0"/>
        <vertAlign val="baseline"/>
        <sz val="10"/>
        <name val="Cambria"/>
        <family val="1"/>
        <scheme val="none"/>
      </font>
      <numFmt numFmtId="164" formatCode="&quot;₹&quot;\ #,##0.00"/>
    </dxf>
    <dxf>
      <font>
        <strike val="0"/>
        <outline val="0"/>
        <shadow val="0"/>
        <vertAlign val="baseline"/>
        <sz val="10"/>
        <name val="Cambria"/>
        <family val="1"/>
        <scheme val="none"/>
      </font>
      <numFmt numFmtId="164" formatCode="&quot;₹&quot;\ #,##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Cambria"/>
        <family val="1"/>
        <scheme val="none"/>
      </font>
      <numFmt numFmtId="20" formatCode="dd/mmm/yy"/>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border outline="0">
        <left style="thin">
          <color theme="4" tint="0.39997558519241921"/>
        </left>
      </border>
    </dxf>
    <dxf>
      <font>
        <strike val="0"/>
        <outline val="0"/>
        <shadow val="0"/>
        <vertAlign val="baseline"/>
        <sz val="10"/>
        <name val="Cambria"/>
        <family val="1"/>
        <scheme val="none"/>
      </font>
    </dxf>
    <dxf>
      <font>
        <strike val="0"/>
        <outline val="0"/>
        <shadow val="0"/>
        <vertAlign val="baseline"/>
        <sz val="10"/>
        <name val="Cambria"/>
        <family val="1"/>
        <scheme val="none"/>
      </font>
    </dxf>
    <dxf>
      <numFmt numFmtId="14" formatCode="0.00%"/>
    </dxf>
    <dxf>
      <numFmt numFmtId="14" formatCode="0.00%"/>
    </dxf>
    <dxf>
      <numFmt numFmtId="14" formatCode="0.00%"/>
    </dxf>
    <dxf>
      <numFmt numFmtId="164" formatCode="&quot;₹&quot;\ #,##0.00"/>
    </dxf>
    <dxf>
      <numFmt numFmtId="14" formatCode="0.00%"/>
    </dxf>
    <dxf>
      <numFmt numFmtId="14" formatCode="0.00%"/>
    </dxf>
    <dxf>
      <font>
        <strike val="0"/>
        <outline val="0"/>
        <shadow val="0"/>
        <u val="none"/>
        <vertAlign val="baseline"/>
        <sz val="11"/>
        <name val="Cambria"/>
        <family val="1"/>
        <scheme val="none"/>
      </font>
      <numFmt numFmtId="14" formatCode="0.00%"/>
    </dxf>
    <dxf>
      <font>
        <strike val="0"/>
        <outline val="0"/>
        <shadow val="0"/>
        <u val="none"/>
        <vertAlign val="baseline"/>
        <sz val="11"/>
        <name val="Cambria"/>
        <family val="1"/>
        <scheme val="none"/>
      </font>
      <numFmt numFmtId="14" formatCode="0.00%"/>
    </dxf>
    <dxf>
      <font>
        <strike val="0"/>
        <outline val="0"/>
        <shadow val="0"/>
        <u val="none"/>
        <vertAlign val="baseline"/>
        <sz val="11"/>
        <name val="Cambria"/>
        <family val="1"/>
        <scheme val="none"/>
      </font>
      <numFmt numFmtId="14" formatCode="0.00%"/>
    </dxf>
    <dxf>
      <font>
        <strike val="0"/>
        <outline val="0"/>
        <shadow val="0"/>
        <u val="none"/>
        <vertAlign val="baseline"/>
        <sz val="11"/>
        <name val="Cambria"/>
        <family val="1"/>
        <scheme val="none"/>
      </font>
    </dxf>
    <dxf>
      <font>
        <strike val="0"/>
        <outline val="0"/>
        <shadow val="0"/>
        <u val="none"/>
        <vertAlign val="baseline"/>
        <sz val="11"/>
        <name val="Cambria"/>
        <family val="1"/>
        <scheme val="none"/>
      </font>
    </dxf>
    <dxf>
      <font>
        <strike val="0"/>
        <outline val="0"/>
        <shadow val="0"/>
        <u val="none"/>
        <vertAlign val="baseline"/>
        <sz val="11"/>
        <name val="Cambria"/>
        <family val="1"/>
        <scheme val="none"/>
      </font>
    </dxf>
    <dxf>
      <font>
        <strike val="0"/>
        <outline val="0"/>
        <shadow val="0"/>
        <u val="none"/>
        <vertAlign val="baseline"/>
        <sz val="11"/>
        <name val="Cambria"/>
        <family val="1"/>
        <scheme val="none"/>
      </font>
    </dxf>
    <dxf>
      <font>
        <strike val="0"/>
        <outline val="0"/>
        <shadow val="0"/>
        <u val="none"/>
        <vertAlign val="baseline"/>
        <sz val="11"/>
        <color theme="1"/>
        <name val="Cambria"/>
        <family val="1"/>
        <scheme val="none"/>
      </font>
      <numFmt numFmtId="164" formatCode="&quot;₹&quot;\ #,##0.00"/>
    </dxf>
    <dxf>
      <font>
        <strike val="0"/>
        <outline val="0"/>
        <shadow val="0"/>
        <u val="none"/>
        <vertAlign val="baseline"/>
        <sz val="11"/>
        <color theme="1"/>
        <name val="Cambria"/>
        <family val="1"/>
        <scheme val="none"/>
      </font>
      <numFmt numFmtId="164" formatCode="&quot;₹&quot;\ #,##0.00"/>
    </dxf>
    <dxf>
      <font>
        <strike val="0"/>
        <outline val="0"/>
        <shadow val="0"/>
        <u val="none"/>
        <vertAlign val="baseline"/>
        <sz val="11"/>
        <color theme="1"/>
        <name val="Cambria"/>
        <family val="1"/>
        <scheme val="none"/>
      </font>
      <numFmt numFmtId="164" formatCode="&quot;₹&quot;\ #,##0.00"/>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0"/>
        <color auto="1"/>
        <name val="Cambria"/>
        <family val="1"/>
        <scheme val="none"/>
      </font>
      <fill>
        <patternFill patternType="solid">
          <fgColor indexed="64"/>
          <bgColor theme="0"/>
        </patternFill>
      </fill>
    </dxf>
    <dxf>
      <font>
        <strike val="0"/>
        <outline val="0"/>
        <shadow val="0"/>
        <u val="none"/>
        <vertAlign val="baseline"/>
        <sz val="10"/>
        <color auto="1"/>
        <name val="Cambria"/>
        <family val="1"/>
        <scheme val="none"/>
      </font>
      <numFmt numFmtId="0" formatCode="General"/>
      <fill>
        <patternFill patternType="solid">
          <fgColor indexed="64"/>
          <bgColor theme="0"/>
        </patternFill>
      </fill>
    </dxf>
    <dxf>
      <font>
        <strike val="0"/>
        <outline val="0"/>
        <shadow val="0"/>
        <u val="none"/>
        <vertAlign val="baseline"/>
        <sz val="10"/>
        <color auto="1"/>
        <name val="Cambria"/>
        <family val="1"/>
        <scheme val="none"/>
      </font>
      <fill>
        <patternFill patternType="solid">
          <fgColor indexed="64"/>
          <bgColor theme="0"/>
        </patternFill>
      </fill>
    </dxf>
    <dxf>
      <font>
        <strike val="0"/>
        <outline val="0"/>
        <shadow val="0"/>
        <u val="none"/>
        <vertAlign val="baseline"/>
        <sz val="10"/>
        <color auto="1"/>
        <name val="Cambria"/>
        <family val="1"/>
        <scheme val="none"/>
      </font>
      <fill>
        <patternFill patternType="solid">
          <fgColor indexed="64"/>
          <bgColor theme="0"/>
        </patternFill>
      </fill>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mbria"/>
        <family val="1"/>
        <scheme val="none"/>
      </font>
      <fill>
        <patternFill patternType="solid">
          <fgColor indexed="64"/>
          <bgColor theme="0"/>
        </patternFill>
      </fill>
    </dxf>
    <dxf>
      <font>
        <i/>
        <strike val="0"/>
        <outline val="0"/>
        <shadow val="0"/>
        <u val="none"/>
        <vertAlign val="baseline"/>
        <sz val="10"/>
        <color auto="1"/>
        <name val="Cambria"/>
        <family val="1"/>
        <scheme val="none"/>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2E1D794F-9627-4FB5-B177-7459F13C20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Crude Oil</a:t>
            </a:r>
            <a:r>
              <a:rPr lang="en-IN" baseline="0"/>
              <a:t> Vs Share Prices (</a:t>
            </a:r>
            <a:r>
              <a:rPr lang="en-IN" b="1" i="1"/>
              <a:t>Pre-War</a:t>
            </a:r>
            <a:r>
              <a:rPr lang="en-IN"/>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325150372472338"/>
          <c:y val="0.12696782158202019"/>
          <c:w val="0.62768340090699248"/>
          <c:h val="0.58793322803064196"/>
        </c:manualLayout>
      </c:layout>
      <c:lineChart>
        <c:grouping val="standard"/>
        <c:varyColors val="0"/>
        <c:ser>
          <c:idx val="0"/>
          <c:order val="0"/>
          <c:tx>
            <c:strRef>
              <c:f>'1B. Pre-War'!$D$4</c:f>
              <c:strCache>
                <c:ptCount val="1"/>
                <c:pt idx="0">
                  <c:v>Crude Oil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'1B. Pre-War'!$C$5:$C$309</c:f>
              <c:numCache>
                <c:formatCode>d\-mmm\-yy</c:formatCode>
                <c:ptCount val="305"/>
                <c:pt idx="0">
                  <c:v>44615</c:v>
                </c:pt>
                <c:pt idx="1">
                  <c:v>44614</c:v>
                </c:pt>
                <c:pt idx="2">
                  <c:v>44613</c:v>
                </c:pt>
                <c:pt idx="3">
                  <c:v>44612</c:v>
                </c:pt>
                <c:pt idx="4">
                  <c:v>44610</c:v>
                </c:pt>
                <c:pt idx="5">
                  <c:v>44609</c:v>
                </c:pt>
                <c:pt idx="6">
                  <c:v>44608</c:v>
                </c:pt>
                <c:pt idx="7">
                  <c:v>44607</c:v>
                </c:pt>
                <c:pt idx="8">
                  <c:v>44606</c:v>
                </c:pt>
                <c:pt idx="9">
                  <c:v>44603</c:v>
                </c:pt>
                <c:pt idx="10">
                  <c:v>44602</c:v>
                </c:pt>
                <c:pt idx="11">
                  <c:v>44601</c:v>
                </c:pt>
                <c:pt idx="12">
                  <c:v>44600</c:v>
                </c:pt>
                <c:pt idx="13">
                  <c:v>44599</c:v>
                </c:pt>
                <c:pt idx="14">
                  <c:v>44596</c:v>
                </c:pt>
                <c:pt idx="15">
                  <c:v>44595</c:v>
                </c:pt>
                <c:pt idx="16">
                  <c:v>44594</c:v>
                </c:pt>
                <c:pt idx="17">
                  <c:v>44593</c:v>
                </c:pt>
                <c:pt idx="18">
                  <c:v>44592</c:v>
                </c:pt>
                <c:pt idx="19">
                  <c:v>44589</c:v>
                </c:pt>
                <c:pt idx="20">
                  <c:v>44588</c:v>
                </c:pt>
                <c:pt idx="21">
                  <c:v>44587</c:v>
                </c:pt>
                <c:pt idx="22">
                  <c:v>44586</c:v>
                </c:pt>
                <c:pt idx="23">
                  <c:v>44585</c:v>
                </c:pt>
                <c:pt idx="24">
                  <c:v>44582</c:v>
                </c:pt>
                <c:pt idx="25">
                  <c:v>44581</c:v>
                </c:pt>
                <c:pt idx="26">
                  <c:v>44580</c:v>
                </c:pt>
                <c:pt idx="27">
                  <c:v>44579</c:v>
                </c:pt>
                <c:pt idx="28">
                  <c:v>44578</c:v>
                </c:pt>
                <c:pt idx="29">
                  <c:v>44577</c:v>
                </c:pt>
                <c:pt idx="30">
                  <c:v>44575</c:v>
                </c:pt>
                <c:pt idx="31">
                  <c:v>44574</c:v>
                </c:pt>
                <c:pt idx="32">
                  <c:v>44573</c:v>
                </c:pt>
                <c:pt idx="33">
                  <c:v>44572</c:v>
                </c:pt>
                <c:pt idx="34">
                  <c:v>44571</c:v>
                </c:pt>
                <c:pt idx="35">
                  <c:v>44568</c:v>
                </c:pt>
                <c:pt idx="36">
                  <c:v>44567</c:v>
                </c:pt>
                <c:pt idx="37">
                  <c:v>44566</c:v>
                </c:pt>
                <c:pt idx="38">
                  <c:v>44565</c:v>
                </c:pt>
                <c:pt idx="39">
                  <c:v>44564</c:v>
                </c:pt>
                <c:pt idx="40">
                  <c:v>44561</c:v>
                </c:pt>
                <c:pt idx="41">
                  <c:v>44560</c:v>
                </c:pt>
                <c:pt idx="42">
                  <c:v>44559</c:v>
                </c:pt>
                <c:pt idx="43">
                  <c:v>44558</c:v>
                </c:pt>
                <c:pt idx="44">
                  <c:v>44557</c:v>
                </c:pt>
                <c:pt idx="45">
                  <c:v>44554</c:v>
                </c:pt>
                <c:pt idx="46">
                  <c:v>44553</c:v>
                </c:pt>
                <c:pt idx="47">
                  <c:v>44552</c:v>
                </c:pt>
                <c:pt idx="48">
                  <c:v>44551</c:v>
                </c:pt>
                <c:pt idx="49">
                  <c:v>44550</c:v>
                </c:pt>
                <c:pt idx="50">
                  <c:v>44547</c:v>
                </c:pt>
                <c:pt idx="51">
                  <c:v>44546</c:v>
                </c:pt>
                <c:pt idx="52">
                  <c:v>44545</c:v>
                </c:pt>
                <c:pt idx="53">
                  <c:v>44544</c:v>
                </c:pt>
                <c:pt idx="54">
                  <c:v>44543</c:v>
                </c:pt>
                <c:pt idx="55">
                  <c:v>44540</c:v>
                </c:pt>
                <c:pt idx="56">
                  <c:v>44539</c:v>
                </c:pt>
                <c:pt idx="57">
                  <c:v>44538</c:v>
                </c:pt>
                <c:pt idx="58">
                  <c:v>44537</c:v>
                </c:pt>
                <c:pt idx="59">
                  <c:v>44536</c:v>
                </c:pt>
                <c:pt idx="60">
                  <c:v>44533</c:v>
                </c:pt>
                <c:pt idx="61">
                  <c:v>44532</c:v>
                </c:pt>
                <c:pt idx="62">
                  <c:v>44531</c:v>
                </c:pt>
                <c:pt idx="63">
                  <c:v>44530</c:v>
                </c:pt>
                <c:pt idx="64">
                  <c:v>44529</c:v>
                </c:pt>
                <c:pt idx="65">
                  <c:v>44526</c:v>
                </c:pt>
                <c:pt idx="66">
                  <c:v>44525</c:v>
                </c:pt>
                <c:pt idx="67">
                  <c:v>44524</c:v>
                </c:pt>
                <c:pt idx="68">
                  <c:v>44523</c:v>
                </c:pt>
                <c:pt idx="69">
                  <c:v>44522</c:v>
                </c:pt>
                <c:pt idx="70">
                  <c:v>44519</c:v>
                </c:pt>
                <c:pt idx="71">
                  <c:v>44518</c:v>
                </c:pt>
                <c:pt idx="72">
                  <c:v>44517</c:v>
                </c:pt>
                <c:pt idx="73">
                  <c:v>44516</c:v>
                </c:pt>
                <c:pt idx="74">
                  <c:v>44515</c:v>
                </c:pt>
                <c:pt idx="75">
                  <c:v>44512</c:v>
                </c:pt>
                <c:pt idx="76">
                  <c:v>44511</c:v>
                </c:pt>
                <c:pt idx="77">
                  <c:v>44510</c:v>
                </c:pt>
                <c:pt idx="78">
                  <c:v>44509</c:v>
                </c:pt>
                <c:pt idx="79">
                  <c:v>44508</c:v>
                </c:pt>
                <c:pt idx="80">
                  <c:v>44505</c:v>
                </c:pt>
                <c:pt idx="81">
                  <c:v>44504</c:v>
                </c:pt>
                <c:pt idx="82">
                  <c:v>44503</c:v>
                </c:pt>
                <c:pt idx="83">
                  <c:v>44502</c:v>
                </c:pt>
                <c:pt idx="84">
                  <c:v>44501</c:v>
                </c:pt>
                <c:pt idx="85">
                  <c:v>44498</c:v>
                </c:pt>
                <c:pt idx="86">
                  <c:v>44497</c:v>
                </c:pt>
                <c:pt idx="87">
                  <c:v>44496</c:v>
                </c:pt>
                <c:pt idx="88">
                  <c:v>44495</c:v>
                </c:pt>
                <c:pt idx="89">
                  <c:v>44494</c:v>
                </c:pt>
                <c:pt idx="90">
                  <c:v>44491</c:v>
                </c:pt>
                <c:pt idx="91">
                  <c:v>44490</c:v>
                </c:pt>
                <c:pt idx="92">
                  <c:v>44489</c:v>
                </c:pt>
                <c:pt idx="93">
                  <c:v>44488</c:v>
                </c:pt>
                <c:pt idx="94">
                  <c:v>44487</c:v>
                </c:pt>
                <c:pt idx="95">
                  <c:v>44484</c:v>
                </c:pt>
                <c:pt idx="96">
                  <c:v>44483</c:v>
                </c:pt>
                <c:pt idx="97">
                  <c:v>44482</c:v>
                </c:pt>
                <c:pt idx="98">
                  <c:v>44481</c:v>
                </c:pt>
                <c:pt idx="99">
                  <c:v>44480</c:v>
                </c:pt>
                <c:pt idx="100">
                  <c:v>44477</c:v>
                </c:pt>
                <c:pt idx="101">
                  <c:v>44476</c:v>
                </c:pt>
                <c:pt idx="102">
                  <c:v>44475</c:v>
                </c:pt>
                <c:pt idx="103">
                  <c:v>44474</c:v>
                </c:pt>
                <c:pt idx="104">
                  <c:v>44473</c:v>
                </c:pt>
                <c:pt idx="105">
                  <c:v>44470</c:v>
                </c:pt>
                <c:pt idx="106">
                  <c:v>44469</c:v>
                </c:pt>
                <c:pt idx="107">
                  <c:v>44468</c:v>
                </c:pt>
                <c:pt idx="108">
                  <c:v>44467</c:v>
                </c:pt>
                <c:pt idx="109">
                  <c:v>44466</c:v>
                </c:pt>
                <c:pt idx="110">
                  <c:v>44463</c:v>
                </c:pt>
                <c:pt idx="111">
                  <c:v>44462</c:v>
                </c:pt>
                <c:pt idx="112">
                  <c:v>44461</c:v>
                </c:pt>
                <c:pt idx="113">
                  <c:v>44460</c:v>
                </c:pt>
                <c:pt idx="114">
                  <c:v>44459</c:v>
                </c:pt>
                <c:pt idx="115">
                  <c:v>44456</c:v>
                </c:pt>
                <c:pt idx="116">
                  <c:v>44455</c:v>
                </c:pt>
                <c:pt idx="117">
                  <c:v>44454</c:v>
                </c:pt>
                <c:pt idx="118">
                  <c:v>44453</c:v>
                </c:pt>
                <c:pt idx="119">
                  <c:v>44452</c:v>
                </c:pt>
                <c:pt idx="120">
                  <c:v>44449</c:v>
                </c:pt>
                <c:pt idx="121">
                  <c:v>44448</c:v>
                </c:pt>
                <c:pt idx="122">
                  <c:v>44447</c:v>
                </c:pt>
                <c:pt idx="123">
                  <c:v>44446</c:v>
                </c:pt>
                <c:pt idx="124">
                  <c:v>44445</c:v>
                </c:pt>
                <c:pt idx="125">
                  <c:v>44444</c:v>
                </c:pt>
                <c:pt idx="126">
                  <c:v>44442</c:v>
                </c:pt>
                <c:pt idx="127">
                  <c:v>44441</c:v>
                </c:pt>
                <c:pt idx="128">
                  <c:v>44440</c:v>
                </c:pt>
                <c:pt idx="129">
                  <c:v>44439</c:v>
                </c:pt>
                <c:pt idx="130">
                  <c:v>44438</c:v>
                </c:pt>
                <c:pt idx="131">
                  <c:v>44435</c:v>
                </c:pt>
                <c:pt idx="132">
                  <c:v>44434</c:v>
                </c:pt>
                <c:pt idx="133">
                  <c:v>44433</c:v>
                </c:pt>
                <c:pt idx="134">
                  <c:v>44432</c:v>
                </c:pt>
                <c:pt idx="135">
                  <c:v>44431</c:v>
                </c:pt>
                <c:pt idx="136">
                  <c:v>44428</c:v>
                </c:pt>
                <c:pt idx="137">
                  <c:v>44427</c:v>
                </c:pt>
                <c:pt idx="138">
                  <c:v>44426</c:v>
                </c:pt>
                <c:pt idx="139">
                  <c:v>44425</c:v>
                </c:pt>
                <c:pt idx="140">
                  <c:v>44424</c:v>
                </c:pt>
                <c:pt idx="141">
                  <c:v>44421</c:v>
                </c:pt>
                <c:pt idx="142">
                  <c:v>44420</c:v>
                </c:pt>
                <c:pt idx="143">
                  <c:v>44419</c:v>
                </c:pt>
                <c:pt idx="144">
                  <c:v>44418</c:v>
                </c:pt>
                <c:pt idx="145">
                  <c:v>44417</c:v>
                </c:pt>
                <c:pt idx="146">
                  <c:v>44414</c:v>
                </c:pt>
                <c:pt idx="147">
                  <c:v>44413</c:v>
                </c:pt>
                <c:pt idx="148">
                  <c:v>44412</c:v>
                </c:pt>
                <c:pt idx="149">
                  <c:v>44411</c:v>
                </c:pt>
                <c:pt idx="150">
                  <c:v>44410</c:v>
                </c:pt>
                <c:pt idx="151">
                  <c:v>44407</c:v>
                </c:pt>
                <c:pt idx="152">
                  <c:v>44406</c:v>
                </c:pt>
                <c:pt idx="153">
                  <c:v>44405</c:v>
                </c:pt>
                <c:pt idx="154">
                  <c:v>44404</c:v>
                </c:pt>
                <c:pt idx="155">
                  <c:v>44403</c:v>
                </c:pt>
                <c:pt idx="156">
                  <c:v>44400</c:v>
                </c:pt>
                <c:pt idx="157">
                  <c:v>44399</c:v>
                </c:pt>
                <c:pt idx="158">
                  <c:v>44398</c:v>
                </c:pt>
                <c:pt idx="159">
                  <c:v>44397</c:v>
                </c:pt>
                <c:pt idx="160">
                  <c:v>44396</c:v>
                </c:pt>
                <c:pt idx="161">
                  <c:v>44393</c:v>
                </c:pt>
                <c:pt idx="162">
                  <c:v>44392</c:v>
                </c:pt>
                <c:pt idx="163">
                  <c:v>44391</c:v>
                </c:pt>
                <c:pt idx="164">
                  <c:v>44390</c:v>
                </c:pt>
                <c:pt idx="165">
                  <c:v>44389</c:v>
                </c:pt>
                <c:pt idx="166">
                  <c:v>44386</c:v>
                </c:pt>
                <c:pt idx="167">
                  <c:v>44385</c:v>
                </c:pt>
                <c:pt idx="168">
                  <c:v>44384</c:v>
                </c:pt>
                <c:pt idx="169">
                  <c:v>44383</c:v>
                </c:pt>
                <c:pt idx="170">
                  <c:v>44382</c:v>
                </c:pt>
                <c:pt idx="171">
                  <c:v>44381</c:v>
                </c:pt>
                <c:pt idx="172">
                  <c:v>44379</c:v>
                </c:pt>
                <c:pt idx="173">
                  <c:v>44378</c:v>
                </c:pt>
                <c:pt idx="174">
                  <c:v>44377</c:v>
                </c:pt>
                <c:pt idx="175">
                  <c:v>44376</c:v>
                </c:pt>
                <c:pt idx="176">
                  <c:v>44375</c:v>
                </c:pt>
                <c:pt idx="177">
                  <c:v>44372</c:v>
                </c:pt>
                <c:pt idx="178">
                  <c:v>44371</c:v>
                </c:pt>
                <c:pt idx="179">
                  <c:v>44370</c:v>
                </c:pt>
                <c:pt idx="180">
                  <c:v>44369</c:v>
                </c:pt>
                <c:pt idx="181">
                  <c:v>44368</c:v>
                </c:pt>
                <c:pt idx="182">
                  <c:v>44365</c:v>
                </c:pt>
                <c:pt idx="183">
                  <c:v>44364</c:v>
                </c:pt>
                <c:pt idx="184">
                  <c:v>44363</c:v>
                </c:pt>
                <c:pt idx="185">
                  <c:v>44362</c:v>
                </c:pt>
                <c:pt idx="186">
                  <c:v>44361</c:v>
                </c:pt>
                <c:pt idx="187">
                  <c:v>44358</c:v>
                </c:pt>
                <c:pt idx="188">
                  <c:v>44357</c:v>
                </c:pt>
                <c:pt idx="189">
                  <c:v>44356</c:v>
                </c:pt>
                <c:pt idx="190">
                  <c:v>44355</c:v>
                </c:pt>
                <c:pt idx="191">
                  <c:v>44354</c:v>
                </c:pt>
                <c:pt idx="192">
                  <c:v>44351</c:v>
                </c:pt>
                <c:pt idx="193">
                  <c:v>44350</c:v>
                </c:pt>
                <c:pt idx="194">
                  <c:v>44349</c:v>
                </c:pt>
                <c:pt idx="195">
                  <c:v>44348</c:v>
                </c:pt>
                <c:pt idx="196">
                  <c:v>44347</c:v>
                </c:pt>
                <c:pt idx="197">
                  <c:v>44346</c:v>
                </c:pt>
                <c:pt idx="198">
                  <c:v>44344</c:v>
                </c:pt>
                <c:pt idx="199">
                  <c:v>44343</c:v>
                </c:pt>
                <c:pt idx="200">
                  <c:v>44342</c:v>
                </c:pt>
                <c:pt idx="201">
                  <c:v>44341</c:v>
                </c:pt>
                <c:pt idx="202">
                  <c:v>44340</c:v>
                </c:pt>
                <c:pt idx="203">
                  <c:v>44337</c:v>
                </c:pt>
                <c:pt idx="204">
                  <c:v>44336</c:v>
                </c:pt>
                <c:pt idx="205">
                  <c:v>44335</c:v>
                </c:pt>
                <c:pt idx="206">
                  <c:v>44334</c:v>
                </c:pt>
                <c:pt idx="207">
                  <c:v>44333</c:v>
                </c:pt>
                <c:pt idx="208">
                  <c:v>44330</c:v>
                </c:pt>
                <c:pt idx="209">
                  <c:v>44329</c:v>
                </c:pt>
                <c:pt idx="210">
                  <c:v>44328</c:v>
                </c:pt>
                <c:pt idx="211">
                  <c:v>44327</c:v>
                </c:pt>
                <c:pt idx="212">
                  <c:v>44326</c:v>
                </c:pt>
                <c:pt idx="213">
                  <c:v>44323</c:v>
                </c:pt>
                <c:pt idx="214">
                  <c:v>44322</c:v>
                </c:pt>
                <c:pt idx="215">
                  <c:v>44321</c:v>
                </c:pt>
                <c:pt idx="216">
                  <c:v>44320</c:v>
                </c:pt>
                <c:pt idx="217">
                  <c:v>44319</c:v>
                </c:pt>
                <c:pt idx="218">
                  <c:v>44316</c:v>
                </c:pt>
                <c:pt idx="219">
                  <c:v>44315</c:v>
                </c:pt>
                <c:pt idx="220">
                  <c:v>44314</c:v>
                </c:pt>
                <c:pt idx="221">
                  <c:v>44313</c:v>
                </c:pt>
                <c:pt idx="222">
                  <c:v>44312</c:v>
                </c:pt>
                <c:pt idx="223">
                  <c:v>44309</c:v>
                </c:pt>
                <c:pt idx="224">
                  <c:v>44308</c:v>
                </c:pt>
                <c:pt idx="225">
                  <c:v>44307</c:v>
                </c:pt>
                <c:pt idx="226">
                  <c:v>44306</c:v>
                </c:pt>
                <c:pt idx="227">
                  <c:v>44305</c:v>
                </c:pt>
                <c:pt idx="228">
                  <c:v>44302</c:v>
                </c:pt>
                <c:pt idx="229">
                  <c:v>44301</c:v>
                </c:pt>
                <c:pt idx="230">
                  <c:v>44300</c:v>
                </c:pt>
                <c:pt idx="231">
                  <c:v>44299</c:v>
                </c:pt>
                <c:pt idx="232">
                  <c:v>44298</c:v>
                </c:pt>
                <c:pt idx="233">
                  <c:v>44295</c:v>
                </c:pt>
                <c:pt idx="234">
                  <c:v>44294</c:v>
                </c:pt>
                <c:pt idx="235">
                  <c:v>44293</c:v>
                </c:pt>
                <c:pt idx="236">
                  <c:v>44292</c:v>
                </c:pt>
                <c:pt idx="237">
                  <c:v>44291</c:v>
                </c:pt>
                <c:pt idx="238">
                  <c:v>44287</c:v>
                </c:pt>
                <c:pt idx="239">
                  <c:v>44286</c:v>
                </c:pt>
                <c:pt idx="240">
                  <c:v>44285</c:v>
                </c:pt>
                <c:pt idx="241">
                  <c:v>44284</c:v>
                </c:pt>
                <c:pt idx="242">
                  <c:v>44281</c:v>
                </c:pt>
                <c:pt idx="243">
                  <c:v>44280</c:v>
                </c:pt>
                <c:pt idx="244">
                  <c:v>44279</c:v>
                </c:pt>
                <c:pt idx="245">
                  <c:v>44278</c:v>
                </c:pt>
                <c:pt idx="246">
                  <c:v>44277</c:v>
                </c:pt>
                <c:pt idx="247">
                  <c:v>44274</c:v>
                </c:pt>
                <c:pt idx="248">
                  <c:v>44273</c:v>
                </c:pt>
                <c:pt idx="249">
                  <c:v>44272</c:v>
                </c:pt>
                <c:pt idx="250">
                  <c:v>44271</c:v>
                </c:pt>
                <c:pt idx="251">
                  <c:v>44270</c:v>
                </c:pt>
                <c:pt idx="252">
                  <c:v>44267</c:v>
                </c:pt>
                <c:pt idx="253">
                  <c:v>44266</c:v>
                </c:pt>
                <c:pt idx="254">
                  <c:v>44265</c:v>
                </c:pt>
                <c:pt idx="255">
                  <c:v>44264</c:v>
                </c:pt>
                <c:pt idx="256">
                  <c:v>44263</c:v>
                </c:pt>
                <c:pt idx="257">
                  <c:v>44260</c:v>
                </c:pt>
                <c:pt idx="258">
                  <c:v>44259</c:v>
                </c:pt>
                <c:pt idx="259">
                  <c:v>44258</c:v>
                </c:pt>
                <c:pt idx="260">
                  <c:v>44257</c:v>
                </c:pt>
                <c:pt idx="261">
                  <c:v>44256</c:v>
                </c:pt>
                <c:pt idx="262">
                  <c:v>44253</c:v>
                </c:pt>
                <c:pt idx="263">
                  <c:v>44252</c:v>
                </c:pt>
                <c:pt idx="264">
                  <c:v>44251</c:v>
                </c:pt>
                <c:pt idx="265">
                  <c:v>44250</c:v>
                </c:pt>
                <c:pt idx="266">
                  <c:v>44249</c:v>
                </c:pt>
                <c:pt idx="267">
                  <c:v>44246</c:v>
                </c:pt>
                <c:pt idx="268">
                  <c:v>44245</c:v>
                </c:pt>
                <c:pt idx="269">
                  <c:v>44244</c:v>
                </c:pt>
                <c:pt idx="270">
                  <c:v>44243</c:v>
                </c:pt>
                <c:pt idx="271">
                  <c:v>44242</c:v>
                </c:pt>
                <c:pt idx="272">
                  <c:v>44241</c:v>
                </c:pt>
                <c:pt idx="273">
                  <c:v>44239</c:v>
                </c:pt>
                <c:pt idx="274">
                  <c:v>44238</c:v>
                </c:pt>
                <c:pt idx="275">
                  <c:v>44237</c:v>
                </c:pt>
                <c:pt idx="276">
                  <c:v>44236</c:v>
                </c:pt>
                <c:pt idx="277">
                  <c:v>44235</c:v>
                </c:pt>
                <c:pt idx="278">
                  <c:v>44232</c:v>
                </c:pt>
                <c:pt idx="279">
                  <c:v>44231</c:v>
                </c:pt>
                <c:pt idx="280">
                  <c:v>44230</c:v>
                </c:pt>
                <c:pt idx="281">
                  <c:v>44229</c:v>
                </c:pt>
                <c:pt idx="282">
                  <c:v>44228</c:v>
                </c:pt>
                <c:pt idx="283">
                  <c:v>44225</c:v>
                </c:pt>
                <c:pt idx="284">
                  <c:v>44224</c:v>
                </c:pt>
                <c:pt idx="285">
                  <c:v>44223</c:v>
                </c:pt>
                <c:pt idx="286">
                  <c:v>44222</c:v>
                </c:pt>
                <c:pt idx="287">
                  <c:v>44221</c:v>
                </c:pt>
                <c:pt idx="288">
                  <c:v>44218</c:v>
                </c:pt>
                <c:pt idx="289">
                  <c:v>44217</c:v>
                </c:pt>
                <c:pt idx="290">
                  <c:v>44216</c:v>
                </c:pt>
                <c:pt idx="291">
                  <c:v>44215</c:v>
                </c:pt>
                <c:pt idx="292">
                  <c:v>44214</c:v>
                </c:pt>
                <c:pt idx="293">
                  <c:v>44213</c:v>
                </c:pt>
                <c:pt idx="294">
                  <c:v>44211</c:v>
                </c:pt>
                <c:pt idx="295">
                  <c:v>44210</c:v>
                </c:pt>
                <c:pt idx="296">
                  <c:v>44209</c:v>
                </c:pt>
                <c:pt idx="297">
                  <c:v>44208</c:v>
                </c:pt>
                <c:pt idx="298">
                  <c:v>44207</c:v>
                </c:pt>
                <c:pt idx="299">
                  <c:v>44204</c:v>
                </c:pt>
                <c:pt idx="300">
                  <c:v>44203</c:v>
                </c:pt>
                <c:pt idx="301">
                  <c:v>44202</c:v>
                </c:pt>
                <c:pt idx="302">
                  <c:v>44201</c:v>
                </c:pt>
                <c:pt idx="303">
                  <c:v>44200</c:v>
                </c:pt>
                <c:pt idx="304">
                  <c:v>44197</c:v>
                </c:pt>
              </c:numCache>
            </c:numRef>
          </c:cat>
          <c:val>
            <c:numRef>
              <c:f>'1B. Pre-War'!$D$5:$D$309</c:f>
              <c:numCache>
                <c:formatCode>"₹"\ #,##0.00</c:formatCode>
                <c:ptCount val="305"/>
                <c:pt idx="0">
                  <c:v>7970.63</c:v>
                </c:pt>
                <c:pt idx="1">
                  <c:v>8014.66</c:v>
                </c:pt>
                <c:pt idx="2">
                  <c:v>7957.89</c:v>
                </c:pt>
                <c:pt idx="3">
                  <c:v>7800</c:v>
                </c:pt>
                <c:pt idx="4">
                  <c:v>7797.99</c:v>
                </c:pt>
                <c:pt idx="5">
                  <c:v>7794.51</c:v>
                </c:pt>
                <c:pt idx="6">
                  <c:v>8014.66</c:v>
                </c:pt>
                <c:pt idx="7">
                  <c:v>7845.49</c:v>
                </c:pt>
                <c:pt idx="8">
                  <c:v>8091.14</c:v>
                </c:pt>
                <c:pt idx="9">
                  <c:v>7899.95</c:v>
                </c:pt>
                <c:pt idx="10">
                  <c:v>7796.83</c:v>
                </c:pt>
                <c:pt idx="11">
                  <c:v>7660.23</c:v>
                </c:pt>
                <c:pt idx="12">
                  <c:v>7688.92</c:v>
                </c:pt>
                <c:pt idx="13">
                  <c:v>7803.68</c:v>
                </c:pt>
                <c:pt idx="14">
                  <c:v>7920.74</c:v>
                </c:pt>
                <c:pt idx="15">
                  <c:v>7621.22</c:v>
                </c:pt>
                <c:pt idx="16">
                  <c:v>7547.77</c:v>
                </c:pt>
                <c:pt idx="17">
                  <c:v>7538.59</c:v>
                </c:pt>
                <c:pt idx="18">
                  <c:v>7529.41</c:v>
                </c:pt>
                <c:pt idx="19">
                  <c:v>7508.75</c:v>
                </c:pt>
                <c:pt idx="20">
                  <c:v>7522.52</c:v>
                </c:pt>
                <c:pt idx="21">
                  <c:v>7400</c:v>
                </c:pt>
                <c:pt idx="22">
                  <c:v>7319.4</c:v>
                </c:pt>
                <c:pt idx="23">
                  <c:v>7161.03</c:v>
                </c:pt>
                <c:pt idx="24">
                  <c:v>7251.69</c:v>
                </c:pt>
                <c:pt idx="25">
                  <c:v>7341.2</c:v>
                </c:pt>
                <c:pt idx="26">
                  <c:v>7334.32</c:v>
                </c:pt>
                <c:pt idx="27">
                  <c:v>7228.74</c:v>
                </c:pt>
                <c:pt idx="28">
                  <c:v>7152.99</c:v>
                </c:pt>
                <c:pt idx="29">
                  <c:v>7100</c:v>
                </c:pt>
                <c:pt idx="30">
                  <c:v>7094.47</c:v>
                </c:pt>
                <c:pt idx="31">
                  <c:v>6949.87</c:v>
                </c:pt>
                <c:pt idx="32">
                  <c:v>6973.97</c:v>
                </c:pt>
                <c:pt idx="33">
                  <c:v>6848.88</c:v>
                </c:pt>
                <c:pt idx="34">
                  <c:v>6617.19</c:v>
                </c:pt>
                <c:pt idx="35">
                  <c:v>6675.43</c:v>
                </c:pt>
                <c:pt idx="36">
                  <c:v>6735.95</c:v>
                </c:pt>
                <c:pt idx="37">
                  <c:v>6654.87</c:v>
                </c:pt>
                <c:pt idx="38">
                  <c:v>6578.37</c:v>
                </c:pt>
                <c:pt idx="39">
                  <c:v>6482.45</c:v>
                </c:pt>
                <c:pt idx="40">
                  <c:v>6423.07</c:v>
                </c:pt>
                <c:pt idx="41">
                  <c:v>6548.68</c:v>
                </c:pt>
                <c:pt idx="42">
                  <c:v>6512.14</c:v>
                </c:pt>
                <c:pt idx="43">
                  <c:v>6489.3</c:v>
                </c:pt>
                <c:pt idx="44">
                  <c:v>6477.88</c:v>
                </c:pt>
                <c:pt idx="45">
                  <c:v>6312.31</c:v>
                </c:pt>
                <c:pt idx="46">
                  <c:v>6321.44</c:v>
                </c:pt>
                <c:pt idx="47">
                  <c:v>6243.8</c:v>
                </c:pt>
                <c:pt idx="48">
                  <c:v>6190.13</c:v>
                </c:pt>
                <c:pt idx="49">
                  <c:v>5878.39</c:v>
                </c:pt>
                <c:pt idx="50">
                  <c:v>6163.86</c:v>
                </c:pt>
                <c:pt idx="51">
                  <c:v>6307.74</c:v>
                </c:pt>
                <c:pt idx="52">
                  <c:v>6165.01</c:v>
                </c:pt>
                <c:pt idx="53">
                  <c:v>6106.77</c:v>
                </c:pt>
                <c:pt idx="54">
                  <c:v>6211.82</c:v>
                </c:pt>
                <c:pt idx="55">
                  <c:v>6184.42</c:v>
                </c:pt>
                <c:pt idx="56">
                  <c:v>6182.13</c:v>
                </c:pt>
                <c:pt idx="57">
                  <c:v>6246.7</c:v>
                </c:pt>
                <c:pt idx="58">
                  <c:v>6248.98</c:v>
                </c:pt>
                <c:pt idx="59">
                  <c:v>5939.39</c:v>
                </c:pt>
                <c:pt idx="60">
                  <c:v>5748.61</c:v>
                </c:pt>
                <c:pt idx="61">
                  <c:v>5674.35</c:v>
                </c:pt>
                <c:pt idx="62">
                  <c:v>5718.9</c:v>
                </c:pt>
                <c:pt idx="63">
                  <c:v>5593.24</c:v>
                </c:pt>
                <c:pt idx="64">
                  <c:v>6103.9</c:v>
                </c:pt>
                <c:pt idx="65">
                  <c:v>5924.54</c:v>
                </c:pt>
                <c:pt idx="66">
                  <c:v>6668.25</c:v>
                </c:pt>
                <c:pt idx="67">
                  <c:v>6695.67</c:v>
                </c:pt>
                <c:pt idx="68">
                  <c:v>6720.8</c:v>
                </c:pt>
                <c:pt idx="69">
                  <c:v>6523.16</c:v>
                </c:pt>
                <c:pt idx="70">
                  <c:v>6476.32</c:v>
                </c:pt>
                <c:pt idx="71">
                  <c:v>6651.11</c:v>
                </c:pt>
                <c:pt idx="72">
                  <c:v>6616.84</c:v>
                </c:pt>
                <c:pt idx="73">
                  <c:v>6829.33</c:v>
                </c:pt>
                <c:pt idx="74">
                  <c:v>6745.93</c:v>
                </c:pt>
                <c:pt idx="75">
                  <c:v>6792.77</c:v>
                </c:pt>
                <c:pt idx="76">
                  <c:v>6805.34</c:v>
                </c:pt>
                <c:pt idx="77">
                  <c:v>6849.89</c:v>
                </c:pt>
                <c:pt idx="78">
                  <c:v>6989.52</c:v>
                </c:pt>
                <c:pt idx="79">
                  <c:v>6822.84</c:v>
                </c:pt>
                <c:pt idx="80">
                  <c:v>6817.21</c:v>
                </c:pt>
                <c:pt idx="81">
                  <c:v>6974.88</c:v>
                </c:pt>
                <c:pt idx="82">
                  <c:v>6817.21</c:v>
                </c:pt>
                <c:pt idx="83">
                  <c:v>7042.46</c:v>
                </c:pt>
                <c:pt idx="84">
                  <c:v>7087.51</c:v>
                </c:pt>
                <c:pt idx="85">
                  <c:v>7054.84</c:v>
                </c:pt>
                <c:pt idx="86">
                  <c:v>6964.74</c:v>
                </c:pt>
                <c:pt idx="87">
                  <c:v>7005.29</c:v>
                </c:pt>
                <c:pt idx="88">
                  <c:v>7162.97</c:v>
                </c:pt>
                <c:pt idx="89">
                  <c:v>7107.78</c:v>
                </c:pt>
                <c:pt idx="90">
                  <c:v>7076.24</c:v>
                </c:pt>
                <c:pt idx="91">
                  <c:v>6917.44</c:v>
                </c:pt>
                <c:pt idx="92">
                  <c:v>7004.16</c:v>
                </c:pt>
                <c:pt idx="93">
                  <c:v>7014.3</c:v>
                </c:pt>
                <c:pt idx="94">
                  <c:v>6920.82</c:v>
                </c:pt>
                <c:pt idx="95">
                  <c:v>6921.95</c:v>
                </c:pt>
                <c:pt idx="96">
                  <c:v>6839.73</c:v>
                </c:pt>
                <c:pt idx="97">
                  <c:v>6795.81</c:v>
                </c:pt>
                <c:pt idx="98">
                  <c:v>6817.21</c:v>
                </c:pt>
                <c:pt idx="99">
                  <c:v>6831.85</c:v>
                </c:pt>
                <c:pt idx="100">
                  <c:v>6658.99</c:v>
                </c:pt>
                <c:pt idx="101">
                  <c:v>6568.2</c:v>
                </c:pt>
                <c:pt idx="102">
                  <c:v>6518.88</c:v>
                </c:pt>
                <c:pt idx="103">
                  <c:v>6607.43</c:v>
                </c:pt>
                <c:pt idx="104">
                  <c:v>6528.97</c:v>
                </c:pt>
                <c:pt idx="105">
                  <c:v>6294.71</c:v>
                </c:pt>
                <c:pt idx="106">
                  <c:v>6244.27</c:v>
                </c:pt>
                <c:pt idx="107">
                  <c:v>6249.88</c:v>
                </c:pt>
                <c:pt idx="108">
                  <c:v>6262.21</c:v>
                </c:pt>
                <c:pt idx="109">
                  <c:v>6253.24</c:v>
                </c:pt>
                <c:pt idx="110">
                  <c:v>6127.7</c:v>
                </c:pt>
                <c:pt idx="111">
                  <c:v>6080.63</c:v>
                </c:pt>
                <c:pt idx="112">
                  <c:v>5967.42</c:v>
                </c:pt>
                <c:pt idx="113">
                  <c:v>5837.4</c:v>
                </c:pt>
                <c:pt idx="114">
                  <c:v>5839.64</c:v>
                </c:pt>
                <c:pt idx="115">
                  <c:v>5924.83</c:v>
                </c:pt>
                <c:pt idx="116">
                  <c:v>5990.96</c:v>
                </c:pt>
                <c:pt idx="117">
                  <c:v>5970.78</c:v>
                </c:pt>
                <c:pt idx="118">
                  <c:v>5800.41</c:v>
                </c:pt>
                <c:pt idx="119">
                  <c:v>5804.9</c:v>
                </c:pt>
                <c:pt idx="120">
                  <c:v>5743.25</c:v>
                </c:pt>
                <c:pt idx="121">
                  <c:v>5600.94</c:v>
                </c:pt>
                <c:pt idx="122">
                  <c:v>5711.93</c:v>
                </c:pt>
                <c:pt idx="123">
                  <c:v>5620</c:v>
                </c:pt>
                <c:pt idx="124">
                  <c:v>5643.55</c:v>
                </c:pt>
                <c:pt idx="125">
                  <c:v>5655</c:v>
                </c:pt>
                <c:pt idx="126">
                  <c:v>5674.94</c:v>
                </c:pt>
                <c:pt idx="127">
                  <c:v>5757.9</c:v>
                </c:pt>
                <c:pt idx="128">
                  <c:v>5597.58</c:v>
                </c:pt>
                <c:pt idx="129">
                  <c:v>5634.58</c:v>
                </c:pt>
                <c:pt idx="130">
                  <c:v>5685.03</c:v>
                </c:pt>
                <c:pt idx="131">
                  <c:v>5674.94</c:v>
                </c:pt>
                <c:pt idx="132">
                  <c:v>5654.76</c:v>
                </c:pt>
                <c:pt idx="133">
                  <c:v>5669.33</c:v>
                </c:pt>
                <c:pt idx="134">
                  <c:v>5628.97</c:v>
                </c:pt>
                <c:pt idx="135">
                  <c:v>5478.75</c:v>
                </c:pt>
                <c:pt idx="136">
                  <c:v>5201.84</c:v>
                </c:pt>
                <c:pt idx="137">
                  <c:v>5293.77</c:v>
                </c:pt>
                <c:pt idx="138">
                  <c:v>5464.17</c:v>
                </c:pt>
                <c:pt idx="139">
                  <c:v>5556.1</c:v>
                </c:pt>
                <c:pt idx="140">
                  <c:v>5611.03</c:v>
                </c:pt>
                <c:pt idx="141">
                  <c:v>5697.36</c:v>
                </c:pt>
                <c:pt idx="142">
                  <c:v>5760.14</c:v>
                </c:pt>
                <c:pt idx="143">
                  <c:v>5767.99</c:v>
                </c:pt>
                <c:pt idx="144">
                  <c:v>5730.99</c:v>
                </c:pt>
                <c:pt idx="145">
                  <c:v>5553.86</c:v>
                </c:pt>
                <c:pt idx="146">
                  <c:v>5713.06</c:v>
                </c:pt>
                <c:pt idx="147">
                  <c:v>5742.21</c:v>
                </c:pt>
                <c:pt idx="148">
                  <c:v>5697.36</c:v>
                </c:pt>
                <c:pt idx="149">
                  <c:v>5872.25</c:v>
                </c:pt>
                <c:pt idx="150">
                  <c:v>5939.52</c:v>
                </c:pt>
                <c:pt idx="151">
                  <c:v>6185.03</c:v>
                </c:pt>
                <c:pt idx="152">
                  <c:v>6106.56</c:v>
                </c:pt>
                <c:pt idx="153">
                  <c:v>6057.23</c:v>
                </c:pt>
                <c:pt idx="154">
                  <c:v>5979.88</c:v>
                </c:pt>
                <c:pt idx="155">
                  <c:v>6004.54</c:v>
                </c:pt>
                <c:pt idx="156">
                  <c:v>6019.11</c:v>
                </c:pt>
                <c:pt idx="157">
                  <c:v>5989.97</c:v>
                </c:pt>
                <c:pt idx="158">
                  <c:v>5887.95</c:v>
                </c:pt>
                <c:pt idx="159">
                  <c:v>5618.89</c:v>
                </c:pt>
                <c:pt idx="160">
                  <c:v>5595.34</c:v>
                </c:pt>
                <c:pt idx="161">
                  <c:v>6025.84</c:v>
                </c:pt>
                <c:pt idx="162">
                  <c:v>6025.84</c:v>
                </c:pt>
                <c:pt idx="163">
                  <c:v>6087.5</c:v>
                </c:pt>
                <c:pt idx="164">
                  <c:v>6259.03</c:v>
                </c:pt>
                <c:pt idx="165">
                  <c:v>6135.71</c:v>
                </c:pt>
                <c:pt idx="166">
                  <c:v>6189.52</c:v>
                </c:pt>
                <c:pt idx="167">
                  <c:v>6047.01</c:v>
                </c:pt>
                <c:pt idx="168">
                  <c:v>6012.44</c:v>
                </c:pt>
                <c:pt idx="169">
                  <c:v>6129.52</c:v>
                </c:pt>
                <c:pt idx="170">
                  <c:v>6341.38</c:v>
                </c:pt>
                <c:pt idx="171">
                  <c:v>6320</c:v>
                </c:pt>
                <c:pt idx="172">
                  <c:v>6241.03</c:v>
                </c:pt>
                <c:pt idx="173">
                  <c:v>6252.18</c:v>
                </c:pt>
                <c:pt idx="174">
                  <c:v>6123.95</c:v>
                </c:pt>
                <c:pt idx="175">
                  <c:v>6051.47</c:v>
                </c:pt>
                <c:pt idx="176">
                  <c:v>6036.97</c:v>
                </c:pt>
                <c:pt idx="177">
                  <c:v>6136.21</c:v>
                </c:pt>
                <c:pt idx="178">
                  <c:v>6062.62</c:v>
                </c:pt>
                <c:pt idx="179">
                  <c:v>6065.96</c:v>
                </c:pt>
                <c:pt idx="180">
                  <c:v>6041.43</c:v>
                </c:pt>
                <c:pt idx="181">
                  <c:v>6054.81</c:v>
                </c:pt>
                <c:pt idx="182">
                  <c:v>5897.59</c:v>
                </c:pt>
                <c:pt idx="183">
                  <c:v>5842.95</c:v>
                </c:pt>
                <c:pt idx="184">
                  <c:v>5880.86</c:v>
                </c:pt>
                <c:pt idx="185">
                  <c:v>5878.63</c:v>
                </c:pt>
                <c:pt idx="186">
                  <c:v>5779.39</c:v>
                </c:pt>
                <c:pt idx="187">
                  <c:v>5787.2</c:v>
                </c:pt>
                <c:pt idx="188">
                  <c:v>5704.22</c:v>
                </c:pt>
                <c:pt idx="189">
                  <c:v>5670.8</c:v>
                </c:pt>
                <c:pt idx="190">
                  <c:v>5669.68</c:v>
                </c:pt>
                <c:pt idx="191">
                  <c:v>5624</c:v>
                </c:pt>
                <c:pt idx="192">
                  <c:v>5649.63</c:v>
                </c:pt>
                <c:pt idx="193">
                  <c:v>5582.78</c:v>
                </c:pt>
                <c:pt idx="194">
                  <c:v>5599.49</c:v>
                </c:pt>
                <c:pt idx="195">
                  <c:v>5507.02</c:v>
                </c:pt>
                <c:pt idx="196">
                  <c:v>5425.69</c:v>
                </c:pt>
                <c:pt idx="197">
                  <c:v>5411</c:v>
                </c:pt>
                <c:pt idx="198">
                  <c:v>5408.98</c:v>
                </c:pt>
                <c:pt idx="199">
                  <c:v>5404.52</c:v>
                </c:pt>
                <c:pt idx="200">
                  <c:v>5373.33</c:v>
                </c:pt>
                <c:pt idx="201">
                  <c:v>5384.47</c:v>
                </c:pt>
                <c:pt idx="202">
                  <c:v>5375.56</c:v>
                </c:pt>
                <c:pt idx="203">
                  <c:v>5190.62</c:v>
                </c:pt>
                <c:pt idx="204">
                  <c:v>5069.18</c:v>
                </c:pt>
                <c:pt idx="205">
                  <c:v>5201.76</c:v>
                </c:pt>
                <c:pt idx="206">
                  <c:v>5346.59</c:v>
                </c:pt>
                <c:pt idx="207">
                  <c:v>5435.72</c:v>
                </c:pt>
                <c:pt idx="208">
                  <c:v>5352.16</c:v>
                </c:pt>
                <c:pt idx="209">
                  <c:v>5231.84</c:v>
                </c:pt>
                <c:pt idx="210">
                  <c:v>5472.48</c:v>
                </c:pt>
                <c:pt idx="211">
                  <c:v>5372.22</c:v>
                </c:pt>
                <c:pt idx="212">
                  <c:v>5349.32</c:v>
                </c:pt>
                <c:pt idx="213">
                  <c:v>5332.53</c:v>
                </c:pt>
                <c:pt idx="214">
                  <c:v>5362.76</c:v>
                </c:pt>
                <c:pt idx="215">
                  <c:v>5403.06</c:v>
                </c:pt>
                <c:pt idx="216">
                  <c:v>5420.98</c:v>
                </c:pt>
                <c:pt idx="217">
                  <c:v>5354.92</c:v>
                </c:pt>
                <c:pt idx="218">
                  <c:v>5287.75</c:v>
                </c:pt>
                <c:pt idx="219">
                  <c:v>5392.99</c:v>
                </c:pt>
                <c:pt idx="220">
                  <c:v>5349.32</c:v>
                </c:pt>
                <c:pt idx="221">
                  <c:v>5235.13</c:v>
                </c:pt>
                <c:pt idx="222">
                  <c:v>5214.9799999999996</c:v>
                </c:pt>
                <c:pt idx="223">
                  <c:v>5208.26</c:v>
                </c:pt>
                <c:pt idx="224">
                  <c:v>5178.03</c:v>
                </c:pt>
                <c:pt idx="225">
                  <c:v>5192.58</c:v>
                </c:pt>
                <c:pt idx="226">
                  <c:v>5291.11</c:v>
                </c:pt>
                <c:pt idx="227">
                  <c:v>5335.89</c:v>
                </c:pt>
                <c:pt idx="228">
                  <c:v>5304.54</c:v>
                </c:pt>
                <c:pt idx="229">
                  <c:v>5326.93</c:v>
                </c:pt>
                <c:pt idx="230">
                  <c:v>5335.89</c:v>
                </c:pt>
                <c:pt idx="231">
                  <c:v>5086.22</c:v>
                </c:pt>
                <c:pt idx="232">
                  <c:v>5032.4799999999996</c:v>
                </c:pt>
                <c:pt idx="233">
                  <c:v>4983.22</c:v>
                </c:pt>
                <c:pt idx="234">
                  <c:v>4987.71</c:v>
                </c:pt>
                <c:pt idx="235">
                  <c:v>4994.45</c:v>
                </c:pt>
                <c:pt idx="236">
                  <c:v>4907.92</c:v>
                </c:pt>
                <c:pt idx="237">
                  <c:v>4811.26</c:v>
                </c:pt>
                <c:pt idx="238">
                  <c:v>5073.12</c:v>
                </c:pt>
                <c:pt idx="239">
                  <c:v>4927.0200000000004</c:v>
                </c:pt>
                <c:pt idx="240">
                  <c:v>5006.82</c:v>
                </c:pt>
                <c:pt idx="241">
                  <c:v>5041.66</c:v>
                </c:pt>
                <c:pt idx="242">
                  <c:v>5007.9399999999996</c:v>
                </c:pt>
                <c:pt idx="243">
                  <c:v>4782.04</c:v>
                </c:pt>
                <c:pt idx="244">
                  <c:v>4997.83</c:v>
                </c:pt>
                <c:pt idx="245">
                  <c:v>4757.32</c:v>
                </c:pt>
                <c:pt idx="246">
                  <c:v>5031.54</c:v>
                </c:pt>
                <c:pt idx="247">
                  <c:v>5011.3100000000004</c:v>
                </c:pt>
                <c:pt idx="248">
                  <c:v>5018.05</c:v>
                </c:pt>
                <c:pt idx="249">
                  <c:v>5275.42</c:v>
                </c:pt>
                <c:pt idx="250">
                  <c:v>5322.21</c:v>
                </c:pt>
                <c:pt idx="251">
                  <c:v>5368.6</c:v>
                </c:pt>
                <c:pt idx="252">
                  <c:v>5427.43</c:v>
                </c:pt>
                <c:pt idx="253">
                  <c:v>5426.3</c:v>
                </c:pt>
                <c:pt idx="254">
                  <c:v>5255.46</c:v>
                </c:pt>
                <c:pt idx="255">
                  <c:v>5295.06</c:v>
                </c:pt>
                <c:pt idx="256">
                  <c:v>5395.75</c:v>
                </c:pt>
                <c:pt idx="257">
                  <c:v>5480.61</c:v>
                </c:pt>
                <c:pt idx="258">
                  <c:v>5325.6</c:v>
                </c:pt>
                <c:pt idx="259">
                  <c:v>5119.68</c:v>
                </c:pt>
                <c:pt idx="260">
                  <c:v>5055.1899999999996</c:v>
                </c:pt>
                <c:pt idx="261">
                  <c:v>5035.96</c:v>
                </c:pt>
                <c:pt idx="262">
                  <c:v>5209.07</c:v>
                </c:pt>
                <c:pt idx="263">
                  <c:v>5229.43</c:v>
                </c:pt>
                <c:pt idx="264">
                  <c:v>5168.34</c:v>
                </c:pt>
                <c:pt idx="265">
                  <c:v>5063.1099999999997</c:v>
                </c:pt>
                <c:pt idx="266">
                  <c:v>5017.8599999999997</c:v>
                </c:pt>
                <c:pt idx="267">
                  <c:v>4869.6400000000003</c:v>
                </c:pt>
                <c:pt idx="268">
                  <c:v>4995.2299999999996</c:v>
                </c:pt>
                <c:pt idx="269">
                  <c:v>5016.7299999999996</c:v>
                </c:pt>
                <c:pt idx="270">
                  <c:v>4958.8900000000003</c:v>
                </c:pt>
                <c:pt idx="271">
                  <c:v>4964.57</c:v>
                </c:pt>
                <c:pt idx="272">
                  <c:v>4944</c:v>
                </c:pt>
                <c:pt idx="273">
                  <c:v>4914.58</c:v>
                </c:pt>
                <c:pt idx="274">
                  <c:v>4819.13</c:v>
                </c:pt>
                <c:pt idx="275">
                  <c:v>4869.12</c:v>
                </c:pt>
                <c:pt idx="276">
                  <c:v>4837.3100000000004</c:v>
                </c:pt>
                <c:pt idx="277">
                  <c:v>4807.76</c:v>
                </c:pt>
                <c:pt idx="278">
                  <c:v>4705.49</c:v>
                </c:pt>
                <c:pt idx="279">
                  <c:v>4670.2700000000004</c:v>
                </c:pt>
                <c:pt idx="280">
                  <c:v>4624.82</c:v>
                </c:pt>
                <c:pt idx="281">
                  <c:v>4550.95</c:v>
                </c:pt>
                <c:pt idx="282">
                  <c:v>4437.32</c:v>
                </c:pt>
                <c:pt idx="283">
                  <c:v>4340.74</c:v>
                </c:pt>
                <c:pt idx="284">
                  <c:v>4348.6899999999996</c:v>
                </c:pt>
                <c:pt idx="285">
                  <c:v>4423.6899999999996</c:v>
                </c:pt>
                <c:pt idx="286">
                  <c:v>4300</c:v>
                </c:pt>
                <c:pt idx="287">
                  <c:v>4362.33</c:v>
                </c:pt>
                <c:pt idx="288">
                  <c:v>4357.78</c:v>
                </c:pt>
                <c:pt idx="289">
                  <c:v>4424.82</c:v>
                </c:pt>
                <c:pt idx="290">
                  <c:v>4443</c:v>
                </c:pt>
                <c:pt idx="291">
                  <c:v>4418.01</c:v>
                </c:pt>
                <c:pt idx="292">
                  <c:v>4356.6400000000003</c:v>
                </c:pt>
                <c:pt idx="293">
                  <c:v>4360</c:v>
                </c:pt>
                <c:pt idx="294">
                  <c:v>4366.87</c:v>
                </c:pt>
                <c:pt idx="295">
                  <c:v>4446.03</c:v>
                </c:pt>
                <c:pt idx="296">
                  <c:v>4414.1000000000004</c:v>
                </c:pt>
                <c:pt idx="297">
                  <c:v>4431.21</c:v>
                </c:pt>
                <c:pt idx="298">
                  <c:v>4386.7299999999996</c:v>
                </c:pt>
                <c:pt idx="299">
                  <c:v>4335.42</c:v>
                </c:pt>
                <c:pt idx="300">
                  <c:v>4262.4399999999996</c:v>
                </c:pt>
                <c:pt idx="301">
                  <c:v>4243.0600000000004</c:v>
                </c:pt>
                <c:pt idx="302">
                  <c:v>4178.0600000000004</c:v>
                </c:pt>
                <c:pt idx="303">
                  <c:v>3984.21</c:v>
                </c:pt>
                <c:pt idx="304">
                  <c:v>4021.84</c:v>
                </c:pt>
              </c:numCache>
            </c:numRef>
          </c:val>
          <c:smooth val="0"/>
          <c:extLst>
            <c:ext xmlns:c16="http://schemas.microsoft.com/office/drawing/2014/chart" uri="{C3380CC4-5D6E-409C-BE32-E72D297353CC}">
              <c16:uniqueId val="{00000000-76D3-44FF-8970-A4283AA70049}"/>
            </c:ext>
          </c:extLst>
        </c:ser>
        <c:dLbls>
          <c:showLegendKey val="0"/>
          <c:showVal val="0"/>
          <c:showCatName val="0"/>
          <c:showSerName val="0"/>
          <c:showPercent val="0"/>
          <c:showBubbleSize val="0"/>
        </c:dLbls>
        <c:marker val="1"/>
        <c:smooth val="0"/>
        <c:axId val="140012928"/>
        <c:axId val="2121528400"/>
      </c:lineChart>
      <c:lineChart>
        <c:grouping val="standard"/>
        <c:varyColors val="0"/>
        <c:ser>
          <c:idx val="1"/>
          <c:order val="1"/>
          <c:tx>
            <c:strRef>
              <c:f>'1B. Pre-War'!$E$4</c:f>
              <c:strCache>
                <c:ptCount val="1"/>
                <c:pt idx="0">
                  <c:v>IOC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'1B. Pre-War'!$C$5:$C$309</c:f>
              <c:numCache>
                <c:formatCode>d\-mmm\-yy</c:formatCode>
                <c:ptCount val="305"/>
                <c:pt idx="0">
                  <c:v>44615</c:v>
                </c:pt>
                <c:pt idx="1">
                  <c:v>44614</c:v>
                </c:pt>
                <c:pt idx="2">
                  <c:v>44613</c:v>
                </c:pt>
                <c:pt idx="3">
                  <c:v>44612</c:v>
                </c:pt>
                <c:pt idx="4">
                  <c:v>44610</c:v>
                </c:pt>
                <c:pt idx="5">
                  <c:v>44609</c:v>
                </c:pt>
                <c:pt idx="6">
                  <c:v>44608</c:v>
                </c:pt>
                <c:pt idx="7">
                  <c:v>44607</c:v>
                </c:pt>
                <c:pt idx="8">
                  <c:v>44606</c:v>
                </c:pt>
                <c:pt idx="9">
                  <c:v>44603</c:v>
                </c:pt>
                <c:pt idx="10">
                  <c:v>44602</c:v>
                </c:pt>
                <c:pt idx="11">
                  <c:v>44601</c:v>
                </c:pt>
                <c:pt idx="12">
                  <c:v>44600</c:v>
                </c:pt>
                <c:pt idx="13">
                  <c:v>44599</c:v>
                </c:pt>
                <c:pt idx="14">
                  <c:v>44596</c:v>
                </c:pt>
                <c:pt idx="15">
                  <c:v>44595</c:v>
                </c:pt>
                <c:pt idx="16">
                  <c:v>44594</c:v>
                </c:pt>
                <c:pt idx="17">
                  <c:v>44593</c:v>
                </c:pt>
                <c:pt idx="18">
                  <c:v>44592</c:v>
                </c:pt>
                <c:pt idx="19">
                  <c:v>44589</c:v>
                </c:pt>
                <c:pt idx="20">
                  <c:v>44588</c:v>
                </c:pt>
                <c:pt idx="21">
                  <c:v>44587</c:v>
                </c:pt>
                <c:pt idx="22">
                  <c:v>44586</c:v>
                </c:pt>
                <c:pt idx="23">
                  <c:v>44585</c:v>
                </c:pt>
                <c:pt idx="24">
                  <c:v>44582</c:v>
                </c:pt>
                <c:pt idx="25">
                  <c:v>44581</c:v>
                </c:pt>
                <c:pt idx="26">
                  <c:v>44580</c:v>
                </c:pt>
                <c:pt idx="27">
                  <c:v>44579</c:v>
                </c:pt>
                <c:pt idx="28">
                  <c:v>44578</c:v>
                </c:pt>
                <c:pt idx="29">
                  <c:v>44577</c:v>
                </c:pt>
                <c:pt idx="30">
                  <c:v>44575</c:v>
                </c:pt>
                <c:pt idx="31">
                  <c:v>44574</c:v>
                </c:pt>
                <c:pt idx="32">
                  <c:v>44573</c:v>
                </c:pt>
                <c:pt idx="33">
                  <c:v>44572</c:v>
                </c:pt>
                <c:pt idx="34">
                  <c:v>44571</c:v>
                </c:pt>
                <c:pt idx="35">
                  <c:v>44568</c:v>
                </c:pt>
                <c:pt idx="36">
                  <c:v>44567</c:v>
                </c:pt>
                <c:pt idx="37">
                  <c:v>44566</c:v>
                </c:pt>
                <c:pt idx="38">
                  <c:v>44565</c:v>
                </c:pt>
                <c:pt idx="39">
                  <c:v>44564</c:v>
                </c:pt>
                <c:pt idx="40">
                  <c:v>44561</c:v>
                </c:pt>
                <c:pt idx="41">
                  <c:v>44560</c:v>
                </c:pt>
                <c:pt idx="42">
                  <c:v>44559</c:v>
                </c:pt>
                <c:pt idx="43">
                  <c:v>44558</c:v>
                </c:pt>
                <c:pt idx="44">
                  <c:v>44557</c:v>
                </c:pt>
                <c:pt idx="45">
                  <c:v>44554</c:v>
                </c:pt>
                <c:pt idx="46">
                  <c:v>44553</c:v>
                </c:pt>
                <c:pt idx="47">
                  <c:v>44552</c:v>
                </c:pt>
                <c:pt idx="48">
                  <c:v>44551</c:v>
                </c:pt>
                <c:pt idx="49">
                  <c:v>44550</c:v>
                </c:pt>
                <c:pt idx="50">
                  <c:v>44547</c:v>
                </c:pt>
                <c:pt idx="51">
                  <c:v>44546</c:v>
                </c:pt>
                <c:pt idx="52">
                  <c:v>44545</c:v>
                </c:pt>
                <c:pt idx="53">
                  <c:v>44544</c:v>
                </c:pt>
                <c:pt idx="54">
                  <c:v>44543</c:v>
                </c:pt>
                <c:pt idx="55">
                  <c:v>44540</c:v>
                </c:pt>
                <c:pt idx="56">
                  <c:v>44539</c:v>
                </c:pt>
                <c:pt idx="57">
                  <c:v>44538</c:v>
                </c:pt>
                <c:pt idx="58">
                  <c:v>44537</c:v>
                </c:pt>
                <c:pt idx="59">
                  <c:v>44536</c:v>
                </c:pt>
                <c:pt idx="60">
                  <c:v>44533</c:v>
                </c:pt>
                <c:pt idx="61">
                  <c:v>44532</c:v>
                </c:pt>
                <c:pt idx="62">
                  <c:v>44531</c:v>
                </c:pt>
                <c:pt idx="63">
                  <c:v>44530</c:v>
                </c:pt>
                <c:pt idx="64">
                  <c:v>44529</c:v>
                </c:pt>
                <c:pt idx="65">
                  <c:v>44526</c:v>
                </c:pt>
                <c:pt idx="66">
                  <c:v>44525</c:v>
                </c:pt>
                <c:pt idx="67">
                  <c:v>44524</c:v>
                </c:pt>
                <c:pt idx="68">
                  <c:v>44523</c:v>
                </c:pt>
                <c:pt idx="69">
                  <c:v>44522</c:v>
                </c:pt>
                <c:pt idx="70">
                  <c:v>44519</c:v>
                </c:pt>
                <c:pt idx="71">
                  <c:v>44518</c:v>
                </c:pt>
                <c:pt idx="72">
                  <c:v>44517</c:v>
                </c:pt>
                <c:pt idx="73">
                  <c:v>44516</c:v>
                </c:pt>
                <c:pt idx="74">
                  <c:v>44515</c:v>
                </c:pt>
                <c:pt idx="75">
                  <c:v>44512</c:v>
                </c:pt>
                <c:pt idx="76">
                  <c:v>44511</c:v>
                </c:pt>
                <c:pt idx="77">
                  <c:v>44510</c:v>
                </c:pt>
                <c:pt idx="78">
                  <c:v>44509</c:v>
                </c:pt>
                <c:pt idx="79">
                  <c:v>44508</c:v>
                </c:pt>
                <c:pt idx="80">
                  <c:v>44505</c:v>
                </c:pt>
                <c:pt idx="81">
                  <c:v>44504</c:v>
                </c:pt>
                <c:pt idx="82">
                  <c:v>44503</c:v>
                </c:pt>
                <c:pt idx="83">
                  <c:v>44502</c:v>
                </c:pt>
                <c:pt idx="84">
                  <c:v>44501</c:v>
                </c:pt>
                <c:pt idx="85">
                  <c:v>44498</c:v>
                </c:pt>
                <c:pt idx="86">
                  <c:v>44497</c:v>
                </c:pt>
                <c:pt idx="87">
                  <c:v>44496</c:v>
                </c:pt>
                <c:pt idx="88">
                  <c:v>44495</c:v>
                </c:pt>
                <c:pt idx="89">
                  <c:v>44494</c:v>
                </c:pt>
                <c:pt idx="90">
                  <c:v>44491</c:v>
                </c:pt>
                <c:pt idx="91">
                  <c:v>44490</c:v>
                </c:pt>
                <c:pt idx="92">
                  <c:v>44489</c:v>
                </c:pt>
                <c:pt idx="93">
                  <c:v>44488</c:v>
                </c:pt>
                <c:pt idx="94">
                  <c:v>44487</c:v>
                </c:pt>
                <c:pt idx="95">
                  <c:v>44484</c:v>
                </c:pt>
                <c:pt idx="96">
                  <c:v>44483</c:v>
                </c:pt>
                <c:pt idx="97">
                  <c:v>44482</c:v>
                </c:pt>
                <c:pt idx="98">
                  <c:v>44481</c:v>
                </c:pt>
                <c:pt idx="99">
                  <c:v>44480</c:v>
                </c:pt>
                <c:pt idx="100">
                  <c:v>44477</c:v>
                </c:pt>
                <c:pt idx="101">
                  <c:v>44476</c:v>
                </c:pt>
                <c:pt idx="102">
                  <c:v>44475</c:v>
                </c:pt>
                <c:pt idx="103">
                  <c:v>44474</c:v>
                </c:pt>
                <c:pt idx="104">
                  <c:v>44473</c:v>
                </c:pt>
                <c:pt idx="105">
                  <c:v>44470</c:v>
                </c:pt>
                <c:pt idx="106">
                  <c:v>44469</c:v>
                </c:pt>
                <c:pt idx="107">
                  <c:v>44468</c:v>
                </c:pt>
                <c:pt idx="108">
                  <c:v>44467</c:v>
                </c:pt>
                <c:pt idx="109">
                  <c:v>44466</c:v>
                </c:pt>
                <c:pt idx="110">
                  <c:v>44463</c:v>
                </c:pt>
                <c:pt idx="111">
                  <c:v>44462</c:v>
                </c:pt>
                <c:pt idx="112">
                  <c:v>44461</c:v>
                </c:pt>
                <c:pt idx="113">
                  <c:v>44460</c:v>
                </c:pt>
                <c:pt idx="114">
                  <c:v>44459</c:v>
                </c:pt>
                <c:pt idx="115">
                  <c:v>44456</c:v>
                </c:pt>
                <c:pt idx="116">
                  <c:v>44455</c:v>
                </c:pt>
                <c:pt idx="117">
                  <c:v>44454</c:v>
                </c:pt>
                <c:pt idx="118">
                  <c:v>44453</c:v>
                </c:pt>
                <c:pt idx="119">
                  <c:v>44452</c:v>
                </c:pt>
                <c:pt idx="120">
                  <c:v>44449</c:v>
                </c:pt>
                <c:pt idx="121">
                  <c:v>44448</c:v>
                </c:pt>
                <c:pt idx="122">
                  <c:v>44447</c:v>
                </c:pt>
                <c:pt idx="123">
                  <c:v>44446</c:v>
                </c:pt>
                <c:pt idx="124">
                  <c:v>44445</c:v>
                </c:pt>
                <c:pt idx="125">
                  <c:v>44444</c:v>
                </c:pt>
                <c:pt idx="126">
                  <c:v>44442</c:v>
                </c:pt>
                <c:pt idx="127">
                  <c:v>44441</c:v>
                </c:pt>
                <c:pt idx="128">
                  <c:v>44440</c:v>
                </c:pt>
                <c:pt idx="129">
                  <c:v>44439</c:v>
                </c:pt>
                <c:pt idx="130">
                  <c:v>44438</c:v>
                </c:pt>
                <c:pt idx="131">
                  <c:v>44435</c:v>
                </c:pt>
                <c:pt idx="132">
                  <c:v>44434</c:v>
                </c:pt>
                <c:pt idx="133">
                  <c:v>44433</c:v>
                </c:pt>
                <c:pt idx="134">
                  <c:v>44432</c:v>
                </c:pt>
                <c:pt idx="135">
                  <c:v>44431</c:v>
                </c:pt>
                <c:pt idx="136">
                  <c:v>44428</c:v>
                </c:pt>
                <c:pt idx="137">
                  <c:v>44427</c:v>
                </c:pt>
                <c:pt idx="138">
                  <c:v>44426</c:v>
                </c:pt>
                <c:pt idx="139">
                  <c:v>44425</c:v>
                </c:pt>
                <c:pt idx="140">
                  <c:v>44424</c:v>
                </c:pt>
                <c:pt idx="141">
                  <c:v>44421</c:v>
                </c:pt>
                <c:pt idx="142">
                  <c:v>44420</c:v>
                </c:pt>
                <c:pt idx="143">
                  <c:v>44419</c:v>
                </c:pt>
                <c:pt idx="144">
                  <c:v>44418</c:v>
                </c:pt>
                <c:pt idx="145">
                  <c:v>44417</c:v>
                </c:pt>
                <c:pt idx="146">
                  <c:v>44414</c:v>
                </c:pt>
                <c:pt idx="147">
                  <c:v>44413</c:v>
                </c:pt>
                <c:pt idx="148">
                  <c:v>44412</c:v>
                </c:pt>
                <c:pt idx="149">
                  <c:v>44411</c:v>
                </c:pt>
                <c:pt idx="150">
                  <c:v>44410</c:v>
                </c:pt>
                <c:pt idx="151">
                  <c:v>44407</c:v>
                </c:pt>
                <c:pt idx="152">
                  <c:v>44406</c:v>
                </c:pt>
                <c:pt idx="153">
                  <c:v>44405</c:v>
                </c:pt>
                <c:pt idx="154">
                  <c:v>44404</c:v>
                </c:pt>
                <c:pt idx="155">
                  <c:v>44403</c:v>
                </c:pt>
                <c:pt idx="156">
                  <c:v>44400</c:v>
                </c:pt>
                <c:pt idx="157">
                  <c:v>44399</c:v>
                </c:pt>
                <c:pt idx="158">
                  <c:v>44398</c:v>
                </c:pt>
                <c:pt idx="159">
                  <c:v>44397</c:v>
                </c:pt>
                <c:pt idx="160">
                  <c:v>44396</c:v>
                </c:pt>
                <c:pt idx="161">
                  <c:v>44393</c:v>
                </c:pt>
                <c:pt idx="162">
                  <c:v>44392</c:v>
                </c:pt>
                <c:pt idx="163">
                  <c:v>44391</c:v>
                </c:pt>
                <c:pt idx="164">
                  <c:v>44390</c:v>
                </c:pt>
                <c:pt idx="165">
                  <c:v>44389</c:v>
                </c:pt>
                <c:pt idx="166">
                  <c:v>44386</c:v>
                </c:pt>
                <c:pt idx="167">
                  <c:v>44385</c:v>
                </c:pt>
                <c:pt idx="168">
                  <c:v>44384</c:v>
                </c:pt>
                <c:pt idx="169">
                  <c:v>44383</c:v>
                </c:pt>
                <c:pt idx="170">
                  <c:v>44382</c:v>
                </c:pt>
                <c:pt idx="171">
                  <c:v>44381</c:v>
                </c:pt>
                <c:pt idx="172">
                  <c:v>44379</c:v>
                </c:pt>
                <c:pt idx="173">
                  <c:v>44378</c:v>
                </c:pt>
                <c:pt idx="174">
                  <c:v>44377</c:v>
                </c:pt>
                <c:pt idx="175">
                  <c:v>44376</c:v>
                </c:pt>
                <c:pt idx="176">
                  <c:v>44375</c:v>
                </c:pt>
                <c:pt idx="177">
                  <c:v>44372</c:v>
                </c:pt>
                <c:pt idx="178">
                  <c:v>44371</c:v>
                </c:pt>
                <c:pt idx="179">
                  <c:v>44370</c:v>
                </c:pt>
                <c:pt idx="180">
                  <c:v>44369</c:v>
                </c:pt>
                <c:pt idx="181">
                  <c:v>44368</c:v>
                </c:pt>
                <c:pt idx="182">
                  <c:v>44365</c:v>
                </c:pt>
                <c:pt idx="183">
                  <c:v>44364</c:v>
                </c:pt>
                <c:pt idx="184">
                  <c:v>44363</c:v>
                </c:pt>
                <c:pt idx="185">
                  <c:v>44362</c:v>
                </c:pt>
                <c:pt idx="186">
                  <c:v>44361</c:v>
                </c:pt>
                <c:pt idx="187">
                  <c:v>44358</c:v>
                </c:pt>
                <c:pt idx="188">
                  <c:v>44357</c:v>
                </c:pt>
                <c:pt idx="189">
                  <c:v>44356</c:v>
                </c:pt>
                <c:pt idx="190">
                  <c:v>44355</c:v>
                </c:pt>
                <c:pt idx="191">
                  <c:v>44354</c:v>
                </c:pt>
                <c:pt idx="192">
                  <c:v>44351</c:v>
                </c:pt>
                <c:pt idx="193">
                  <c:v>44350</c:v>
                </c:pt>
                <c:pt idx="194">
                  <c:v>44349</c:v>
                </c:pt>
                <c:pt idx="195">
                  <c:v>44348</c:v>
                </c:pt>
                <c:pt idx="196">
                  <c:v>44347</c:v>
                </c:pt>
                <c:pt idx="197">
                  <c:v>44346</c:v>
                </c:pt>
                <c:pt idx="198">
                  <c:v>44344</c:v>
                </c:pt>
                <c:pt idx="199">
                  <c:v>44343</c:v>
                </c:pt>
                <c:pt idx="200">
                  <c:v>44342</c:v>
                </c:pt>
                <c:pt idx="201">
                  <c:v>44341</c:v>
                </c:pt>
                <c:pt idx="202">
                  <c:v>44340</c:v>
                </c:pt>
                <c:pt idx="203">
                  <c:v>44337</c:v>
                </c:pt>
                <c:pt idx="204">
                  <c:v>44336</c:v>
                </c:pt>
                <c:pt idx="205">
                  <c:v>44335</c:v>
                </c:pt>
                <c:pt idx="206">
                  <c:v>44334</c:v>
                </c:pt>
                <c:pt idx="207">
                  <c:v>44333</c:v>
                </c:pt>
                <c:pt idx="208">
                  <c:v>44330</c:v>
                </c:pt>
                <c:pt idx="209">
                  <c:v>44329</c:v>
                </c:pt>
                <c:pt idx="210">
                  <c:v>44328</c:v>
                </c:pt>
                <c:pt idx="211">
                  <c:v>44327</c:v>
                </c:pt>
                <c:pt idx="212">
                  <c:v>44326</c:v>
                </c:pt>
                <c:pt idx="213">
                  <c:v>44323</c:v>
                </c:pt>
                <c:pt idx="214">
                  <c:v>44322</c:v>
                </c:pt>
                <c:pt idx="215">
                  <c:v>44321</c:v>
                </c:pt>
                <c:pt idx="216">
                  <c:v>44320</c:v>
                </c:pt>
                <c:pt idx="217">
                  <c:v>44319</c:v>
                </c:pt>
                <c:pt idx="218">
                  <c:v>44316</c:v>
                </c:pt>
                <c:pt idx="219">
                  <c:v>44315</c:v>
                </c:pt>
                <c:pt idx="220">
                  <c:v>44314</c:v>
                </c:pt>
                <c:pt idx="221">
                  <c:v>44313</c:v>
                </c:pt>
                <c:pt idx="222">
                  <c:v>44312</c:v>
                </c:pt>
                <c:pt idx="223">
                  <c:v>44309</c:v>
                </c:pt>
                <c:pt idx="224">
                  <c:v>44308</c:v>
                </c:pt>
                <c:pt idx="225">
                  <c:v>44307</c:v>
                </c:pt>
                <c:pt idx="226">
                  <c:v>44306</c:v>
                </c:pt>
                <c:pt idx="227">
                  <c:v>44305</c:v>
                </c:pt>
                <c:pt idx="228">
                  <c:v>44302</c:v>
                </c:pt>
                <c:pt idx="229">
                  <c:v>44301</c:v>
                </c:pt>
                <c:pt idx="230">
                  <c:v>44300</c:v>
                </c:pt>
                <c:pt idx="231">
                  <c:v>44299</c:v>
                </c:pt>
                <c:pt idx="232">
                  <c:v>44298</c:v>
                </c:pt>
                <c:pt idx="233">
                  <c:v>44295</c:v>
                </c:pt>
                <c:pt idx="234">
                  <c:v>44294</c:v>
                </c:pt>
                <c:pt idx="235">
                  <c:v>44293</c:v>
                </c:pt>
                <c:pt idx="236">
                  <c:v>44292</c:v>
                </c:pt>
                <c:pt idx="237">
                  <c:v>44291</c:v>
                </c:pt>
                <c:pt idx="238">
                  <c:v>44287</c:v>
                </c:pt>
                <c:pt idx="239">
                  <c:v>44286</c:v>
                </c:pt>
                <c:pt idx="240">
                  <c:v>44285</c:v>
                </c:pt>
                <c:pt idx="241">
                  <c:v>44284</c:v>
                </c:pt>
                <c:pt idx="242">
                  <c:v>44281</c:v>
                </c:pt>
                <c:pt idx="243">
                  <c:v>44280</c:v>
                </c:pt>
                <c:pt idx="244">
                  <c:v>44279</c:v>
                </c:pt>
                <c:pt idx="245">
                  <c:v>44278</c:v>
                </c:pt>
                <c:pt idx="246">
                  <c:v>44277</c:v>
                </c:pt>
                <c:pt idx="247">
                  <c:v>44274</c:v>
                </c:pt>
                <c:pt idx="248">
                  <c:v>44273</c:v>
                </c:pt>
                <c:pt idx="249">
                  <c:v>44272</c:v>
                </c:pt>
                <c:pt idx="250">
                  <c:v>44271</c:v>
                </c:pt>
                <c:pt idx="251">
                  <c:v>44270</c:v>
                </c:pt>
                <c:pt idx="252">
                  <c:v>44267</c:v>
                </c:pt>
                <c:pt idx="253">
                  <c:v>44266</c:v>
                </c:pt>
                <c:pt idx="254">
                  <c:v>44265</c:v>
                </c:pt>
                <c:pt idx="255">
                  <c:v>44264</c:v>
                </c:pt>
                <c:pt idx="256">
                  <c:v>44263</c:v>
                </c:pt>
                <c:pt idx="257">
                  <c:v>44260</c:v>
                </c:pt>
                <c:pt idx="258">
                  <c:v>44259</c:v>
                </c:pt>
                <c:pt idx="259">
                  <c:v>44258</c:v>
                </c:pt>
                <c:pt idx="260">
                  <c:v>44257</c:v>
                </c:pt>
                <c:pt idx="261">
                  <c:v>44256</c:v>
                </c:pt>
                <c:pt idx="262">
                  <c:v>44253</c:v>
                </c:pt>
                <c:pt idx="263">
                  <c:v>44252</c:v>
                </c:pt>
                <c:pt idx="264">
                  <c:v>44251</c:v>
                </c:pt>
                <c:pt idx="265">
                  <c:v>44250</c:v>
                </c:pt>
                <c:pt idx="266">
                  <c:v>44249</c:v>
                </c:pt>
                <c:pt idx="267">
                  <c:v>44246</c:v>
                </c:pt>
                <c:pt idx="268">
                  <c:v>44245</c:v>
                </c:pt>
                <c:pt idx="269">
                  <c:v>44244</c:v>
                </c:pt>
                <c:pt idx="270">
                  <c:v>44243</c:v>
                </c:pt>
                <c:pt idx="271">
                  <c:v>44242</c:v>
                </c:pt>
                <c:pt idx="272">
                  <c:v>44241</c:v>
                </c:pt>
                <c:pt idx="273">
                  <c:v>44239</c:v>
                </c:pt>
                <c:pt idx="274">
                  <c:v>44238</c:v>
                </c:pt>
                <c:pt idx="275">
                  <c:v>44237</c:v>
                </c:pt>
                <c:pt idx="276">
                  <c:v>44236</c:v>
                </c:pt>
                <c:pt idx="277">
                  <c:v>44235</c:v>
                </c:pt>
                <c:pt idx="278">
                  <c:v>44232</c:v>
                </c:pt>
                <c:pt idx="279">
                  <c:v>44231</c:v>
                </c:pt>
                <c:pt idx="280">
                  <c:v>44230</c:v>
                </c:pt>
                <c:pt idx="281">
                  <c:v>44229</c:v>
                </c:pt>
                <c:pt idx="282">
                  <c:v>44228</c:v>
                </c:pt>
                <c:pt idx="283">
                  <c:v>44225</c:v>
                </c:pt>
                <c:pt idx="284">
                  <c:v>44224</c:v>
                </c:pt>
                <c:pt idx="285">
                  <c:v>44223</c:v>
                </c:pt>
                <c:pt idx="286">
                  <c:v>44222</c:v>
                </c:pt>
                <c:pt idx="287">
                  <c:v>44221</c:v>
                </c:pt>
                <c:pt idx="288">
                  <c:v>44218</c:v>
                </c:pt>
                <c:pt idx="289">
                  <c:v>44217</c:v>
                </c:pt>
                <c:pt idx="290">
                  <c:v>44216</c:v>
                </c:pt>
                <c:pt idx="291">
                  <c:v>44215</c:v>
                </c:pt>
                <c:pt idx="292">
                  <c:v>44214</c:v>
                </c:pt>
                <c:pt idx="293">
                  <c:v>44213</c:v>
                </c:pt>
                <c:pt idx="294">
                  <c:v>44211</c:v>
                </c:pt>
                <c:pt idx="295">
                  <c:v>44210</c:v>
                </c:pt>
                <c:pt idx="296">
                  <c:v>44209</c:v>
                </c:pt>
                <c:pt idx="297">
                  <c:v>44208</c:v>
                </c:pt>
                <c:pt idx="298">
                  <c:v>44207</c:v>
                </c:pt>
                <c:pt idx="299">
                  <c:v>44204</c:v>
                </c:pt>
                <c:pt idx="300">
                  <c:v>44203</c:v>
                </c:pt>
                <c:pt idx="301">
                  <c:v>44202</c:v>
                </c:pt>
                <c:pt idx="302">
                  <c:v>44201</c:v>
                </c:pt>
                <c:pt idx="303">
                  <c:v>44200</c:v>
                </c:pt>
                <c:pt idx="304">
                  <c:v>44197</c:v>
                </c:pt>
              </c:numCache>
            </c:numRef>
          </c:cat>
          <c:val>
            <c:numRef>
              <c:f>'1B. Pre-War'!$E$5:$E$309</c:f>
              <c:numCache>
                <c:formatCode>"₹"\ #,##0.00</c:formatCode>
                <c:ptCount val="305"/>
                <c:pt idx="0">
                  <c:v>78.099999999999994</c:v>
                </c:pt>
                <c:pt idx="1">
                  <c:v>78.069999999999993</c:v>
                </c:pt>
                <c:pt idx="2">
                  <c:v>79.47</c:v>
                </c:pt>
                <c:pt idx="3">
                  <c:v>80</c:v>
                </c:pt>
                <c:pt idx="4">
                  <c:v>80.77</c:v>
                </c:pt>
                <c:pt idx="5">
                  <c:v>80.930000000000007</c:v>
                </c:pt>
                <c:pt idx="6">
                  <c:v>81</c:v>
                </c:pt>
                <c:pt idx="7">
                  <c:v>79.17</c:v>
                </c:pt>
                <c:pt idx="8">
                  <c:v>77.7</c:v>
                </c:pt>
                <c:pt idx="9">
                  <c:v>81.37</c:v>
                </c:pt>
                <c:pt idx="10">
                  <c:v>79.97</c:v>
                </c:pt>
                <c:pt idx="11">
                  <c:v>80.7</c:v>
                </c:pt>
                <c:pt idx="12">
                  <c:v>80.900000000000006</c:v>
                </c:pt>
                <c:pt idx="13">
                  <c:v>81.93</c:v>
                </c:pt>
                <c:pt idx="14">
                  <c:v>82.77</c:v>
                </c:pt>
                <c:pt idx="15">
                  <c:v>83.1</c:v>
                </c:pt>
                <c:pt idx="16">
                  <c:v>82.97</c:v>
                </c:pt>
                <c:pt idx="17">
                  <c:v>81.17</c:v>
                </c:pt>
                <c:pt idx="18">
                  <c:v>83.47</c:v>
                </c:pt>
                <c:pt idx="19">
                  <c:v>82.73</c:v>
                </c:pt>
                <c:pt idx="20">
                  <c:v>81.8</c:v>
                </c:pt>
                <c:pt idx="21">
                  <c:v>81.8</c:v>
                </c:pt>
                <c:pt idx="22">
                  <c:v>80.97</c:v>
                </c:pt>
                <c:pt idx="23">
                  <c:v>80.23</c:v>
                </c:pt>
                <c:pt idx="24">
                  <c:v>81.13</c:v>
                </c:pt>
                <c:pt idx="25">
                  <c:v>83.67</c:v>
                </c:pt>
                <c:pt idx="26">
                  <c:v>83.4</c:v>
                </c:pt>
                <c:pt idx="27">
                  <c:v>82.63</c:v>
                </c:pt>
                <c:pt idx="28">
                  <c:v>82.5</c:v>
                </c:pt>
                <c:pt idx="29">
                  <c:v>82</c:v>
                </c:pt>
                <c:pt idx="30">
                  <c:v>82.2</c:v>
                </c:pt>
                <c:pt idx="31">
                  <c:v>80.77</c:v>
                </c:pt>
                <c:pt idx="32">
                  <c:v>79.430000000000007</c:v>
                </c:pt>
                <c:pt idx="33">
                  <c:v>79.069999999999993</c:v>
                </c:pt>
                <c:pt idx="34">
                  <c:v>79.8</c:v>
                </c:pt>
                <c:pt idx="35">
                  <c:v>79</c:v>
                </c:pt>
                <c:pt idx="36">
                  <c:v>78.17</c:v>
                </c:pt>
                <c:pt idx="37">
                  <c:v>78.17</c:v>
                </c:pt>
                <c:pt idx="38">
                  <c:v>76.03</c:v>
                </c:pt>
                <c:pt idx="39">
                  <c:v>75.3</c:v>
                </c:pt>
                <c:pt idx="40">
                  <c:v>74.33</c:v>
                </c:pt>
                <c:pt idx="41">
                  <c:v>73.7</c:v>
                </c:pt>
                <c:pt idx="42">
                  <c:v>74.33</c:v>
                </c:pt>
                <c:pt idx="43">
                  <c:v>74.87</c:v>
                </c:pt>
                <c:pt idx="44">
                  <c:v>73.83</c:v>
                </c:pt>
                <c:pt idx="45">
                  <c:v>73.5</c:v>
                </c:pt>
                <c:pt idx="46">
                  <c:v>74.77</c:v>
                </c:pt>
                <c:pt idx="47">
                  <c:v>72.7</c:v>
                </c:pt>
                <c:pt idx="48">
                  <c:v>73</c:v>
                </c:pt>
                <c:pt idx="49">
                  <c:v>72.5</c:v>
                </c:pt>
                <c:pt idx="50">
                  <c:v>75.23</c:v>
                </c:pt>
                <c:pt idx="51">
                  <c:v>77.17</c:v>
                </c:pt>
                <c:pt idx="52">
                  <c:v>77.13</c:v>
                </c:pt>
                <c:pt idx="53">
                  <c:v>78.599999999999994</c:v>
                </c:pt>
                <c:pt idx="54">
                  <c:v>78.87</c:v>
                </c:pt>
                <c:pt idx="55">
                  <c:v>80.03</c:v>
                </c:pt>
                <c:pt idx="56">
                  <c:v>79.8</c:v>
                </c:pt>
                <c:pt idx="57">
                  <c:v>80.27</c:v>
                </c:pt>
                <c:pt idx="58">
                  <c:v>80.400000000000006</c:v>
                </c:pt>
                <c:pt idx="59">
                  <c:v>80.63</c:v>
                </c:pt>
                <c:pt idx="60">
                  <c:v>81.47</c:v>
                </c:pt>
                <c:pt idx="61">
                  <c:v>80.430000000000007</c:v>
                </c:pt>
                <c:pt idx="62">
                  <c:v>78.47</c:v>
                </c:pt>
                <c:pt idx="63">
                  <c:v>79.3</c:v>
                </c:pt>
                <c:pt idx="64">
                  <c:v>79.2</c:v>
                </c:pt>
                <c:pt idx="65">
                  <c:v>80.63</c:v>
                </c:pt>
                <c:pt idx="66">
                  <c:v>83.77</c:v>
                </c:pt>
                <c:pt idx="67">
                  <c:v>85.07</c:v>
                </c:pt>
                <c:pt idx="68">
                  <c:v>84.1</c:v>
                </c:pt>
                <c:pt idx="69">
                  <c:v>83</c:v>
                </c:pt>
                <c:pt idx="70">
                  <c:v>84</c:v>
                </c:pt>
                <c:pt idx="71">
                  <c:v>86.23</c:v>
                </c:pt>
                <c:pt idx="72">
                  <c:v>85.63</c:v>
                </c:pt>
                <c:pt idx="73">
                  <c:v>87.33</c:v>
                </c:pt>
                <c:pt idx="74">
                  <c:v>88.57</c:v>
                </c:pt>
                <c:pt idx="75">
                  <c:v>88.63</c:v>
                </c:pt>
                <c:pt idx="76">
                  <c:v>88.87</c:v>
                </c:pt>
                <c:pt idx="77">
                  <c:v>92.97</c:v>
                </c:pt>
                <c:pt idx="78">
                  <c:v>93.13</c:v>
                </c:pt>
                <c:pt idx="79">
                  <c:v>93.63</c:v>
                </c:pt>
                <c:pt idx="80">
                  <c:v>90</c:v>
                </c:pt>
                <c:pt idx="81">
                  <c:v>89.77</c:v>
                </c:pt>
                <c:pt idx="82">
                  <c:v>88.37</c:v>
                </c:pt>
                <c:pt idx="83">
                  <c:v>87.2</c:v>
                </c:pt>
                <c:pt idx="84">
                  <c:v>87.77</c:v>
                </c:pt>
                <c:pt idx="85">
                  <c:v>85.3</c:v>
                </c:pt>
                <c:pt idx="86">
                  <c:v>85.77</c:v>
                </c:pt>
                <c:pt idx="87">
                  <c:v>87.2</c:v>
                </c:pt>
                <c:pt idx="88">
                  <c:v>87.67</c:v>
                </c:pt>
                <c:pt idx="89">
                  <c:v>86.97</c:v>
                </c:pt>
                <c:pt idx="90">
                  <c:v>87.13</c:v>
                </c:pt>
                <c:pt idx="91">
                  <c:v>87.77</c:v>
                </c:pt>
                <c:pt idx="92">
                  <c:v>87.03</c:v>
                </c:pt>
                <c:pt idx="93">
                  <c:v>89.2</c:v>
                </c:pt>
                <c:pt idx="94">
                  <c:v>90.9</c:v>
                </c:pt>
                <c:pt idx="95">
                  <c:v>90</c:v>
                </c:pt>
                <c:pt idx="96">
                  <c:v>89.6</c:v>
                </c:pt>
                <c:pt idx="97">
                  <c:v>87.5</c:v>
                </c:pt>
                <c:pt idx="98">
                  <c:v>87.5</c:v>
                </c:pt>
                <c:pt idx="99">
                  <c:v>87.7</c:v>
                </c:pt>
                <c:pt idx="100">
                  <c:v>87.87</c:v>
                </c:pt>
                <c:pt idx="101">
                  <c:v>88.17</c:v>
                </c:pt>
                <c:pt idx="102">
                  <c:v>86.73</c:v>
                </c:pt>
                <c:pt idx="103">
                  <c:v>86.6</c:v>
                </c:pt>
                <c:pt idx="104">
                  <c:v>84.17</c:v>
                </c:pt>
                <c:pt idx="105">
                  <c:v>84.93</c:v>
                </c:pt>
                <c:pt idx="106">
                  <c:v>83.53</c:v>
                </c:pt>
                <c:pt idx="107">
                  <c:v>84.97</c:v>
                </c:pt>
                <c:pt idx="108">
                  <c:v>81.97</c:v>
                </c:pt>
                <c:pt idx="109">
                  <c:v>79.099999999999994</c:v>
                </c:pt>
                <c:pt idx="110">
                  <c:v>78.17</c:v>
                </c:pt>
                <c:pt idx="111">
                  <c:v>78.67</c:v>
                </c:pt>
                <c:pt idx="112">
                  <c:v>77.63</c:v>
                </c:pt>
                <c:pt idx="113">
                  <c:v>76.67</c:v>
                </c:pt>
                <c:pt idx="114">
                  <c:v>76.400000000000006</c:v>
                </c:pt>
                <c:pt idx="115">
                  <c:v>78.83</c:v>
                </c:pt>
                <c:pt idx="116">
                  <c:v>78.900000000000006</c:v>
                </c:pt>
                <c:pt idx="117">
                  <c:v>77.599999999999994</c:v>
                </c:pt>
                <c:pt idx="118">
                  <c:v>76.83</c:v>
                </c:pt>
                <c:pt idx="119">
                  <c:v>76</c:v>
                </c:pt>
                <c:pt idx="120">
                  <c:v>76</c:v>
                </c:pt>
                <c:pt idx="121">
                  <c:v>75.2</c:v>
                </c:pt>
                <c:pt idx="122">
                  <c:v>75.069999999999993</c:v>
                </c:pt>
                <c:pt idx="123">
                  <c:v>74.569999999999993</c:v>
                </c:pt>
                <c:pt idx="124">
                  <c:v>74.400000000000006</c:v>
                </c:pt>
                <c:pt idx="125">
                  <c:v>74</c:v>
                </c:pt>
                <c:pt idx="126">
                  <c:v>75.400000000000006</c:v>
                </c:pt>
                <c:pt idx="127">
                  <c:v>73.430000000000007</c:v>
                </c:pt>
                <c:pt idx="128">
                  <c:v>73.83</c:v>
                </c:pt>
                <c:pt idx="129">
                  <c:v>73.900000000000006</c:v>
                </c:pt>
                <c:pt idx="130">
                  <c:v>71.569999999999993</c:v>
                </c:pt>
                <c:pt idx="131">
                  <c:v>70.63</c:v>
                </c:pt>
                <c:pt idx="132">
                  <c:v>70.400000000000006</c:v>
                </c:pt>
                <c:pt idx="133">
                  <c:v>70.73</c:v>
                </c:pt>
                <c:pt idx="134">
                  <c:v>70.599999999999994</c:v>
                </c:pt>
                <c:pt idx="135">
                  <c:v>68.67</c:v>
                </c:pt>
                <c:pt idx="136">
                  <c:v>69</c:v>
                </c:pt>
                <c:pt idx="137">
                  <c:v>70</c:v>
                </c:pt>
                <c:pt idx="138">
                  <c:v>70.8</c:v>
                </c:pt>
                <c:pt idx="139">
                  <c:v>70.47</c:v>
                </c:pt>
                <c:pt idx="140">
                  <c:v>71.47</c:v>
                </c:pt>
                <c:pt idx="141">
                  <c:v>69.77</c:v>
                </c:pt>
                <c:pt idx="142">
                  <c:v>69.400000000000006</c:v>
                </c:pt>
                <c:pt idx="143">
                  <c:v>69.77</c:v>
                </c:pt>
                <c:pt idx="144">
                  <c:v>68.17</c:v>
                </c:pt>
                <c:pt idx="145">
                  <c:v>69.599999999999994</c:v>
                </c:pt>
                <c:pt idx="146">
                  <c:v>70.599999999999994</c:v>
                </c:pt>
                <c:pt idx="147">
                  <c:v>69.3</c:v>
                </c:pt>
                <c:pt idx="148">
                  <c:v>70.2</c:v>
                </c:pt>
                <c:pt idx="149">
                  <c:v>70.77</c:v>
                </c:pt>
                <c:pt idx="150">
                  <c:v>70.33</c:v>
                </c:pt>
                <c:pt idx="151">
                  <c:v>68.77</c:v>
                </c:pt>
                <c:pt idx="152">
                  <c:v>69.27</c:v>
                </c:pt>
                <c:pt idx="153">
                  <c:v>69.33</c:v>
                </c:pt>
                <c:pt idx="154">
                  <c:v>69.3</c:v>
                </c:pt>
                <c:pt idx="155">
                  <c:v>69.77</c:v>
                </c:pt>
                <c:pt idx="156">
                  <c:v>70.67</c:v>
                </c:pt>
                <c:pt idx="157">
                  <c:v>71.13</c:v>
                </c:pt>
                <c:pt idx="158">
                  <c:v>71</c:v>
                </c:pt>
                <c:pt idx="159">
                  <c:v>70.400000000000006</c:v>
                </c:pt>
                <c:pt idx="160">
                  <c:v>70.63</c:v>
                </c:pt>
                <c:pt idx="161">
                  <c:v>70.73</c:v>
                </c:pt>
                <c:pt idx="162">
                  <c:v>70.87</c:v>
                </c:pt>
                <c:pt idx="163">
                  <c:v>71.400000000000006</c:v>
                </c:pt>
                <c:pt idx="164">
                  <c:v>71.87</c:v>
                </c:pt>
                <c:pt idx="165">
                  <c:v>71.47</c:v>
                </c:pt>
                <c:pt idx="166">
                  <c:v>71.53</c:v>
                </c:pt>
                <c:pt idx="167">
                  <c:v>71.7</c:v>
                </c:pt>
                <c:pt idx="168">
                  <c:v>71.97</c:v>
                </c:pt>
                <c:pt idx="169">
                  <c:v>72.27</c:v>
                </c:pt>
                <c:pt idx="170">
                  <c:v>72.53</c:v>
                </c:pt>
                <c:pt idx="171">
                  <c:v>72.44</c:v>
                </c:pt>
                <c:pt idx="172">
                  <c:v>72.3</c:v>
                </c:pt>
                <c:pt idx="173">
                  <c:v>71.7</c:v>
                </c:pt>
                <c:pt idx="174">
                  <c:v>71.930000000000007</c:v>
                </c:pt>
                <c:pt idx="175">
                  <c:v>72.099999999999994</c:v>
                </c:pt>
                <c:pt idx="176">
                  <c:v>73.900000000000006</c:v>
                </c:pt>
                <c:pt idx="177">
                  <c:v>74.27</c:v>
                </c:pt>
                <c:pt idx="178">
                  <c:v>74.3</c:v>
                </c:pt>
                <c:pt idx="179">
                  <c:v>75.27</c:v>
                </c:pt>
                <c:pt idx="180">
                  <c:v>75.900000000000006</c:v>
                </c:pt>
                <c:pt idx="181">
                  <c:v>75.099999999999994</c:v>
                </c:pt>
                <c:pt idx="182">
                  <c:v>74.87</c:v>
                </c:pt>
                <c:pt idx="183">
                  <c:v>76.400000000000006</c:v>
                </c:pt>
                <c:pt idx="184">
                  <c:v>77.27</c:v>
                </c:pt>
                <c:pt idx="185">
                  <c:v>77.17</c:v>
                </c:pt>
                <c:pt idx="186">
                  <c:v>76.5</c:v>
                </c:pt>
                <c:pt idx="187">
                  <c:v>76.73</c:v>
                </c:pt>
                <c:pt idx="188">
                  <c:v>77.3</c:v>
                </c:pt>
                <c:pt idx="189">
                  <c:v>76.63</c:v>
                </c:pt>
                <c:pt idx="190">
                  <c:v>77.8</c:v>
                </c:pt>
                <c:pt idx="191">
                  <c:v>76.47</c:v>
                </c:pt>
                <c:pt idx="192">
                  <c:v>76.400000000000006</c:v>
                </c:pt>
                <c:pt idx="193">
                  <c:v>74.97</c:v>
                </c:pt>
                <c:pt idx="194">
                  <c:v>73.900000000000006</c:v>
                </c:pt>
                <c:pt idx="195">
                  <c:v>73.27</c:v>
                </c:pt>
                <c:pt idx="196">
                  <c:v>72.83</c:v>
                </c:pt>
                <c:pt idx="197">
                  <c:v>73</c:v>
                </c:pt>
                <c:pt idx="198">
                  <c:v>73.23</c:v>
                </c:pt>
                <c:pt idx="199">
                  <c:v>73.5</c:v>
                </c:pt>
                <c:pt idx="200">
                  <c:v>74.67</c:v>
                </c:pt>
                <c:pt idx="201">
                  <c:v>73.53</c:v>
                </c:pt>
                <c:pt idx="202">
                  <c:v>72.97</c:v>
                </c:pt>
                <c:pt idx="203">
                  <c:v>69.53</c:v>
                </c:pt>
                <c:pt idx="204">
                  <c:v>69.8</c:v>
                </c:pt>
                <c:pt idx="205">
                  <c:v>71.47</c:v>
                </c:pt>
                <c:pt idx="206">
                  <c:v>70.37</c:v>
                </c:pt>
                <c:pt idx="207">
                  <c:v>68</c:v>
                </c:pt>
                <c:pt idx="208">
                  <c:v>67.37</c:v>
                </c:pt>
                <c:pt idx="209">
                  <c:v>67</c:v>
                </c:pt>
                <c:pt idx="210">
                  <c:v>68.53</c:v>
                </c:pt>
                <c:pt idx="211">
                  <c:v>69.13</c:v>
                </c:pt>
                <c:pt idx="212">
                  <c:v>66.099999999999994</c:v>
                </c:pt>
                <c:pt idx="213">
                  <c:v>63.13</c:v>
                </c:pt>
                <c:pt idx="214">
                  <c:v>61.73</c:v>
                </c:pt>
                <c:pt idx="215">
                  <c:v>61.47</c:v>
                </c:pt>
                <c:pt idx="216">
                  <c:v>60.93</c:v>
                </c:pt>
                <c:pt idx="217">
                  <c:v>60.97</c:v>
                </c:pt>
                <c:pt idx="218">
                  <c:v>60.57</c:v>
                </c:pt>
                <c:pt idx="219">
                  <c:v>59.27</c:v>
                </c:pt>
                <c:pt idx="220">
                  <c:v>59.6</c:v>
                </c:pt>
                <c:pt idx="221">
                  <c:v>59.23</c:v>
                </c:pt>
                <c:pt idx="222">
                  <c:v>58.8</c:v>
                </c:pt>
                <c:pt idx="223">
                  <c:v>58.7</c:v>
                </c:pt>
                <c:pt idx="224">
                  <c:v>58.57</c:v>
                </c:pt>
                <c:pt idx="225">
                  <c:v>58.53</c:v>
                </c:pt>
                <c:pt idx="226">
                  <c:v>58.53</c:v>
                </c:pt>
                <c:pt idx="227">
                  <c:v>58.73</c:v>
                </c:pt>
                <c:pt idx="228">
                  <c:v>60.1</c:v>
                </c:pt>
                <c:pt idx="229">
                  <c:v>60.07</c:v>
                </c:pt>
                <c:pt idx="230">
                  <c:v>60</c:v>
                </c:pt>
                <c:pt idx="231">
                  <c:v>59.2</c:v>
                </c:pt>
                <c:pt idx="232">
                  <c:v>58</c:v>
                </c:pt>
                <c:pt idx="233">
                  <c:v>61.13</c:v>
                </c:pt>
                <c:pt idx="234">
                  <c:v>61.97</c:v>
                </c:pt>
                <c:pt idx="235">
                  <c:v>61.8</c:v>
                </c:pt>
                <c:pt idx="236">
                  <c:v>60.77</c:v>
                </c:pt>
                <c:pt idx="237">
                  <c:v>60.5</c:v>
                </c:pt>
                <c:pt idx="238">
                  <c:v>62.1</c:v>
                </c:pt>
                <c:pt idx="239">
                  <c:v>61.23</c:v>
                </c:pt>
                <c:pt idx="240">
                  <c:v>61.03</c:v>
                </c:pt>
                <c:pt idx="241">
                  <c:v>61</c:v>
                </c:pt>
                <c:pt idx="242">
                  <c:v>60.6</c:v>
                </c:pt>
                <c:pt idx="243">
                  <c:v>60.6</c:v>
                </c:pt>
                <c:pt idx="244">
                  <c:v>63.03</c:v>
                </c:pt>
                <c:pt idx="245">
                  <c:v>64.5</c:v>
                </c:pt>
                <c:pt idx="246">
                  <c:v>66.099999999999994</c:v>
                </c:pt>
                <c:pt idx="247">
                  <c:v>65.83</c:v>
                </c:pt>
                <c:pt idx="248">
                  <c:v>64.83</c:v>
                </c:pt>
                <c:pt idx="249">
                  <c:v>65.47</c:v>
                </c:pt>
                <c:pt idx="250">
                  <c:v>66.930000000000007</c:v>
                </c:pt>
                <c:pt idx="251">
                  <c:v>67.37</c:v>
                </c:pt>
                <c:pt idx="252">
                  <c:v>67.53</c:v>
                </c:pt>
                <c:pt idx="253">
                  <c:v>66</c:v>
                </c:pt>
                <c:pt idx="254">
                  <c:v>65.900000000000006</c:v>
                </c:pt>
                <c:pt idx="255">
                  <c:v>67.03</c:v>
                </c:pt>
                <c:pt idx="256">
                  <c:v>69.069999999999993</c:v>
                </c:pt>
                <c:pt idx="257">
                  <c:v>67.63</c:v>
                </c:pt>
                <c:pt idx="258">
                  <c:v>67.63</c:v>
                </c:pt>
                <c:pt idx="259">
                  <c:v>68.400000000000006</c:v>
                </c:pt>
                <c:pt idx="260">
                  <c:v>68.13</c:v>
                </c:pt>
                <c:pt idx="261">
                  <c:v>67.13</c:v>
                </c:pt>
                <c:pt idx="262">
                  <c:v>65.37</c:v>
                </c:pt>
                <c:pt idx="263">
                  <c:v>67.27</c:v>
                </c:pt>
                <c:pt idx="264">
                  <c:v>65.3</c:v>
                </c:pt>
                <c:pt idx="265">
                  <c:v>65.099999999999994</c:v>
                </c:pt>
                <c:pt idx="266">
                  <c:v>63.77</c:v>
                </c:pt>
                <c:pt idx="267">
                  <c:v>65.03</c:v>
                </c:pt>
                <c:pt idx="268">
                  <c:v>66</c:v>
                </c:pt>
                <c:pt idx="269">
                  <c:v>63.33</c:v>
                </c:pt>
                <c:pt idx="270">
                  <c:v>63.73</c:v>
                </c:pt>
                <c:pt idx="271">
                  <c:v>62.77</c:v>
                </c:pt>
                <c:pt idx="272">
                  <c:v>63</c:v>
                </c:pt>
                <c:pt idx="273">
                  <c:v>63.4</c:v>
                </c:pt>
                <c:pt idx="274">
                  <c:v>64.33</c:v>
                </c:pt>
                <c:pt idx="275">
                  <c:v>64.5</c:v>
                </c:pt>
                <c:pt idx="276">
                  <c:v>65.13</c:v>
                </c:pt>
                <c:pt idx="277">
                  <c:v>69.400000000000006</c:v>
                </c:pt>
                <c:pt idx="278">
                  <c:v>68.27</c:v>
                </c:pt>
                <c:pt idx="279">
                  <c:v>69.069999999999993</c:v>
                </c:pt>
                <c:pt idx="280">
                  <c:v>67.900000000000006</c:v>
                </c:pt>
                <c:pt idx="281">
                  <c:v>65.87</c:v>
                </c:pt>
                <c:pt idx="282">
                  <c:v>63.87</c:v>
                </c:pt>
                <c:pt idx="283">
                  <c:v>62.53</c:v>
                </c:pt>
                <c:pt idx="284">
                  <c:v>60.3</c:v>
                </c:pt>
                <c:pt idx="285">
                  <c:v>62</c:v>
                </c:pt>
                <c:pt idx="286">
                  <c:v>63</c:v>
                </c:pt>
                <c:pt idx="287">
                  <c:v>64.67</c:v>
                </c:pt>
                <c:pt idx="288">
                  <c:v>64.33</c:v>
                </c:pt>
                <c:pt idx="289">
                  <c:v>65.47</c:v>
                </c:pt>
                <c:pt idx="290">
                  <c:v>65.930000000000007</c:v>
                </c:pt>
                <c:pt idx="291">
                  <c:v>66</c:v>
                </c:pt>
                <c:pt idx="292">
                  <c:v>67.7</c:v>
                </c:pt>
                <c:pt idx="293">
                  <c:v>68</c:v>
                </c:pt>
                <c:pt idx="294">
                  <c:v>68.900000000000006</c:v>
                </c:pt>
                <c:pt idx="295">
                  <c:v>67.83</c:v>
                </c:pt>
                <c:pt idx="296">
                  <c:v>65.63</c:v>
                </c:pt>
                <c:pt idx="297">
                  <c:v>63.73</c:v>
                </c:pt>
                <c:pt idx="298">
                  <c:v>64.13</c:v>
                </c:pt>
                <c:pt idx="299">
                  <c:v>63.4</c:v>
                </c:pt>
                <c:pt idx="300">
                  <c:v>63.33</c:v>
                </c:pt>
                <c:pt idx="301">
                  <c:v>62.23</c:v>
                </c:pt>
                <c:pt idx="302">
                  <c:v>62</c:v>
                </c:pt>
                <c:pt idx="303">
                  <c:v>61.33</c:v>
                </c:pt>
                <c:pt idx="304">
                  <c:v>60.87</c:v>
                </c:pt>
              </c:numCache>
            </c:numRef>
          </c:val>
          <c:smooth val="0"/>
          <c:extLst>
            <c:ext xmlns:c16="http://schemas.microsoft.com/office/drawing/2014/chart" uri="{C3380CC4-5D6E-409C-BE32-E72D297353CC}">
              <c16:uniqueId val="{00000001-76D3-44FF-8970-A4283AA70049}"/>
            </c:ext>
          </c:extLst>
        </c:ser>
        <c:ser>
          <c:idx val="2"/>
          <c:order val="2"/>
          <c:tx>
            <c:strRef>
              <c:f>'1B. Pre-War'!$F$4</c:f>
              <c:strCache>
                <c:ptCount val="1"/>
                <c:pt idx="0">
                  <c:v>ONGC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'1B. Pre-War'!$C$5:$C$309</c:f>
              <c:numCache>
                <c:formatCode>d\-mmm\-yy</c:formatCode>
                <c:ptCount val="305"/>
                <c:pt idx="0">
                  <c:v>44615</c:v>
                </c:pt>
                <c:pt idx="1">
                  <c:v>44614</c:v>
                </c:pt>
                <c:pt idx="2">
                  <c:v>44613</c:v>
                </c:pt>
                <c:pt idx="3">
                  <c:v>44612</c:v>
                </c:pt>
                <c:pt idx="4">
                  <c:v>44610</c:v>
                </c:pt>
                <c:pt idx="5">
                  <c:v>44609</c:v>
                </c:pt>
                <c:pt idx="6">
                  <c:v>44608</c:v>
                </c:pt>
                <c:pt idx="7">
                  <c:v>44607</c:v>
                </c:pt>
                <c:pt idx="8">
                  <c:v>44606</c:v>
                </c:pt>
                <c:pt idx="9">
                  <c:v>44603</c:v>
                </c:pt>
                <c:pt idx="10">
                  <c:v>44602</c:v>
                </c:pt>
                <c:pt idx="11">
                  <c:v>44601</c:v>
                </c:pt>
                <c:pt idx="12">
                  <c:v>44600</c:v>
                </c:pt>
                <c:pt idx="13">
                  <c:v>44599</c:v>
                </c:pt>
                <c:pt idx="14">
                  <c:v>44596</c:v>
                </c:pt>
                <c:pt idx="15">
                  <c:v>44595</c:v>
                </c:pt>
                <c:pt idx="16">
                  <c:v>44594</c:v>
                </c:pt>
                <c:pt idx="17">
                  <c:v>44593</c:v>
                </c:pt>
                <c:pt idx="18">
                  <c:v>44592</c:v>
                </c:pt>
                <c:pt idx="19">
                  <c:v>44589</c:v>
                </c:pt>
                <c:pt idx="20">
                  <c:v>44588</c:v>
                </c:pt>
                <c:pt idx="21">
                  <c:v>44587</c:v>
                </c:pt>
                <c:pt idx="22">
                  <c:v>44586</c:v>
                </c:pt>
                <c:pt idx="23">
                  <c:v>44585</c:v>
                </c:pt>
                <c:pt idx="24">
                  <c:v>44582</c:v>
                </c:pt>
                <c:pt idx="25">
                  <c:v>44581</c:v>
                </c:pt>
                <c:pt idx="26">
                  <c:v>44580</c:v>
                </c:pt>
                <c:pt idx="27">
                  <c:v>44579</c:v>
                </c:pt>
                <c:pt idx="28">
                  <c:v>44578</c:v>
                </c:pt>
                <c:pt idx="29">
                  <c:v>44577</c:v>
                </c:pt>
                <c:pt idx="30">
                  <c:v>44575</c:v>
                </c:pt>
                <c:pt idx="31">
                  <c:v>44574</c:v>
                </c:pt>
                <c:pt idx="32">
                  <c:v>44573</c:v>
                </c:pt>
                <c:pt idx="33">
                  <c:v>44572</c:v>
                </c:pt>
                <c:pt idx="34">
                  <c:v>44571</c:v>
                </c:pt>
                <c:pt idx="35">
                  <c:v>44568</c:v>
                </c:pt>
                <c:pt idx="36">
                  <c:v>44567</c:v>
                </c:pt>
                <c:pt idx="37">
                  <c:v>44566</c:v>
                </c:pt>
                <c:pt idx="38">
                  <c:v>44565</c:v>
                </c:pt>
                <c:pt idx="39">
                  <c:v>44564</c:v>
                </c:pt>
                <c:pt idx="40">
                  <c:v>44561</c:v>
                </c:pt>
                <c:pt idx="41">
                  <c:v>44560</c:v>
                </c:pt>
                <c:pt idx="42">
                  <c:v>44559</c:v>
                </c:pt>
                <c:pt idx="43">
                  <c:v>44558</c:v>
                </c:pt>
                <c:pt idx="44">
                  <c:v>44557</c:v>
                </c:pt>
                <c:pt idx="45">
                  <c:v>44554</c:v>
                </c:pt>
                <c:pt idx="46">
                  <c:v>44553</c:v>
                </c:pt>
                <c:pt idx="47">
                  <c:v>44552</c:v>
                </c:pt>
                <c:pt idx="48">
                  <c:v>44551</c:v>
                </c:pt>
                <c:pt idx="49">
                  <c:v>44550</c:v>
                </c:pt>
                <c:pt idx="50">
                  <c:v>44547</c:v>
                </c:pt>
                <c:pt idx="51">
                  <c:v>44546</c:v>
                </c:pt>
                <c:pt idx="52">
                  <c:v>44545</c:v>
                </c:pt>
                <c:pt idx="53">
                  <c:v>44544</c:v>
                </c:pt>
                <c:pt idx="54">
                  <c:v>44543</c:v>
                </c:pt>
                <c:pt idx="55">
                  <c:v>44540</c:v>
                </c:pt>
                <c:pt idx="56">
                  <c:v>44539</c:v>
                </c:pt>
                <c:pt idx="57">
                  <c:v>44538</c:v>
                </c:pt>
                <c:pt idx="58">
                  <c:v>44537</c:v>
                </c:pt>
                <c:pt idx="59">
                  <c:v>44536</c:v>
                </c:pt>
                <c:pt idx="60">
                  <c:v>44533</c:v>
                </c:pt>
                <c:pt idx="61">
                  <c:v>44532</c:v>
                </c:pt>
                <c:pt idx="62">
                  <c:v>44531</c:v>
                </c:pt>
                <c:pt idx="63">
                  <c:v>44530</c:v>
                </c:pt>
                <c:pt idx="64">
                  <c:v>44529</c:v>
                </c:pt>
                <c:pt idx="65">
                  <c:v>44526</c:v>
                </c:pt>
                <c:pt idx="66">
                  <c:v>44525</c:v>
                </c:pt>
                <c:pt idx="67">
                  <c:v>44524</c:v>
                </c:pt>
                <c:pt idx="68">
                  <c:v>44523</c:v>
                </c:pt>
                <c:pt idx="69">
                  <c:v>44522</c:v>
                </c:pt>
                <c:pt idx="70">
                  <c:v>44519</c:v>
                </c:pt>
                <c:pt idx="71">
                  <c:v>44518</c:v>
                </c:pt>
                <c:pt idx="72">
                  <c:v>44517</c:v>
                </c:pt>
                <c:pt idx="73">
                  <c:v>44516</c:v>
                </c:pt>
                <c:pt idx="74">
                  <c:v>44515</c:v>
                </c:pt>
                <c:pt idx="75">
                  <c:v>44512</c:v>
                </c:pt>
                <c:pt idx="76">
                  <c:v>44511</c:v>
                </c:pt>
                <c:pt idx="77">
                  <c:v>44510</c:v>
                </c:pt>
                <c:pt idx="78">
                  <c:v>44509</c:v>
                </c:pt>
                <c:pt idx="79">
                  <c:v>44508</c:v>
                </c:pt>
                <c:pt idx="80">
                  <c:v>44505</c:v>
                </c:pt>
                <c:pt idx="81">
                  <c:v>44504</c:v>
                </c:pt>
                <c:pt idx="82">
                  <c:v>44503</c:v>
                </c:pt>
                <c:pt idx="83">
                  <c:v>44502</c:v>
                </c:pt>
                <c:pt idx="84">
                  <c:v>44501</c:v>
                </c:pt>
                <c:pt idx="85">
                  <c:v>44498</c:v>
                </c:pt>
                <c:pt idx="86">
                  <c:v>44497</c:v>
                </c:pt>
                <c:pt idx="87">
                  <c:v>44496</c:v>
                </c:pt>
                <c:pt idx="88">
                  <c:v>44495</c:v>
                </c:pt>
                <c:pt idx="89">
                  <c:v>44494</c:v>
                </c:pt>
                <c:pt idx="90">
                  <c:v>44491</c:v>
                </c:pt>
                <c:pt idx="91">
                  <c:v>44490</c:v>
                </c:pt>
                <c:pt idx="92">
                  <c:v>44489</c:v>
                </c:pt>
                <c:pt idx="93">
                  <c:v>44488</c:v>
                </c:pt>
                <c:pt idx="94">
                  <c:v>44487</c:v>
                </c:pt>
                <c:pt idx="95">
                  <c:v>44484</c:v>
                </c:pt>
                <c:pt idx="96">
                  <c:v>44483</c:v>
                </c:pt>
                <c:pt idx="97">
                  <c:v>44482</c:v>
                </c:pt>
                <c:pt idx="98">
                  <c:v>44481</c:v>
                </c:pt>
                <c:pt idx="99">
                  <c:v>44480</c:v>
                </c:pt>
                <c:pt idx="100">
                  <c:v>44477</c:v>
                </c:pt>
                <c:pt idx="101">
                  <c:v>44476</c:v>
                </c:pt>
                <c:pt idx="102">
                  <c:v>44475</c:v>
                </c:pt>
                <c:pt idx="103">
                  <c:v>44474</c:v>
                </c:pt>
                <c:pt idx="104">
                  <c:v>44473</c:v>
                </c:pt>
                <c:pt idx="105">
                  <c:v>44470</c:v>
                </c:pt>
                <c:pt idx="106">
                  <c:v>44469</c:v>
                </c:pt>
                <c:pt idx="107">
                  <c:v>44468</c:v>
                </c:pt>
                <c:pt idx="108">
                  <c:v>44467</c:v>
                </c:pt>
                <c:pt idx="109">
                  <c:v>44466</c:v>
                </c:pt>
                <c:pt idx="110">
                  <c:v>44463</c:v>
                </c:pt>
                <c:pt idx="111">
                  <c:v>44462</c:v>
                </c:pt>
                <c:pt idx="112">
                  <c:v>44461</c:v>
                </c:pt>
                <c:pt idx="113">
                  <c:v>44460</c:v>
                </c:pt>
                <c:pt idx="114">
                  <c:v>44459</c:v>
                </c:pt>
                <c:pt idx="115">
                  <c:v>44456</c:v>
                </c:pt>
                <c:pt idx="116">
                  <c:v>44455</c:v>
                </c:pt>
                <c:pt idx="117">
                  <c:v>44454</c:v>
                </c:pt>
                <c:pt idx="118">
                  <c:v>44453</c:v>
                </c:pt>
                <c:pt idx="119">
                  <c:v>44452</c:v>
                </c:pt>
                <c:pt idx="120">
                  <c:v>44449</c:v>
                </c:pt>
                <c:pt idx="121">
                  <c:v>44448</c:v>
                </c:pt>
                <c:pt idx="122">
                  <c:v>44447</c:v>
                </c:pt>
                <c:pt idx="123">
                  <c:v>44446</c:v>
                </c:pt>
                <c:pt idx="124">
                  <c:v>44445</c:v>
                </c:pt>
                <c:pt idx="125">
                  <c:v>44444</c:v>
                </c:pt>
                <c:pt idx="126">
                  <c:v>44442</c:v>
                </c:pt>
                <c:pt idx="127">
                  <c:v>44441</c:v>
                </c:pt>
                <c:pt idx="128">
                  <c:v>44440</c:v>
                </c:pt>
                <c:pt idx="129">
                  <c:v>44439</c:v>
                </c:pt>
                <c:pt idx="130">
                  <c:v>44438</c:v>
                </c:pt>
                <c:pt idx="131">
                  <c:v>44435</c:v>
                </c:pt>
                <c:pt idx="132">
                  <c:v>44434</c:v>
                </c:pt>
                <c:pt idx="133">
                  <c:v>44433</c:v>
                </c:pt>
                <c:pt idx="134">
                  <c:v>44432</c:v>
                </c:pt>
                <c:pt idx="135">
                  <c:v>44431</c:v>
                </c:pt>
                <c:pt idx="136">
                  <c:v>44428</c:v>
                </c:pt>
                <c:pt idx="137">
                  <c:v>44427</c:v>
                </c:pt>
                <c:pt idx="138">
                  <c:v>44426</c:v>
                </c:pt>
                <c:pt idx="139">
                  <c:v>44425</c:v>
                </c:pt>
                <c:pt idx="140">
                  <c:v>44424</c:v>
                </c:pt>
                <c:pt idx="141">
                  <c:v>44421</c:v>
                </c:pt>
                <c:pt idx="142">
                  <c:v>44420</c:v>
                </c:pt>
                <c:pt idx="143">
                  <c:v>44419</c:v>
                </c:pt>
                <c:pt idx="144">
                  <c:v>44418</c:v>
                </c:pt>
                <c:pt idx="145">
                  <c:v>44417</c:v>
                </c:pt>
                <c:pt idx="146">
                  <c:v>44414</c:v>
                </c:pt>
                <c:pt idx="147">
                  <c:v>44413</c:v>
                </c:pt>
                <c:pt idx="148">
                  <c:v>44412</c:v>
                </c:pt>
                <c:pt idx="149">
                  <c:v>44411</c:v>
                </c:pt>
                <c:pt idx="150">
                  <c:v>44410</c:v>
                </c:pt>
                <c:pt idx="151">
                  <c:v>44407</c:v>
                </c:pt>
                <c:pt idx="152">
                  <c:v>44406</c:v>
                </c:pt>
                <c:pt idx="153">
                  <c:v>44405</c:v>
                </c:pt>
                <c:pt idx="154">
                  <c:v>44404</c:v>
                </c:pt>
                <c:pt idx="155">
                  <c:v>44403</c:v>
                </c:pt>
                <c:pt idx="156">
                  <c:v>44400</c:v>
                </c:pt>
                <c:pt idx="157">
                  <c:v>44399</c:v>
                </c:pt>
                <c:pt idx="158">
                  <c:v>44398</c:v>
                </c:pt>
                <c:pt idx="159">
                  <c:v>44397</c:v>
                </c:pt>
                <c:pt idx="160">
                  <c:v>44396</c:v>
                </c:pt>
                <c:pt idx="161">
                  <c:v>44393</c:v>
                </c:pt>
                <c:pt idx="162">
                  <c:v>44392</c:v>
                </c:pt>
                <c:pt idx="163">
                  <c:v>44391</c:v>
                </c:pt>
                <c:pt idx="164">
                  <c:v>44390</c:v>
                </c:pt>
                <c:pt idx="165">
                  <c:v>44389</c:v>
                </c:pt>
                <c:pt idx="166">
                  <c:v>44386</c:v>
                </c:pt>
                <c:pt idx="167">
                  <c:v>44385</c:v>
                </c:pt>
                <c:pt idx="168">
                  <c:v>44384</c:v>
                </c:pt>
                <c:pt idx="169">
                  <c:v>44383</c:v>
                </c:pt>
                <c:pt idx="170">
                  <c:v>44382</c:v>
                </c:pt>
                <c:pt idx="171">
                  <c:v>44381</c:v>
                </c:pt>
                <c:pt idx="172">
                  <c:v>44379</c:v>
                </c:pt>
                <c:pt idx="173">
                  <c:v>44378</c:v>
                </c:pt>
                <c:pt idx="174">
                  <c:v>44377</c:v>
                </c:pt>
                <c:pt idx="175">
                  <c:v>44376</c:v>
                </c:pt>
                <c:pt idx="176">
                  <c:v>44375</c:v>
                </c:pt>
                <c:pt idx="177">
                  <c:v>44372</c:v>
                </c:pt>
                <c:pt idx="178">
                  <c:v>44371</c:v>
                </c:pt>
                <c:pt idx="179">
                  <c:v>44370</c:v>
                </c:pt>
                <c:pt idx="180">
                  <c:v>44369</c:v>
                </c:pt>
                <c:pt idx="181">
                  <c:v>44368</c:v>
                </c:pt>
                <c:pt idx="182">
                  <c:v>44365</c:v>
                </c:pt>
                <c:pt idx="183">
                  <c:v>44364</c:v>
                </c:pt>
                <c:pt idx="184">
                  <c:v>44363</c:v>
                </c:pt>
                <c:pt idx="185">
                  <c:v>44362</c:v>
                </c:pt>
                <c:pt idx="186">
                  <c:v>44361</c:v>
                </c:pt>
                <c:pt idx="187">
                  <c:v>44358</c:v>
                </c:pt>
                <c:pt idx="188">
                  <c:v>44357</c:v>
                </c:pt>
                <c:pt idx="189">
                  <c:v>44356</c:v>
                </c:pt>
                <c:pt idx="190">
                  <c:v>44355</c:v>
                </c:pt>
                <c:pt idx="191">
                  <c:v>44354</c:v>
                </c:pt>
                <c:pt idx="192">
                  <c:v>44351</c:v>
                </c:pt>
                <c:pt idx="193">
                  <c:v>44350</c:v>
                </c:pt>
                <c:pt idx="194">
                  <c:v>44349</c:v>
                </c:pt>
                <c:pt idx="195">
                  <c:v>44348</c:v>
                </c:pt>
                <c:pt idx="196">
                  <c:v>44347</c:v>
                </c:pt>
                <c:pt idx="197">
                  <c:v>44346</c:v>
                </c:pt>
                <c:pt idx="198">
                  <c:v>44344</c:v>
                </c:pt>
                <c:pt idx="199">
                  <c:v>44343</c:v>
                </c:pt>
                <c:pt idx="200">
                  <c:v>44342</c:v>
                </c:pt>
                <c:pt idx="201">
                  <c:v>44341</c:v>
                </c:pt>
                <c:pt idx="202">
                  <c:v>44340</c:v>
                </c:pt>
                <c:pt idx="203">
                  <c:v>44337</c:v>
                </c:pt>
                <c:pt idx="204">
                  <c:v>44336</c:v>
                </c:pt>
                <c:pt idx="205">
                  <c:v>44335</c:v>
                </c:pt>
                <c:pt idx="206">
                  <c:v>44334</c:v>
                </c:pt>
                <c:pt idx="207">
                  <c:v>44333</c:v>
                </c:pt>
                <c:pt idx="208">
                  <c:v>44330</c:v>
                </c:pt>
                <c:pt idx="209">
                  <c:v>44329</c:v>
                </c:pt>
                <c:pt idx="210">
                  <c:v>44328</c:v>
                </c:pt>
                <c:pt idx="211">
                  <c:v>44327</c:v>
                </c:pt>
                <c:pt idx="212">
                  <c:v>44326</c:v>
                </c:pt>
                <c:pt idx="213">
                  <c:v>44323</c:v>
                </c:pt>
                <c:pt idx="214">
                  <c:v>44322</c:v>
                </c:pt>
                <c:pt idx="215">
                  <c:v>44321</c:v>
                </c:pt>
                <c:pt idx="216">
                  <c:v>44320</c:v>
                </c:pt>
                <c:pt idx="217">
                  <c:v>44319</c:v>
                </c:pt>
                <c:pt idx="218">
                  <c:v>44316</c:v>
                </c:pt>
                <c:pt idx="219">
                  <c:v>44315</c:v>
                </c:pt>
                <c:pt idx="220">
                  <c:v>44314</c:v>
                </c:pt>
                <c:pt idx="221">
                  <c:v>44313</c:v>
                </c:pt>
                <c:pt idx="222">
                  <c:v>44312</c:v>
                </c:pt>
                <c:pt idx="223">
                  <c:v>44309</c:v>
                </c:pt>
                <c:pt idx="224">
                  <c:v>44308</c:v>
                </c:pt>
                <c:pt idx="225">
                  <c:v>44307</c:v>
                </c:pt>
                <c:pt idx="226">
                  <c:v>44306</c:v>
                </c:pt>
                <c:pt idx="227">
                  <c:v>44305</c:v>
                </c:pt>
                <c:pt idx="228">
                  <c:v>44302</c:v>
                </c:pt>
                <c:pt idx="229">
                  <c:v>44301</c:v>
                </c:pt>
                <c:pt idx="230">
                  <c:v>44300</c:v>
                </c:pt>
                <c:pt idx="231">
                  <c:v>44299</c:v>
                </c:pt>
                <c:pt idx="232">
                  <c:v>44298</c:v>
                </c:pt>
                <c:pt idx="233">
                  <c:v>44295</c:v>
                </c:pt>
                <c:pt idx="234">
                  <c:v>44294</c:v>
                </c:pt>
                <c:pt idx="235">
                  <c:v>44293</c:v>
                </c:pt>
                <c:pt idx="236">
                  <c:v>44292</c:v>
                </c:pt>
                <c:pt idx="237">
                  <c:v>44291</c:v>
                </c:pt>
                <c:pt idx="238">
                  <c:v>44287</c:v>
                </c:pt>
                <c:pt idx="239">
                  <c:v>44286</c:v>
                </c:pt>
                <c:pt idx="240">
                  <c:v>44285</c:v>
                </c:pt>
                <c:pt idx="241">
                  <c:v>44284</c:v>
                </c:pt>
                <c:pt idx="242">
                  <c:v>44281</c:v>
                </c:pt>
                <c:pt idx="243">
                  <c:v>44280</c:v>
                </c:pt>
                <c:pt idx="244">
                  <c:v>44279</c:v>
                </c:pt>
                <c:pt idx="245">
                  <c:v>44278</c:v>
                </c:pt>
                <c:pt idx="246">
                  <c:v>44277</c:v>
                </c:pt>
                <c:pt idx="247">
                  <c:v>44274</c:v>
                </c:pt>
                <c:pt idx="248">
                  <c:v>44273</c:v>
                </c:pt>
                <c:pt idx="249">
                  <c:v>44272</c:v>
                </c:pt>
                <c:pt idx="250">
                  <c:v>44271</c:v>
                </c:pt>
                <c:pt idx="251">
                  <c:v>44270</c:v>
                </c:pt>
                <c:pt idx="252">
                  <c:v>44267</c:v>
                </c:pt>
                <c:pt idx="253">
                  <c:v>44266</c:v>
                </c:pt>
                <c:pt idx="254">
                  <c:v>44265</c:v>
                </c:pt>
                <c:pt idx="255">
                  <c:v>44264</c:v>
                </c:pt>
                <c:pt idx="256">
                  <c:v>44263</c:v>
                </c:pt>
                <c:pt idx="257">
                  <c:v>44260</c:v>
                </c:pt>
                <c:pt idx="258">
                  <c:v>44259</c:v>
                </c:pt>
                <c:pt idx="259">
                  <c:v>44258</c:v>
                </c:pt>
                <c:pt idx="260">
                  <c:v>44257</c:v>
                </c:pt>
                <c:pt idx="261">
                  <c:v>44256</c:v>
                </c:pt>
                <c:pt idx="262">
                  <c:v>44253</c:v>
                </c:pt>
                <c:pt idx="263">
                  <c:v>44252</c:v>
                </c:pt>
                <c:pt idx="264">
                  <c:v>44251</c:v>
                </c:pt>
                <c:pt idx="265">
                  <c:v>44250</c:v>
                </c:pt>
                <c:pt idx="266">
                  <c:v>44249</c:v>
                </c:pt>
                <c:pt idx="267">
                  <c:v>44246</c:v>
                </c:pt>
                <c:pt idx="268">
                  <c:v>44245</c:v>
                </c:pt>
                <c:pt idx="269">
                  <c:v>44244</c:v>
                </c:pt>
                <c:pt idx="270">
                  <c:v>44243</c:v>
                </c:pt>
                <c:pt idx="271">
                  <c:v>44242</c:v>
                </c:pt>
                <c:pt idx="272">
                  <c:v>44241</c:v>
                </c:pt>
                <c:pt idx="273">
                  <c:v>44239</c:v>
                </c:pt>
                <c:pt idx="274">
                  <c:v>44238</c:v>
                </c:pt>
                <c:pt idx="275">
                  <c:v>44237</c:v>
                </c:pt>
                <c:pt idx="276">
                  <c:v>44236</c:v>
                </c:pt>
                <c:pt idx="277">
                  <c:v>44235</c:v>
                </c:pt>
                <c:pt idx="278">
                  <c:v>44232</c:v>
                </c:pt>
                <c:pt idx="279">
                  <c:v>44231</c:v>
                </c:pt>
                <c:pt idx="280">
                  <c:v>44230</c:v>
                </c:pt>
                <c:pt idx="281">
                  <c:v>44229</c:v>
                </c:pt>
                <c:pt idx="282">
                  <c:v>44228</c:v>
                </c:pt>
                <c:pt idx="283">
                  <c:v>44225</c:v>
                </c:pt>
                <c:pt idx="284">
                  <c:v>44224</c:v>
                </c:pt>
                <c:pt idx="285">
                  <c:v>44223</c:v>
                </c:pt>
                <c:pt idx="286">
                  <c:v>44222</c:v>
                </c:pt>
                <c:pt idx="287">
                  <c:v>44221</c:v>
                </c:pt>
                <c:pt idx="288">
                  <c:v>44218</c:v>
                </c:pt>
                <c:pt idx="289">
                  <c:v>44217</c:v>
                </c:pt>
                <c:pt idx="290">
                  <c:v>44216</c:v>
                </c:pt>
                <c:pt idx="291">
                  <c:v>44215</c:v>
                </c:pt>
                <c:pt idx="292">
                  <c:v>44214</c:v>
                </c:pt>
                <c:pt idx="293">
                  <c:v>44213</c:v>
                </c:pt>
                <c:pt idx="294">
                  <c:v>44211</c:v>
                </c:pt>
                <c:pt idx="295">
                  <c:v>44210</c:v>
                </c:pt>
                <c:pt idx="296">
                  <c:v>44209</c:v>
                </c:pt>
                <c:pt idx="297">
                  <c:v>44208</c:v>
                </c:pt>
                <c:pt idx="298">
                  <c:v>44207</c:v>
                </c:pt>
                <c:pt idx="299">
                  <c:v>44204</c:v>
                </c:pt>
                <c:pt idx="300">
                  <c:v>44203</c:v>
                </c:pt>
                <c:pt idx="301">
                  <c:v>44202</c:v>
                </c:pt>
                <c:pt idx="302">
                  <c:v>44201</c:v>
                </c:pt>
                <c:pt idx="303">
                  <c:v>44200</c:v>
                </c:pt>
                <c:pt idx="304">
                  <c:v>44197</c:v>
                </c:pt>
              </c:numCache>
            </c:numRef>
          </c:cat>
          <c:val>
            <c:numRef>
              <c:f>'1B. Pre-War'!$F$5:$F$309</c:f>
              <c:numCache>
                <c:formatCode>"₹"\ #,##0.00</c:formatCode>
                <c:ptCount val="305"/>
                <c:pt idx="0">
                  <c:v>160.75</c:v>
                </c:pt>
                <c:pt idx="1">
                  <c:v>164.95</c:v>
                </c:pt>
                <c:pt idx="2">
                  <c:v>163.4</c:v>
                </c:pt>
                <c:pt idx="3">
                  <c:v>165</c:v>
                </c:pt>
                <c:pt idx="4">
                  <c:v>167.9</c:v>
                </c:pt>
                <c:pt idx="5">
                  <c:v>171.75</c:v>
                </c:pt>
                <c:pt idx="6">
                  <c:v>168.55</c:v>
                </c:pt>
                <c:pt idx="7">
                  <c:v>164.15</c:v>
                </c:pt>
                <c:pt idx="8">
                  <c:v>166.2</c:v>
                </c:pt>
                <c:pt idx="9">
                  <c:v>168.15</c:v>
                </c:pt>
                <c:pt idx="10">
                  <c:v>169.1</c:v>
                </c:pt>
                <c:pt idx="11">
                  <c:v>163.95</c:v>
                </c:pt>
                <c:pt idx="12">
                  <c:v>166.95</c:v>
                </c:pt>
                <c:pt idx="13">
                  <c:v>172.1</c:v>
                </c:pt>
                <c:pt idx="14">
                  <c:v>169.6</c:v>
                </c:pt>
                <c:pt idx="15">
                  <c:v>167.5</c:v>
                </c:pt>
                <c:pt idx="16">
                  <c:v>171.3</c:v>
                </c:pt>
                <c:pt idx="17">
                  <c:v>170.95</c:v>
                </c:pt>
                <c:pt idx="18">
                  <c:v>172.6</c:v>
                </c:pt>
                <c:pt idx="19">
                  <c:v>168.8</c:v>
                </c:pt>
                <c:pt idx="20">
                  <c:v>165.7</c:v>
                </c:pt>
                <c:pt idx="21">
                  <c:v>165</c:v>
                </c:pt>
                <c:pt idx="22">
                  <c:v>165.15</c:v>
                </c:pt>
                <c:pt idx="23">
                  <c:v>165.7</c:v>
                </c:pt>
                <c:pt idx="24">
                  <c:v>163.65</c:v>
                </c:pt>
                <c:pt idx="25">
                  <c:v>166.85</c:v>
                </c:pt>
                <c:pt idx="26">
                  <c:v>170.25</c:v>
                </c:pt>
                <c:pt idx="27">
                  <c:v>163.85</c:v>
                </c:pt>
                <c:pt idx="28">
                  <c:v>165.85</c:v>
                </c:pt>
                <c:pt idx="29">
                  <c:v>164</c:v>
                </c:pt>
                <c:pt idx="30">
                  <c:v>161.05000000000001</c:v>
                </c:pt>
                <c:pt idx="31">
                  <c:v>163.95</c:v>
                </c:pt>
                <c:pt idx="32">
                  <c:v>164.95</c:v>
                </c:pt>
                <c:pt idx="33">
                  <c:v>160.94999999999999</c:v>
                </c:pt>
                <c:pt idx="34">
                  <c:v>158.35</c:v>
                </c:pt>
                <c:pt idx="35">
                  <c:v>157.05000000000001</c:v>
                </c:pt>
                <c:pt idx="36">
                  <c:v>150.80000000000001</c:v>
                </c:pt>
                <c:pt idx="37">
                  <c:v>150.35</c:v>
                </c:pt>
                <c:pt idx="38">
                  <c:v>147.80000000000001</c:v>
                </c:pt>
                <c:pt idx="39">
                  <c:v>143.05000000000001</c:v>
                </c:pt>
                <c:pt idx="40">
                  <c:v>142.4</c:v>
                </c:pt>
                <c:pt idx="41">
                  <c:v>140.5</c:v>
                </c:pt>
                <c:pt idx="42">
                  <c:v>138.9</c:v>
                </c:pt>
                <c:pt idx="43">
                  <c:v>139.5</c:v>
                </c:pt>
                <c:pt idx="44">
                  <c:v>137.35</c:v>
                </c:pt>
                <c:pt idx="45">
                  <c:v>138.5</c:v>
                </c:pt>
                <c:pt idx="46">
                  <c:v>140.5</c:v>
                </c:pt>
                <c:pt idx="47">
                  <c:v>136.80000000000001</c:v>
                </c:pt>
                <c:pt idx="48">
                  <c:v>136.05000000000001</c:v>
                </c:pt>
                <c:pt idx="49">
                  <c:v>134</c:v>
                </c:pt>
                <c:pt idx="50">
                  <c:v>139.4</c:v>
                </c:pt>
                <c:pt idx="51">
                  <c:v>145.35</c:v>
                </c:pt>
                <c:pt idx="52">
                  <c:v>143.94999999999999</c:v>
                </c:pt>
                <c:pt idx="53">
                  <c:v>146.9</c:v>
                </c:pt>
                <c:pt idx="54">
                  <c:v>145.94999999999999</c:v>
                </c:pt>
                <c:pt idx="55">
                  <c:v>147.55000000000001</c:v>
                </c:pt>
                <c:pt idx="56">
                  <c:v>147.35</c:v>
                </c:pt>
                <c:pt idx="57">
                  <c:v>148.4</c:v>
                </c:pt>
                <c:pt idx="58">
                  <c:v>145.9</c:v>
                </c:pt>
                <c:pt idx="59">
                  <c:v>143.35</c:v>
                </c:pt>
                <c:pt idx="60">
                  <c:v>145.9</c:v>
                </c:pt>
                <c:pt idx="61">
                  <c:v>144</c:v>
                </c:pt>
                <c:pt idx="62">
                  <c:v>142.25</c:v>
                </c:pt>
                <c:pt idx="63">
                  <c:v>142.1</c:v>
                </c:pt>
                <c:pt idx="64">
                  <c:v>144.1</c:v>
                </c:pt>
                <c:pt idx="65">
                  <c:v>147.1</c:v>
                </c:pt>
                <c:pt idx="66">
                  <c:v>155.1</c:v>
                </c:pt>
                <c:pt idx="67">
                  <c:v>153.44999999999999</c:v>
                </c:pt>
                <c:pt idx="68">
                  <c:v>146.69999999999999</c:v>
                </c:pt>
                <c:pt idx="69">
                  <c:v>146.55000000000001</c:v>
                </c:pt>
                <c:pt idx="70">
                  <c:v>150</c:v>
                </c:pt>
                <c:pt idx="71">
                  <c:v>154.30000000000001</c:v>
                </c:pt>
                <c:pt idx="72">
                  <c:v>157.4</c:v>
                </c:pt>
                <c:pt idx="73">
                  <c:v>157.15</c:v>
                </c:pt>
                <c:pt idx="74">
                  <c:v>157.80000000000001</c:v>
                </c:pt>
                <c:pt idx="75">
                  <c:v>154.65</c:v>
                </c:pt>
                <c:pt idx="76">
                  <c:v>153.5</c:v>
                </c:pt>
                <c:pt idx="77">
                  <c:v>157.69999999999999</c:v>
                </c:pt>
                <c:pt idx="78">
                  <c:v>156.65</c:v>
                </c:pt>
                <c:pt idx="79">
                  <c:v>154.9</c:v>
                </c:pt>
                <c:pt idx="80">
                  <c:v>153</c:v>
                </c:pt>
                <c:pt idx="81">
                  <c:v>152.05000000000001</c:v>
                </c:pt>
                <c:pt idx="82">
                  <c:v>152</c:v>
                </c:pt>
                <c:pt idx="83">
                  <c:v>152.94999999999999</c:v>
                </c:pt>
                <c:pt idx="84">
                  <c:v>153.15</c:v>
                </c:pt>
                <c:pt idx="85">
                  <c:v>149.05000000000001</c:v>
                </c:pt>
                <c:pt idx="86">
                  <c:v>150.19999999999999</c:v>
                </c:pt>
                <c:pt idx="87">
                  <c:v>157.9</c:v>
                </c:pt>
                <c:pt idx="88">
                  <c:v>163.1</c:v>
                </c:pt>
                <c:pt idx="89">
                  <c:v>161.4</c:v>
                </c:pt>
                <c:pt idx="90">
                  <c:v>157.05000000000001</c:v>
                </c:pt>
                <c:pt idx="91">
                  <c:v>155</c:v>
                </c:pt>
                <c:pt idx="92">
                  <c:v>154.9</c:v>
                </c:pt>
                <c:pt idx="93">
                  <c:v>158.6</c:v>
                </c:pt>
                <c:pt idx="94">
                  <c:v>162.1</c:v>
                </c:pt>
                <c:pt idx="95">
                  <c:v>160</c:v>
                </c:pt>
                <c:pt idx="96">
                  <c:v>159.05000000000001</c:v>
                </c:pt>
                <c:pt idx="97">
                  <c:v>160</c:v>
                </c:pt>
                <c:pt idx="98">
                  <c:v>163.55000000000001</c:v>
                </c:pt>
                <c:pt idx="99">
                  <c:v>165</c:v>
                </c:pt>
                <c:pt idx="100">
                  <c:v>160.94999999999999</c:v>
                </c:pt>
                <c:pt idx="101">
                  <c:v>160.4</c:v>
                </c:pt>
                <c:pt idx="102">
                  <c:v>168.1</c:v>
                </c:pt>
                <c:pt idx="103">
                  <c:v>163.65</c:v>
                </c:pt>
                <c:pt idx="104">
                  <c:v>147.6</c:v>
                </c:pt>
                <c:pt idx="105">
                  <c:v>146.25</c:v>
                </c:pt>
                <c:pt idx="106">
                  <c:v>144.5</c:v>
                </c:pt>
                <c:pt idx="107">
                  <c:v>144.75</c:v>
                </c:pt>
                <c:pt idx="108">
                  <c:v>142.19999999999999</c:v>
                </c:pt>
                <c:pt idx="109">
                  <c:v>140</c:v>
                </c:pt>
                <c:pt idx="110">
                  <c:v>136.1</c:v>
                </c:pt>
                <c:pt idx="111">
                  <c:v>137.75</c:v>
                </c:pt>
                <c:pt idx="112">
                  <c:v>133.65</c:v>
                </c:pt>
                <c:pt idx="113">
                  <c:v>135.19999999999999</c:v>
                </c:pt>
                <c:pt idx="114">
                  <c:v>128.5</c:v>
                </c:pt>
                <c:pt idx="115">
                  <c:v>127.75</c:v>
                </c:pt>
                <c:pt idx="116">
                  <c:v>128.69999999999999</c:v>
                </c:pt>
                <c:pt idx="117">
                  <c:v>128.44999999999999</c:v>
                </c:pt>
                <c:pt idx="118">
                  <c:v>123.95</c:v>
                </c:pt>
                <c:pt idx="119">
                  <c:v>123.05</c:v>
                </c:pt>
                <c:pt idx="120">
                  <c:v>122</c:v>
                </c:pt>
                <c:pt idx="121">
                  <c:v>122.15</c:v>
                </c:pt>
                <c:pt idx="122">
                  <c:v>118.95</c:v>
                </c:pt>
                <c:pt idx="123">
                  <c:v>119.95</c:v>
                </c:pt>
                <c:pt idx="124">
                  <c:v>121.65</c:v>
                </c:pt>
                <c:pt idx="125">
                  <c:v>123</c:v>
                </c:pt>
                <c:pt idx="126">
                  <c:v>123.1</c:v>
                </c:pt>
                <c:pt idx="127">
                  <c:v>118.65</c:v>
                </c:pt>
                <c:pt idx="128">
                  <c:v>119.7</c:v>
                </c:pt>
                <c:pt idx="129">
                  <c:v>120.55</c:v>
                </c:pt>
                <c:pt idx="130">
                  <c:v>120.15</c:v>
                </c:pt>
                <c:pt idx="131">
                  <c:v>116.65</c:v>
                </c:pt>
                <c:pt idx="132">
                  <c:v>115.55</c:v>
                </c:pt>
                <c:pt idx="133">
                  <c:v>115.65</c:v>
                </c:pt>
                <c:pt idx="134">
                  <c:v>113.2</c:v>
                </c:pt>
                <c:pt idx="135">
                  <c:v>111.75</c:v>
                </c:pt>
                <c:pt idx="136">
                  <c:v>110.2</c:v>
                </c:pt>
                <c:pt idx="137">
                  <c:v>111</c:v>
                </c:pt>
                <c:pt idx="138">
                  <c:v>113.2</c:v>
                </c:pt>
                <c:pt idx="139">
                  <c:v>113.85</c:v>
                </c:pt>
                <c:pt idx="140">
                  <c:v>115.5</c:v>
                </c:pt>
                <c:pt idx="141">
                  <c:v>116.1</c:v>
                </c:pt>
                <c:pt idx="142">
                  <c:v>116.25</c:v>
                </c:pt>
                <c:pt idx="143">
                  <c:v>117</c:v>
                </c:pt>
                <c:pt idx="144">
                  <c:v>114.85</c:v>
                </c:pt>
                <c:pt idx="145">
                  <c:v>115</c:v>
                </c:pt>
                <c:pt idx="146">
                  <c:v>116.65</c:v>
                </c:pt>
                <c:pt idx="147">
                  <c:v>116.85</c:v>
                </c:pt>
                <c:pt idx="148">
                  <c:v>117.35</c:v>
                </c:pt>
                <c:pt idx="149">
                  <c:v>117.9</c:v>
                </c:pt>
                <c:pt idx="150">
                  <c:v>117.1</c:v>
                </c:pt>
                <c:pt idx="151">
                  <c:v>115.3</c:v>
                </c:pt>
                <c:pt idx="152">
                  <c:v>114.75</c:v>
                </c:pt>
                <c:pt idx="153">
                  <c:v>114.35</c:v>
                </c:pt>
                <c:pt idx="154">
                  <c:v>114.65</c:v>
                </c:pt>
                <c:pt idx="155">
                  <c:v>114.55</c:v>
                </c:pt>
                <c:pt idx="156">
                  <c:v>115.3</c:v>
                </c:pt>
                <c:pt idx="157">
                  <c:v>115.5</c:v>
                </c:pt>
                <c:pt idx="158">
                  <c:v>114</c:v>
                </c:pt>
                <c:pt idx="159">
                  <c:v>112.6</c:v>
                </c:pt>
                <c:pt idx="160">
                  <c:v>114.6</c:v>
                </c:pt>
                <c:pt idx="161">
                  <c:v>116.8</c:v>
                </c:pt>
                <c:pt idx="162">
                  <c:v>116.9</c:v>
                </c:pt>
                <c:pt idx="163">
                  <c:v>120.8</c:v>
                </c:pt>
                <c:pt idx="164">
                  <c:v>120.4</c:v>
                </c:pt>
                <c:pt idx="165">
                  <c:v>118.55</c:v>
                </c:pt>
                <c:pt idx="166">
                  <c:v>117.9</c:v>
                </c:pt>
                <c:pt idx="167">
                  <c:v>117.05</c:v>
                </c:pt>
                <c:pt idx="168">
                  <c:v>119.9</c:v>
                </c:pt>
                <c:pt idx="169">
                  <c:v>121.5</c:v>
                </c:pt>
                <c:pt idx="170">
                  <c:v>120.95</c:v>
                </c:pt>
                <c:pt idx="171">
                  <c:v>119</c:v>
                </c:pt>
                <c:pt idx="172">
                  <c:v>118.45</c:v>
                </c:pt>
                <c:pt idx="173">
                  <c:v>118.85</c:v>
                </c:pt>
                <c:pt idx="174">
                  <c:v>117.7</c:v>
                </c:pt>
                <c:pt idx="175">
                  <c:v>119.4</c:v>
                </c:pt>
                <c:pt idx="176">
                  <c:v>122.35</c:v>
                </c:pt>
                <c:pt idx="177">
                  <c:v>120.9</c:v>
                </c:pt>
                <c:pt idx="178">
                  <c:v>122</c:v>
                </c:pt>
                <c:pt idx="179">
                  <c:v>123.35</c:v>
                </c:pt>
                <c:pt idx="180">
                  <c:v>122.05</c:v>
                </c:pt>
                <c:pt idx="181">
                  <c:v>120.95</c:v>
                </c:pt>
                <c:pt idx="182">
                  <c:v>120.25</c:v>
                </c:pt>
                <c:pt idx="183">
                  <c:v>125.1</c:v>
                </c:pt>
                <c:pt idx="184">
                  <c:v>126.7</c:v>
                </c:pt>
                <c:pt idx="185">
                  <c:v>125.35</c:v>
                </c:pt>
                <c:pt idx="186">
                  <c:v>124.8</c:v>
                </c:pt>
                <c:pt idx="187">
                  <c:v>123.55</c:v>
                </c:pt>
                <c:pt idx="188">
                  <c:v>123.95</c:v>
                </c:pt>
                <c:pt idx="189">
                  <c:v>124.05</c:v>
                </c:pt>
                <c:pt idx="190">
                  <c:v>124.8</c:v>
                </c:pt>
                <c:pt idx="191">
                  <c:v>125.15</c:v>
                </c:pt>
                <c:pt idx="192">
                  <c:v>125.45</c:v>
                </c:pt>
                <c:pt idx="193">
                  <c:v>122.5</c:v>
                </c:pt>
                <c:pt idx="194">
                  <c:v>117.75</c:v>
                </c:pt>
                <c:pt idx="195">
                  <c:v>117.6</c:v>
                </c:pt>
                <c:pt idx="196">
                  <c:v>113.65</c:v>
                </c:pt>
                <c:pt idx="197">
                  <c:v>112</c:v>
                </c:pt>
                <c:pt idx="198">
                  <c:v>112.35</c:v>
                </c:pt>
                <c:pt idx="199">
                  <c:v>111.85</c:v>
                </c:pt>
                <c:pt idx="200">
                  <c:v>113.35</c:v>
                </c:pt>
                <c:pt idx="201">
                  <c:v>114.6</c:v>
                </c:pt>
                <c:pt idx="202">
                  <c:v>113.05</c:v>
                </c:pt>
                <c:pt idx="203">
                  <c:v>112.75</c:v>
                </c:pt>
                <c:pt idx="204">
                  <c:v>111.8</c:v>
                </c:pt>
                <c:pt idx="205">
                  <c:v>114.9</c:v>
                </c:pt>
                <c:pt idx="206">
                  <c:v>116.1</c:v>
                </c:pt>
                <c:pt idx="207">
                  <c:v>114.25</c:v>
                </c:pt>
                <c:pt idx="208">
                  <c:v>112.95</c:v>
                </c:pt>
                <c:pt idx="209">
                  <c:v>113</c:v>
                </c:pt>
                <c:pt idx="210">
                  <c:v>115.1</c:v>
                </c:pt>
                <c:pt idx="211">
                  <c:v>118.1</c:v>
                </c:pt>
                <c:pt idx="212">
                  <c:v>113.9</c:v>
                </c:pt>
                <c:pt idx="213">
                  <c:v>111.45</c:v>
                </c:pt>
                <c:pt idx="214">
                  <c:v>110.25</c:v>
                </c:pt>
                <c:pt idx="215">
                  <c:v>111.1</c:v>
                </c:pt>
                <c:pt idx="216">
                  <c:v>109.65</c:v>
                </c:pt>
                <c:pt idx="217">
                  <c:v>107.7</c:v>
                </c:pt>
                <c:pt idx="218">
                  <c:v>108.15</c:v>
                </c:pt>
                <c:pt idx="219">
                  <c:v>104.05</c:v>
                </c:pt>
                <c:pt idx="220">
                  <c:v>103.9</c:v>
                </c:pt>
                <c:pt idx="221">
                  <c:v>103.2</c:v>
                </c:pt>
                <c:pt idx="222">
                  <c:v>102.8</c:v>
                </c:pt>
                <c:pt idx="223">
                  <c:v>102.4</c:v>
                </c:pt>
                <c:pt idx="224">
                  <c:v>103.1</c:v>
                </c:pt>
                <c:pt idx="225">
                  <c:v>103</c:v>
                </c:pt>
                <c:pt idx="226">
                  <c:v>102.85</c:v>
                </c:pt>
                <c:pt idx="227">
                  <c:v>103.05</c:v>
                </c:pt>
                <c:pt idx="228">
                  <c:v>107.3</c:v>
                </c:pt>
                <c:pt idx="229">
                  <c:v>105.1</c:v>
                </c:pt>
                <c:pt idx="230">
                  <c:v>103</c:v>
                </c:pt>
                <c:pt idx="231">
                  <c:v>102.05</c:v>
                </c:pt>
                <c:pt idx="232">
                  <c:v>98.05</c:v>
                </c:pt>
                <c:pt idx="233">
                  <c:v>103.8</c:v>
                </c:pt>
                <c:pt idx="234">
                  <c:v>103.6</c:v>
                </c:pt>
                <c:pt idx="235">
                  <c:v>104.65</c:v>
                </c:pt>
                <c:pt idx="236">
                  <c:v>103.95</c:v>
                </c:pt>
                <c:pt idx="237">
                  <c:v>103.45</c:v>
                </c:pt>
                <c:pt idx="238">
                  <c:v>104.35</c:v>
                </c:pt>
                <c:pt idx="239">
                  <c:v>102.15</c:v>
                </c:pt>
                <c:pt idx="240">
                  <c:v>103.5</c:v>
                </c:pt>
                <c:pt idx="241">
                  <c:v>102</c:v>
                </c:pt>
                <c:pt idx="242">
                  <c:v>102.4</c:v>
                </c:pt>
                <c:pt idx="243">
                  <c:v>102</c:v>
                </c:pt>
                <c:pt idx="244">
                  <c:v>104.8</c:v>
                </c:pt>
                <c:pt idx="245">
                  <c:v>107.15</c:v>
                </c:pt>
                <c:pt idx="246">
                  <c:v>109.6</c:v>
                </c:pt>
                <c:pt idx="247">
                  <c:v>110.5</c:v>
                </c:pt>
                <c:pt idx="248">
                  <c:v>110.2</c:v>
                </c:pt>
                <c:pt idx="249">
                  <c:v>109.35</c:v>
                </c:pt>
                <c:pt idx="250">
                  <c:v>115.1</c:v>
                </c:pt>
                <c:pt idx="251">
                  <c:v>114.35</c:v>
                </c:pt>
                <c:pt idx="252">
                  <c:v>115.05</c:v>
                </c:pt>
                <c:pt idx="253">
                  <c:v>114</c:v>
                </c:pt>
                <c:pt idx="254">
                  <c:v>114.4</c:v>
                </c:pt>
                <c:pt idx="255">
                  <c:v>116.75</c:v>
                </c:pt>
                <c:pt idx="256">
                  <c:v>118.25</c:v>
                </c:pt>
                <c:pt idx="257">
                  <c:v>114.95</c:v>
                </c:pt>
                <c:pt idx="258">
                  <c:v>112.7</c:v>
                </c:pt>
                <c:pt idx="259">
                  <c:v>114</c:v>
                </c:pt>
                <c:pt idx="260">
                  <c:v>113.5</c:v>
                </c:pt>
                <c:pt idx="261">
                  <c:v>117.05</c:v>
                </c:pt>
                <c:pt idx="262">
                  <c:v>111</c:v>
                </c:pt>
                <c:pt idx="263">
                  <c:v>119.05</c:v>
                </c:pt>
                <c:pt idx="264">
                  <c:v>113.6</c:v>
                </c:pt>
                <c:pt idx="265">
                  <c:v>112.2</c:v>
                </c:pt>
                <c:pt idx="266">
                  <c:v>106.3</c:v>
                </c:pt>
                <c:pt idx="267">
                  <c:v>105.1</c:v>
                </c:pt>
                <c:pt idx="268">
                  <c:v>110.7</c:v>
                </c:pt>
                <c:pt idx="269">
                  <c:v>102.25</c:v>
                </c:pt>
                <c:pt idx="270">
                  <c:v>103.75</c:v>
                </c:pt>
                <c:pt idx="271">
                  <c:v>98.45</c:v>
                </c:pt>
                <c:pt idx="272">
                  <c:v>87</c:v>
                </c:pt>
                <c:pt idx="273">
                  <c:v>97</c:v>
                </c:pt>
                <c:pt idx="274">
                  <c:v>99.45</c:v>
                </c:pt>
                <c:pt idx="275">
                  <c:v>100</c:v>
                </c:pt>
                <c:pt idx="276">
                  <c:v>101</c:v>
                </c:pt>
                <c:pt idx="277">
                  <c:v>99.65</c:v>
                </c:pt>
                <c:pt idx="278">
                  <c:v>97.65</c:v>
                </c:pt>
                <c:pt idx="279">
                  <c:v>97.65</c:v>
                </c:pt>
                <c:pt idx="280">
                  <c:v>93.35</c:v>
                </c:pt>
                <c:pt idx="281">
                  <c:v>92.85</c:v>
                </c:pt>
                <c:pt idx="282">
                  <c:v>90.85</c:v>
                </c:pt>
                <c:pt idx="283">
                  <c:v>88.3</c:v>
                </c:pt>
                <c:pt idx="284">
                  <c:v>90.65</c:v>
                </c:pt>
                <c:pt idx="285">
                  <c:v>89.7</c:v>
                </c:pt>
                <c:pt idx="286">
                  <c:v>90</c:v>
                </c:pt>
                <c:pt idx="287">
                  <c:v>91.35</c:v>
                </c:pt>
                <c:pt idx="288">
                  <c:v>92.75</c:v>
                </c:pt>
                <c:pt idx="289">
                  <c:v>94.7</c:v>
                </c:pt>
                <c:pt idx="290">
                  <c:v>98.85</c:v>
                </c:pt>
                <c:pt idx="291">
                  <c:v>98.1</c:v>
                </c:pt>
                <c:pt idx="292">
                  <c:v>96.65</c:v>
                </c:pt>
                <c:pt idx="293">
                  <c:v>100</c:v>
                </c:pt>
                <c:pt idx="294">
                  <c:v>101.4</c:v>
                </c:pt>
                <c:pt idx="295">
                  <c:v>105.05</c:v>
                </c:pt>
                <c:pt idx="296">
                  <c:v>105.25</c:v>
                </c:pt>
                <c:pt idx="297">
                  <c:v>103.45</c:v>
                </c:pt>
                <c:pt idx="298">
                  <c:v>102.55</c:v>
                </c:pt>
                <c:pt idx="299">
                  <c:v>100.65</c:v>
                </c:pt>
                <c:pt idx="300">
                  <c:v>97.9</c:v>
                </c:pt>
                <c:pt idx="301">
                  <c:v>96.95</c:v>
                </c:pt>
                <c:pt idx="302">
                  <c:v>94.95</c:v>
                </c:pt>
                <c:pt idx="303">
                  <c:v>96.95</c:v>
                </c:pt>
                <c:pt idx="304">
                  <c:v>93.2</c:v>
                </c:pt>
              </c:numCache>
            </c:numRef>
          </c:val>
          <c:smooth val="0"/>
          <c:extLst>
            <c:ext xmlns:c16="http://schemas.microsoft.com/office/drawing/2014/chart" uri="{C3380CC4-5D6E-409C-BE32-E72D297353CC}">
              <c16:uniqueId val="{00000002-76D3-44FF-8970-A4283AA70049}"/>
            </c:ext>
          </c:extLst>
        </c:ser>
        <c:ser>
          <c:idx val="3"/>
          <c:order val="3"/>
          <c:tx>
            <c:strRef>
              <c:f>'1B. Pre-War'!$G$4</c:f>
              <c:strCache>
                <c:ptCount val="1"/>
                <c:pt idx="0">
                  <c:v>OI Ltd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'1B. Pre-War'!$C$5:$C$309</c:f>
              <c:numCache>
                <c:formatCode>d\-mmm\-yy</c:formatCode>
                <c:ptCount val="305"/>
                <c:pt idx="0">
                  <c:v>44615</c:v>
                </c:pt>
                <c:pt idx="1">
                  <c:v>44614</c:v>
                </c:pt>
                <c:pt idx="2">
                  <c:v>44613</c:v>
                </c:pt>
                <c:pt idx="3">
                  <c:v>44612</c:v>
                </c:pt>
                <c:pt idx="4">
                  <c:v>44610</c:v>
                </c:pt>
                <c:pt idx="5">
                  <c:v>44609</c:v>
                </c:pt>
                <c:pt idx="6">
                  <c:v>44608</c:v>
                </c:pt>
                <c:pt idx="7">
                  <c:v>44607</c:v>
                </c:pt>
                <c:pt idx="8">
                  <c:v>44606</c:v>
                </c:pt>
                <c:pt idx="9">
                  <c:v>44603</c:v>
                </c:pt>
                <c:pt idx="10">
                  <c:v>44602</c:v>
                </c:pt>
                <c:pt idx="11">
                  <c:v>44601</c:v>
                </c:pt>
                <c:pt idx="12">
                  <c:v>44600</c:v>
                </c:pt>
                <c:pt idx="13">
                  <c:v>44599</c:v>
                </c:pt>
                <c:pt idx="14">
                  <c:v>44596</c:v>
                </c:pt>
                <c:pt idx="15">
                  <c:v>44595</c:v>
                </c:pt>
                <c:pt idx="16">
                  <c:v>44594</c:v>
                </c:pt>
                <c:pt idx="17">
                  <c:v>44593</c:v>
                </c:pt>
                <c:pt idx="18">
                  <c:v>44592</c:v>
                </c:pt>
                <c:pt idx="19">
                  <c:v>44589</c:v>
                </c:pt>
                <c:pt idx="20">
                  <c:v>44588</c:v>
                </c:pt>
                <c:pt idx="21">
                  <c:v>44587</c:v>
                </c:pt>
                <c:pt idx="22">
                  <c:v>44586</c:v>
                </c:pt>
                <c:pt idx="23">
                  <c:v>44585</c:v>
                </c:pt>
                <c:pt idx="24">
                  <c:v>44582</c:v>
                </c:pt>
                <c:pt idx="25">
                  <c:v>44581</c:v>
                </c:pt>
                <c:pt idx="26">
                  <c:v>44580</c:v>
                </c:pt>
                <c:pt idx="27">
                  <c:v>44579</c:v>
                </c:pt>
                <c:pt idx="28">
                  <c:v>44578</c:v>
                </c:pt>
                <c:pt idx="29">
                  <c:v>44577</c:v>
                </c:pt>
                <c:pt idx="30">
                  <c:v>44575</c:v>
                </c:pt>
                <c:pt idx="31">
                  <c:v>44574</c:v>
                </c:pt>
                <c:pt idx="32">
                  <c:v>44573</c:v>
                </c:pt>
                <c:pt idx="33">
                  <c:v>44572</c:v>
                </c:pt>
                <c:pt idx="34">
                  <c:v>44571</c:v>
                </c:pt>
                <c:pt idx="35">
                  <c:v>44568</c:v>
                </c:pt>
                <c:pt idx="36">
                  <c:v>44567</c:v>
                </c:pt>
                <c:pt idx="37">
                  <c:v>44566</c:v>
                </c:pt>
                <c:pt idx="38">
                  <c:v>44565</c:v>
                </c:pt>
                <c:pt idx="39">
                  <c:v>44564</c:v>
                </c:pt>
                <c:pt idx="40">
                  <c:v>44561</c:v>
                </c:pt>
                <c:pt idx="41">
                  <c:v>44560</c:v>
                </c:pt>
                <c:pt idx="42">
                  <c:v>44559</c:v>
                </c:pt>
                <c:pt idx="43">
                  <c:v>44558</c:v>
                </c:pt>
                <c:pt idx="44">
                  <c:v>44557</c:v>
                </c:pt>
                <c:pt idx="45">
                  <c:v>44554</c:v>
                </c:pt>
                <c:pt idx="46">
                  <c:v>44553</c:v>
                </c:pt>
                <c:pt idx="47">
                  <c:v>44552</c:v>
                </c:pt>
                <c:pt idx="48">
                  <c:v>44551</c:v>
                </c:pt>
                <c:pt idx="49">
                  <c:v>44550</c:v>
                </c:pt>
                <c:pt idx="50">
                  <c:v>44547</c:v>
                </c:pt>
                <c:pt idx="51">
                  <c:v>44546</c:v>
                </c:pt>
                <c:pt idx="52">
                  <c:v>44545</c:v>
                </c:pt>
                <c:pt idx="53">
                  <c:v>44544</c:v>
                </c:pt>
                <c:pt idx="54">
                  <c:v>44543</c:v>
                </c:pt>
                <c:pt idx="55">
                  <c:v>44540</c:v>
                </c:pt>
                <c:pt idx="56">
                  <c:v>44539</c:v>
                </c:pt>
                <c:pt idx="57">
                  <c:v>44538</c:v>
                </c:pt>
                <c:pt idx="58">
                  <c:v>44537</c:v>
                </c:pt>
                <c:pt idx="59">
                  <c:v>44536</c:v>
                </c:pt>
                <c:pt idx="60">
                  <c:v>44533</c:v>
                </c:pt>
                <c:pt idx="61">
                  <c:v>44532</c:v>
                </c:pt>
                <c:pt idx="62">
                  <c:v>44531</c:v>
                </c:pt>
                <c:pt idx="63">
                  <c:v>44530</c:v>
                </c:pt>
                <c:pt idx="64">
                  <c:v>44529</c:v>
                </c:pt>
                <c:pt idx="65">
                  <c:v>44526</c:v>
                </c:pt>
                <c:pt idx="66">
                  <c:v>44525</c:v>
                </c:pt>
                <c:pt idx="67">
                  <c:v>44524</c:v>
                </c:pt>
                <c:pt idx="68">
                  <c:v>44523</c:v>
                </c:pt>
                <c:pt idx="69">
                  <c:v>44522</c:v>
                </c:pt>
                <c:pt idx="70">
                  <c:v>44519</c:v>
                </c:pt>
                <c:pt idx="71">
                  <c:v>44518</c:v>
                </c:pt>
                <c:pt idx="72">
                  <c:v>44517</c:v>
                </c:pt>
                <c:pt idx="73">
                  <c:v>44516</c:v>
                </c:pt>
                <c:pt idx="74">
                  <c:v>44515</c:v>
                </c:pt>
                <c:pt idx="75">
                  <c:v>44512</c:v>
                </c:pt>
                <c:pt idx="76">
                  <c:v>44511</c:v>
                </c:pt>
                <c:pt idx="77">
                  <c:v>44510</c:v>
                </c:pt>
                <c:pt idx="78">
                  <c:v>44509</c:v>
                </c:pt>
                <c:pt idx="79">
                  <c:v>44508</c:v>
                </c:pt>
                <c:pt idx="80">
                  <c:v>44505</c:v>
                </c:pt>
                <c:pt idx="81">
                  <c:v>44504</c:v>
                </c:pt>
                <c:pt idx="82">
                  <c:v>44503</c:v>
                </c:pt>
                <c:pt idx="83">
                  <c:v>44502</c:v>
                </c:pt>
                <c:pt idx="84">
                  <c:v>44501</c:v>
                </c:pt>
                <c:pt idx="85">
                  <c:v>44498</c:v>
                </c:pt>
                <c:pt idx="86">
                  <c:v>44497</c:v>
                </c:pt>
                <c:pt idx="87">
                  <c:v>44496</c:v>
                </c:pt>
                <c:pt idx="88">
                  <c:v>44495</c:v>
                </c:pt>
                <c:pt idx="89">
                  <c:v>44494</c:v>
                </c:pt>
                <c:pt idx="90">
                  <c:v>44491</c:v>
                </c:pt>
                <c:pt idx="91">
                  <c:v>44490</c:v>
                </c:pt>
                <c:pt idx="92">
                  <c:v>44489</c:v>
                </c:pt>
                <c:pt idx="93">
                  <c:v>44488</c:v>
                </c:pt>
                <c:pt idx="94">
                  <c:v>44487</c:v>
                </c:pt>
                <c:pt idx="95">
                  <c:v>44484</c:v>
                </c:pt>
                <c:pt idx="96">
                  <c:v>44483</c:v>
                </c:pt>
                <c:pt idx="97">
                  <c:v>44482</c:v>
                </c:pt>
                <c:pt idx="98">
                  <c:v>44481</c:v>
                </c:pt>
                <c:pt idx="99">
                  <c:v>44480</c:v>
                </c:pt>
                <c:pt idx="100">
                  <c:v>44477</c:v>
                </c:pt>
                <c:pt idx="101">
                  <c:v>44476</c:v>
                </c:pt>
                <c:pt idx="102">
                  <c:v>44475</c:v>
                </c:pt>
                <c:pt idx="103">
                  <c:v>44474</c:v>
                </c:pt>
                <c:pt idx="104">
                  <c:v>44473</c:v>
                </c:pt>
                <c:pt idx="105">
                  <c:v>44470</c:v>
                </c:pt>
                <c:pt idx="106">
                  <c:v>44469</c:v>
                </c:pt>
                <c:pt idx="107">
                  <c:v>44468</c:v>
                </c:pt>
                <c:pt idx="108">
                  <c:v>44467</c:v>
                </c:pt>
                <c:pt idx="109">
                  <c:v>44466</c:v>
                </c:pt>
                <c:pt idx="110">
                  <c:v>44463</c:v>
                </c:pt>
                <c:pt idx="111">
                  <c:v>44462</c:v>
                </c:pt>
                <c:pt idx="112">
                  <c:v>44461</c:v>
                </c:pt>
                <c:pt idx="113">
                  <c:v>44460</c:v>
                </c:pt>
                <c:pt idx="114">
                  <c:v>44459</c:v>
                </c:pt>
                <c:pt idx="115">
                  <c:v>44456</c:v>
                </c:pt>
                <c:pt idx="116">
                  <c:v>44455</c:v>
                </c:pt>
                <c:pt idx="117">
                  <c:v>44454</c:v>
                </c:pt>
                <c:pt idx="118">
                  <c:v>44453</c:v>
                </c:pt>
                <c:pt idx="119">
                  <c:v>44452</c:v>
                </c:pt>
                <c:pt idx="120">
                  <c:v>44449</c:v>
                </c:pt>
                <c:pt idx="121">
                  <c:v>44448</c:v>
                </c:pt>
                <c:pt idx="122">
                  <c:v>44447</c:v>
                </c:pt>
                <c:pt idx="123">
                  <c:v>44446</c:v>
                </c:pt>
                <c:pt idx="124">
                  <c:v>44445</c:v>
                </c:pt>
                <c:pt idx="125">
                  <c:v>44444</c:v>
                </c:pt>
                <c:pt idx="126">
                  <c:v>44442</c:v>
                </c:pt>
                <c:pt idx="127">
                  <c:v>44441</c:v>
                </c:pt>
                <c:pt idx="128">
                  <c:v>44440</c:v>
                </c:pt>
                <c:pt idx="129">
                  <c:v>44439</c:v>
                </c:pt>
                <c:pt idx="130">
                  <c:v>44438</c:v>
                </c:pt>
                <c:pt idx="131">
                  <c:v>44435</c:v>
                </c:pt>
                <c:pt idx="132">
                  <c:v>44434</c:v>
                </c:pt>
                <c:pt idx="133">
                  <c:v>44433</c:v>
                </c:pt>
                <c:pt idx="134">
                  <c:v>44432</c:v>
                </c:pt>
                <c:pt idx="135">
                  <c:v>44431</c:v>
                </c:pt>
                <c:pt idx="136">
                  <c:v>44428</c:v>
                </c:pt>
                <c:pt idx="137">
                  <c:v>44427</c:v>
                </c:pt>
                <c:pt idx="138">
                  <c:v>44426</c:v>
                </c:pt>
                <c:pt idx="139">
                  <c:v>44425</c:v>
                </c:pt>
                <c:pt idx="140">
                  <c:v>44424</c:v>
                </c:pt>
                <c:pt idx="141">
                  <c:v>44421</c:v>
                </c:pt>
                <c:pt idx="142">
                  <c:v>44420</c:v>
                </c:pt>
                <c:pt idx="143">
                  <c:v>44419</c:v>
                </c:pt>
                <c:pt idx="144">
                  <c:v>44418</c:v>
                </c:pt>
                <c:pt idx="145">
                  <c:v>44417</c:v>
                </c:pt>
                <c:pt idx="146">
                  <c:v>44414</c:v>
                </c:pt>
                <c:pt idx="147">
                  <c:v>44413</c:v>
                </c:pt>
                <c:pt idx="148">
                  <c:v>44412</c:v>
                </c:pt>
                <c:pt idx="149">
                  <c:v>44411</c:v>
                </c:pt>
                <c:pt idx="150">
                  <c:v>44410</c:v>
                </c:pt>
                <c:pt idx="151">
                  <c:v>44407</c:v>
                </c:pt>
                <c:pt idx="152">
                  <c:v>44406</c:v>
                </c:pt>
                <c:pt idx="153">
                  <c:v>44405</c:v>
                </c:pt>
                <c:pt idx="154">
                  <c:v>44404</c:v>
                </c:pt>
                <c:pt idx="155">
                  <c:v>44403</c:v>
                </c:pt>
                <c:pt idx="156">
                  <c:v>44400</c:v>
                </c:pt>
                <c:pt idx="157">
                  <c:v>44399</c:v>
                </c:pt>
                <c:pt idx="158">
                  <c:v>44398</c:v>
                </c:pt>
                <c:pt idx="159">
                  <c:v>44397</c:v>
                </c:pt>
                <c:pt idx="160">
                  <c:v>44396</c:v>
                </c:pt>
                <c:pt idx="161">
                  <c:v>44393</c:v>
                </c:pt>
                <c:pt idx="162">
                  <c:v>44392</c:v>
                </c:pt>
                <c:pt idx="163">
                  <c:v>44391</c:v>
                </c:pt>
                <c:pt idx="164">
                  <c:v>44390</c:v>
                </c:pt>
                <c:pt idx="165">
                  <c:v>44389</c:v>
                </c:pt>
                <c:pt idx="166">
                  <c:v>44386</c:v>
                </c:pt>
                <c:pt idx="167">
                  <c:v>44385</c:v>
                </c:pt>
                <c:pt idx="168">
                  <c:v>44384</c:v>
                </c:pt>
                <c:pt idx="169">
                  <c:v>44383</c:v>
                </c:pt>
                <c:pt idx="170">
                  <c:v>44382</c:v>
                </c:pt>
                <c:pt idx="171">
                  <c:v>44381</c:v>
                </c:pt>
                <c:pt idx="172">
                  <c:v>44379</c:v>
                </c:pt>
                <c:pt idx="173">
                  <c:v>44378</c:v>
                </c:pt>
                <c:pt idx="174">
                  <c:v>44377</c:v>
                </c:pt>
                <c:pt idx="175">
                  <c:v>44376</c:v>
                </c:pt>
                <c:pt idx="176">
                  <c:v>44375</c:v>
                </c:pt>
                <c:pt idx="177">
                  <c:v>44372</c:v>
                </c:pt>
                <c:pt idx="178">
                  <c:v>44371</c:v>
                </c:pt>
                <c:pt idx="179">
                  <c:v>44370</c:v>
                </c:pt>
                <c:pt idx="180">
                  <c:v>44369</c:v>
                </c:pt>
                <c:pt idx="181">
                  <c:v>44368</c:v>
                </c:pt>
                <c:pt idx="182">
                  <c:v>44365</c:v>
                </c:pt>
                <c:pt idx="183">
                  <c:v>44364</c:v>
                </c:pt>
                <c:pt idx="184">
                  <c:v>44363</c:v>
                </c:pt>
                <c:pt idx="185">
                  <c:v>44362</c:v>
                </c:pt>
                <c:pt idx="186">
                  <c:v>44361</c:v>
                </c:pt>
                <c:pt idx="187">
                  <c:v>44358</c:v>
                </c:pt>
                <c:pt idx="188">
                  <c:v>44357</c:v>
                </c:pt>
                <c:pt idx="189">
                  <c:v>44356</c:v>
                </c:pt>
                <c:pt idx="190">
                  <c:v>44355</c:v>
                </c:pt>
                <c:pt idx="191">
                  <c:v>44354</c:v>
                </c:pt>
                <c:pt idx="192">
                  <c:v>44351</c:v>
                </c:pt>
                <c:pt idx="193">
                  <c:v>44350</c:v>
                </c:pt>
                <c:pt idx="194">
                  <c:v>44349</c:v>
                </c:pt>
                <c:pt idx="195">
                  <c:v>44348</c:v>
                </c:pt>
                <c:pt idx="196">
                  <c:v>44347</c:v>
                </c:pt>
                <c:pt idx="197">
                  <c:v>44346</c:v>
                </c:pt>
                <c:pt idx="198">
                  <c:v>44344</c:v>
                </c:pt>
                <c:pt idx="199">
                  <c:v>44343</c:v>
                </c:pt>
                <c:pt idx="200">
                  <c:v>44342</c:v>
                </c:pt>
                <c:pt idx="201">
                  <c:v>44341</c:v>
                </c:pt>
                <c:pt idx="202">
                  <c:v>44340</c:v>
                </c:pt>
                <c:pt idx="203">
                  <c:v>44337</c:v>
                </c:pt>
                <c:pt idx="204">
                  <c:v>44336</c:v>
                </c:pt>
                <c:pt idx="205">
                  <c:v>44335</c:v>
                </c:pt>
                <c:pt idx="206">
                  <c:v>44334</c:v>
                </c:pt>
                <c:pt idx="207">
                  <c:v>44333</c:v>
                </c:pt>
                <c:pt idx="208">
                  <c:v>44330</c:v>
                </c:pt>
                <c:pt idx="209">
                  <c:v>44329</c:v>
                </c:pt>
                <c:pt idx="210">
                  <c:v>44328</c:v>
                </c:pt>
                <c:pt idx="211">
                  <c:v>44327</c:v>
                </c:pt>
                <c:pt idx="212">
                  <c:v>44326</c:v>
                </c:pt>
                <c:pt idx="213">
                  <c:v>44323</c:v>
                </c:pt>
                <c:pt idx="214">
                  <c:v>44322</c:v>
                </c:pt>
                <c:pt idx="215">
                  <c:v>44321</c:v>
                </c:pt>
                <c:pt idx="216">
                  <c:v>44320</c:v>
                </c:pt>
                <c:pt idx="217">
                  <c:v>44319</c:v>
                </c:pt>
                <c:pt idx="218">
                  <c:v>44316</c:v>
                </c:pt>
                <c:pt idx="219">
                  <c:v>44315</c:v>
                </c:pt>
                <c:pt idx="220">
                  <c:v>44314</c:v>
                </c:pt>
                <c:pt idx="221">
                  <c:v>44313</c:v>
                </c:pt>
                <c:pt idx="222">
                  <c:v>44312</c:v>
                </c:pt>
                <c:pt idx="223">
                  <c:v>44309</c:v>
                </c:pt>
                <c:pt idx="224">
                  <c:v>44308</c:v>
                </c:pt>
                <c:pt idx="225">
                  <c:v>44307</c:v>
                </c:pt>
                <c:pt idx="226">
                  <c:v>44306</c:v>
                </c:pt>
                <c:pt idx="227">
                  <c:v>44305</c:v>
                </c:pt>
                <c:pt idx="228">
                  <c:v>44302</c:v>
                </c:pt>
                <c:pt idx="229">
                  <c:v>44301</c:v>
                </c:pt>
                <c:pt idx="230">
                  <c:v>44300</c:v>
                </c:pt>
                <c:pt idx="231">
                  <c:v>44299</c:v>
                </c:pt>
                <c:pt idx="232">
                  <c:v>44298</c:v>
                </c:pt>
                <c:pt idx="233">
                  <c:v>44295</c:v>
                </c:pt>
                <c:pt idx="234">
                  <c:v>44294</c:v>
                </c:pt>
                <c:pt idx="235">
                  <c:v>44293</c:v>
                </c:pt>
                <c:pt idx="236">
                  <c:v>44292</c:v>
                </c:pt>
                <c:pt idx="237">
                  <c:v>44291</c:v>
                </c:pt>
                <c:pt idx="238">
                  <c:v>44287</c:v>
                </c:pt>
                <c:pt idx="239">
                  <c:v>44286</c:v>
                </c:pt>
                <c:pt idx="240">
                  <c:v>44285</c:v>
                </c:pt>
                <c:pt idx="241">
                  <c:v>44284</c:v>
                </c:pt>
                <c:pt idx="242">
                  <c:v>44281</c:v>
                </c:pt>
                <c:pt idx="243">
                  <c:v>44280</c:v>
                </c:pt>
                <c:pt idx="244">
                  <c:v>44279</c:v>
                </c:pt>
                <c:pt idx="245">
                  <c:v>44278</c:v>
                </c:pt>
                <c:pt idx="246">
                  <c:v>44277</c:v>
                </c:pt>
                <c:pt idx="247">
                  <c:v>44274</c:v>
                </c:pt>
                <c:pt idx="248">
                  <c:v>44273</c:v>
                </c:pt>
                <c:pt idx="249">
                  <c:v>44272</c:v>
                </c:pt>
                <c:pt idx="250">
                  <c:v>44271</c:v>
                </c:pt>
                <c:pt idx="251">
                  <c:v>44270</c:v>
                </c:pt>
                <c:pt idx="252">
                  <c:v>44267</c:v>
                </c:pt>
                <c:pt idx="253">
                  <c:v>44266</c:v>
                </c:pt>
                <c:pt idx="254">
                  <c:v>44265</c:v>
                </c:pt>
                <c:pt idx="255">
                  <c:v>44264</c:v>
                </c:pt>
                <c:pt idx="256">
                  <c:v>44263</c:v>
                </c:pt>
                <c:pt idx="257">
                  <c:v>44260</c:v>
                </c:pt>
                <c:pt idx="258">
                  <c:v>44259</c:v>
                </c:pt>
                <c:pt idx="259">
                  <c:v>44258</c:v>
                </c:pt>
                <c:pt idx="260">
                  <c:v>44257</c:v>
                </c:pt>
                <c:pt idx="261">
                  <c:v>44256</c:v>
                </c:pt>
                <c:pt idx="262">
                  <c:v>44253</c:v>
                </c:pt>
                <c:pt idx="263">
                  <c:v>44252</c:v>
                </c:pt>
                <c:pt idx="264">
                  <c:v>44251</c:v>
                </c:pt>
                <c:pt idx="265">
                  <c:v>44250</c:v>
                </c:pt>
                <c:pt idx="266">
                  <c:v>44249</c:v>
                </c:pt>
                <c:pt idx="267">
                  <c:v>44246</c:v>
                </c:pt>
                <c:pt idx="268">
                  <c:v>44245</c:v>
                </c:pt>
                <c:pt idx="269">
                  <c:v>44244</c:v>
                </c:pt>
                <c:pt idx="270">
                  <c:v>44243</c:v>
                </c:pt>
                <c:pt idx="271">
                  <c:v>44242</c:v>
                </c:pt>
                <c:pt idx="272">
                  <c:v>44241</c:v>
                </c:pt>
                <c:pt idx="273">
                  <c:v>44239</c:v>
                </c:pt>
                <c:pt idx="274">
                  <c:v>44238</c:v>
                </c:pt>
                <c:pt idx="275">
                  <c:v>44237</c:v>
                </c:pt>
                <c:pt idx="276">
                  <c:v>44236</c:v>
                </c:pt>
                <c:pt idx="277">
                  <c:v>44235</c:v>
                </c:pt>
                <c:pt idx="278">
                  <c:v>44232</c:v>
                </c:pt>
                <c:pt idx="279">
                  <c:v>44231</c:v>
                </c:pt>
                <c:pt idx="280">
                  <c:v>44230</c:v>
                </c:pt>
                <c:pt idx="281">
                  <c:v>44229</c:v>
                </c:pt>
                <c:pt idx="282">
                  <c:v>44228</c:v>
                </c:pt>
                <c:pt idx="283">
                  <c:v>44225</c:v>
                </c:pt>
                <c:pt idx="284">
                  <c:v>44224</c:v>
                </c:pt>
                <c:pt idx="285">
                  <c:v>44223</c:v>
                </c:pt>
                <c:pt idx="286">
                  <c:v>44222</c:v>
                </c:pt>
                <c:pt idx="287">
                  <c:v>44221</c:v>
                </c:pt>
                <c:pt idx="288">
                  <c:v>44218</c:v>
                </c:pt>
                <c:pt idx="289">
                  <c:v>44217</c:v>
                </c:pt>
                <c:pt idx="290">
                  <c:v>44216</c:v>
                </c:pt>
                <c:pt idx="291">
                  <c:v>44215</c:v>
                </c:pt>
                <c:pt idx="292">
                  <c:v>44214</c:v>
                </c:pt>
                <c:pt idx="293">
                  <c:v>44213</c:v>
                </c:pt>
                <c:pt idx="294">
                  <c:v>44211</c:v>
                </c:pt>
                <c:pt idx="295">
                  <c:v>44210</c:v>
                </c:pt>
                <c:pt idx="296">
                  <c:v>44209</c:v>
                </c:pt>
                <c:pt idx="297">
                  <c:v>44208</c:v>
                </c:pt>
                <c:pt idx="298">
                  <c:v>44207</c:v>
                </c:pt>
                <c:pt idx="299">
                  <c:v>44204</c:v>
                </c:pt>
                <c:pt idx="300">
                  <c:v>44203</c:v>
                </c:pt>
                <c:pt idx="301">
                  <c:v>44202</c:v>
                </c:pt>
                <c:pt idx="302">
                  <c:v>44201</c:v>
                </c:pt>
                <c:pt idx="303">
                  <c:v>44200</c:v>
                </c:pt>
                <c:pt idx="304">
                  <c:v>44197</c:v>
                </c:pt>
              </c:numCache>
            </c:numRef>
          </c:cat>
          <c:val>
            <c:numRef>
              <c:f>'1B. Pre-War'!$G$5:$G$309</c:f>
              <c:numCache>
                <c:formatCode>"₹"\ #,##0.00</c:formatCode>
                <c:ptCount val="305"/>
                <c:pt idx="0">
                  <c:v>147</c:v>
                </c:pt>
                <c:pt idx="1">
                  <c:v>147</c:v>
                </c:pt>
                <c:pt idx="2">
                  <c:v>150.22999999999999</c:v>
                </c:pt>
                <c:pt idx="3">
                  <c:v>152</c:v>
                </c:pt>
                <c:pt idx="4">
                  <c:v>153.30000000000001</c:v>
                </c:pt>
                <c:pt idx="5">
                  <c:v>154.6</c:v>
                </c:pt>
                <c:pt idx="6">
                  <c:v>154.03</c:v>
                </c:pt>
                <c:pt idx="7">
                  <c:v>149.80000000000001</c:v>
                </c:pt>
                <c:pt idx="8">
                  <c:v>150.5</c:v>
                </c:pt>
                <c:pt idx="9">
                  <c:v>152.80000000000001</c:v>
                </c:pt>
                <c:pt idx="10">
                  <c:v>153.47</c:v>
                </c:pt>
                <c:pt idx="11">
                  <c:v>154.77000000000001</c:v>
                </c:pt>
                <c:pt idx="12">
                  <c:v>153.37</c:v>
                </c:pt>
                <c:pt idx="13">
                  <c:v>154.13</c:v>
                </c:pt>
                <c:pt idx="14">
                  <c:v>150</c:v>
                </c:pt>
                <c:pt idx="15">
                  <c:v>154.13</c:v>
                </c:pt>
                <c:pt idx="16">
                  <c:v>155.66999999999999</c:v>
                </c:pt>
                <c:pt idx="17">
                  <c:v>155.83000000000001</c:v>
                </c:pt>
                <c:pt idx="18">
                  <c:v>159.77000000000001</c:v>
                </c:pt>
                <c:pt idx="19">
                  <c:v>153.69999999999999</c:v>
                </c:pt>
                <c:pt idx="20">
                  <c:v>153.22999999999999</c:v>
                </c:pt>
                <c:pt idx="21">
                  <c:v>151</c:v>
                </c:pt>
                <c:pt idx="22">
                  <c:v>149.87</c:v>
                </c:pt>
                <c:pt idx="23">
                  <c:v>144.87</c:v>
                </c:pt>
                <c:pt idx="24">
                  <c:v>147.43</c:v>
                </c:pt>
                <c:pt idx="25">
                  <c:v>149.13</c:v>
                </c:pt>
                <c:pt idx="26">
                  <c:v>149.93</c:v>
                </c:pt>
                <c:pt idx="27">
                  <c:v>149.37</c:v>
                </c:pt>
                <c:pt idx="28">
                  <c:v>149.77000000000001</c:v>
                </c:pt>
                <c:pt idx="29">
                  <c:v>147</c:v>
                </c:pt>
                <c:pt idx="30">
                  <c:v>145.87</c:v>
                </c:pt>
                <c:pt idx="31">
                  <c:v>147.93</c:v>
                </c:pt>
                <c:pt idx="32">
                  <c:v>147.07</c:v>
                </c:pt>
                <c:pt idx="33">
                  <c:v>142</c:v>
                </c:pt>
                <c:pt idx="34">
                  <c:v>143.33000000000001</c:v>
                </c:pt>
                <c:pt idx="35">
                  <c:v>142.69999999999999</c:v>
                </c:pt>
                <c:pt idx="36">
                  <c:v>131.9</c:v>
                </c:pt>
                <c:pt idx="37">
                  <c:v>129.97</c:v>
                </c:pt>
                <c:pt idx="38">
                  <c:v>131.30000000000001</c:v>
                </c:pt>
                <c:pt idx="39">
                  <c:v>132.53</c:v>
                </c:pt>
                <c:pt idx="40">
                  <c:v>132.6</c:v>
                </c:pt>
                <c:pt idx="41">
                  <c:v>134.4</c:v>
                </c:pt>
                <c:pt idx="42">
                  <c:v>123.33</c:v>
                </c:pt>
                <c:pt idx="43">
                  <c:v>124.67</c:v>
                </c:pt>
                <c:pt idx="44">
                  <c:v>116.83</c:v>
                </c:pt>
                <c:pt idx="45">
                  <c:v>117.9</c:v>
                </c:pt>
                <c:pt idx="46">
                  <c:v>120.07</c:v>
                </c:pt>
                <c:pt idx="47">
                  <c:v>120.9</c:v>
                </c:pt>
                <c:pt idx="48">
                  <c:v>122.13</c:v>
                </c:pt>
                <c:pt idx="49">
                  <c:v>114.93</c:v>
                </c:pt>
                <c:pt idx="50">
                  <c:v>126.67</c:v>
                </c:pt>
                <c:pt idx="51">
                  <c:v>130.69999999999999</c:v>
                </c:pt>
                <c:pt idx="52">
                  <c:v>133.5</c:v>
                </c:pt>
                <c:pt idx="53">
                  <c:v>133.30000000000001</c:v>
                </c:pt>
                <c:pt idx="54">
                  <c:v>135.97</c:v>
                </c:pt>
                <c:pt idx="55">
                  <c:v>136.69999999999999</c:v>
                </c:pt>
                <c:pt idx="56">
                  <c:v>139.66999999999999</c:v>
                </c:pt>
                <c:pt idx="57">
                  <c:v>141.93</c:v>
                </c:pt>
                <c:pt idx="58">
                  <c:v>142.19999999999999</c:v>
                </c:pt>
                <c:pt idx="59">
                  <c:v>143.16999999999999</c:v>
                </c:pt>
                <c:pt idx="60">
                  <c:v>143.97</c:v>
                </c:pt>
                <c:pt idx="61">
                  <c:v>145.83000000000001</c:v>
                </c:pt>
                <c:pt idx="62">
                  <c:v>142.9</c:v>
                </c:pt>
                <c:pt idx="63">
                  <c:v>141.1</c:v>
                </c:pt>
                <c:pt idx="64">
                  <c:v>135.5</c:v>
                </c:pt>
                <c:pt idx="65">
                  <c:v>132.37</c:v>
                </c:pt>
                <c:pt idx="66">
                  <c:v>135.63</c:v>
                </c:pt>
                <c:pt idx="67">
                  <c:v>135.30000000000001</c:v>
                </c:pt>
                <c:pt idx="68">
                  <c:v>131.53</c:v>
                </c:pt>
                <c:pt idx="69">
                  <c:v>130.30000000000001</c:v>
                </c:pt>
                <c:pt idx="70">
                  <c:v>141</c:v>
                </c:pt>
                <c:pt idx="71">
                  <c:v>142</c:v>
                </c:pt>
                <c:pt idx="72">
                  <c:v>146.66999999999999</c:v>
                </c:pt>
                <c:pt idx="73">
                  <c:v>148.63</c:v>
                </c:pt>
                <c:pt idx="74">
                  <c:v>147.87</c:v>
                </c:pt>
                <c:pt idx="75">
                  <c:v>147.93</c:v>
                </c:pt>
                <c:pt idx="76">
                  <c:v>144.43</c:v>
                </c:pt>
                <c:pt idx="77">
                  <c:v>147.97</c:v>
                </c:pt>
                <c:pt idx="78">
                  <c:v>147.83000000000001</c:v>
                </c:pt>
                <c:pt idx="79">
                  <c:v>148.16999999999999</c:v>
                </c:pt>
                <c:pt idx="80">
                  <c:v>147</c:v>
                </c:pt>
                <c:pt idx="81">
                  <c:v>146.83000000000001</c:v>
                </c:pt>
                <c:pt idx="82">
                  <c:v>144.80000000000001</c:v>
                </c:pt>
                <c:pt idx="83">
                  <c:v>147.30000000000001</c:v>
                </c:pt>
                <c:pt idx="84">
                  <c:v>150.22999999999999</c:v>
                </c:pt>
                <c:pt idx="85">
                  <c:v>150.03</c:v>
                </c:pt>
                <c:pt idx="86">
                  <c:v>145.5</c:v>
                </c:pt>
                <c:pt idx="87">
                  <c:v>148.1</c:v>
                </c:pt>
                <c:pt idx="88">
                  <c:v>147</c:v>
                </c:pt>
                <c:pt idx="89">
                  <c:v>150.13</c:v>
                </c:pt>
                <c:pt idx="90">
                  <c:v>139.63</c:v>
                </c:pt>
                <c:pt idx="91">
                  <c:v>144.66999999999999</c:v>
                </c:pt>
                <c:pt idx="92">
                  <c:v>152.22999999999999</c:v>
                </c:pt>
                <c:pt idx="93">
                  <c:v>155.66999999999999</c:v>
                </c:pt>
                <c:pt idx="94">
                  <c:v>157.03</c:v>
                </c:pt>
                <c:pt idx="95">
                  <c:v>157</c:v>
                </c:pt>
                <c:pt idx="96">
                  <c:v>156.80000000000001</c:v>
                </c:pt>
                <c:pt idx="97">
                  <c:v>153.13</c:v>
                </c:pt>
                <c:pt idx="98">
                  <c:v>156.63</c:v>
                </c:pt>
                <c:pt idx="99">
                  <c:v>159.6</c:v>
                </c:pt>
                <c:pt idx="100">
                  <c:v>159.83000000000001</c:v>
                </c:pt>
                <c:pt idx="101">
                  <c:v>161.63</c:v>
                </c:pt>
                <c:pt idx="102">
                  <c:v>165.7</c:v>
                </c:pt>
                <c:pt idx="103">
                  <c:v>161.97</c:v>
                </c:pt>
                <c:pt idx="104">
                  <c:v>161.07</c:v>
                </c:pt>
                <c:pt idx="105">
                  <c:v>166.7</c:v>
                </c:pt>
                <c:pt idx="106">
                  <c:v>173.47</c:v>
                </c:pt>
                <c:pt idx="107">
                  <c:v>169.63</c:v>
                </c:pt>
                <c:pt idx="108">
                  <c:v>155.5</c:v>
                </c:pt>
                <c:pt idx="109">
                  <c:v>146.19999999999999</c:v>
                </c:pt>
                <c:pt idx="110">
                  <c:v>144.66999999999999</c:v>
                </c:pt>
                <c:pt idx="111">
                  <c:v>142.57</c:v>
                </c:pt>
                <c:pt idx="112">
                  <c:v>144.66999999999999</c:v>
                </c:pt>
                <c:pt idx="113">
                  <c:v>139.27000000000001</c:v>
                </c:pt>
                <c:pt idx="114">
                  <c:v>130.1</c:v>
                </c:pt>
                <c:pt idx="115">
                  <c:v>133.19999999999999</c:v>
                </c:pt>
                <c:pt idx="116">
                  <c:v>141</c:v>
                </c:pt>
                <c:pt idx="117">
                  <c:v>137.22999999999999</c:v>
                </c:pt>
                <c:pt idx="118">
                  <c:v>132.27000000000001</c:v>
                </c:pt>
                <c:pt idx="119">
                  <c:v>128.9</c:v>
                </c:pt>
                <c:pt idx="120">
                  <c:v>129</c:v>
                </c:pt>
                <c:pt idx="121">
                  <c:v>129.93</c:v>
                </c:pt>
                <c:pt idx="122">
                  <c:v>126.43</c:v>
                </c:pt>
                <c:pt idx="123">
                  <c:v>120.3</c:v>
                </c:pt>
                <c:pt idx="124">
                  <c:v>117.47</c:v>
                </c:pt>
                <c:pt idx="125">
                  <c:v>118</c:v>
                </c:pt>
                <c:pt idx="126">
                  <c:v>119.93</c:v>
                </c:pt>
                <c:pt idx="127">
                  <c:v>119.5</c:v>
                </c:pt>
                <c:pt idx="128">
                  <c:v>119.67</c:v>
                </c:pt>
                <c:pt idx="129">
                  <c:v>121.33</c:v>
                </c:pt>
                <c:pt idx="130">
                  <c:v>116.03</c:v>
                </c:pt>
                <c:pt idx="131">
                  <c:v>117.7</c:v>
                </c:pt>
                <c:pt idx="132">
                  <c:v>119.77</c:v>
                </c:pt>
                <c:pt idx="133">
                  <c:v>117.37</c:v>
                </c:pt>
                <c:pt idx="134">
                  <c:v>114.07</c:v>
                </c:pt>
                <c:pt idx="135">
                  <c:v>112.1</c:v>
                </c:pt>
                <c:pt idx="136">
                  <c:v>110.9</c:v>
                </c:pt>
                <c:pt idx="137">
                  <c:v>110</c:v>
                </c:pt>
                <c:pt idx="138">
                  <c:v>109.03</c:v>
                </c:pt>
                <c:pt idx="139">
                  <c:v>111.27</c:v>
                </c:pt>
                <c:pt idx="140">
                  <c:v>108.7</c:v>
                </c:pt>
                <c:pt idx="141">
                  <c:v>110.9</c:v>
                </c:pt>
                <c:pt idx="142">
                  <c:v>109.67</c:v>
                </c:pt>
                <c:pt idx="143">
                  <c:v>109</c:v>
                </c:pt>
                <c:pt idx="144">
                  <c:v>107.17</c:v>
                </c:pt>
                <c:pt idx="145">
                  <c:v>110.33</c:v>
                </c:pt>
                <c:pt idx="146">
                  <c:v>111.57</c:v>
                </c:pt>
                <c:pt idx="147">
                  <c:v>108.57</c:v>
                </c:pt>
                <c:pt idx="148">
                  <c:v>110.4</c:v>
                </c:pt>
                <c:pt idx="149">
                  <c:v>110.67</c:v>
                </c:pt>
                <c:pt idx="150">
                  <c:v>110.33</c:v>
                </c:pt>
                <c:pt idx="151">
                  <c:v>111.23</c:v>
                </c:pt>
                <c:pt idx="152">
                  <c:v>109</c:v>
                </c:pt>
                <c:pt idx="153">
                  <c:v>108.47</c:v>
                </c:pt>
                <c:pt idx="154">
                  <c:v>107.37</c:v>
                </c:pt>
                <c:pt idx="155">
                  <c:v>107.47</c:v>
                </c:pt>
                <c:pt idx="156">
                  <c:v>107.4</c:v>
                </c:pt>
                <c:pt idx="157">
                  <c:v>107.6</c:v>
                </c:pt>
                <c:pt idx="158">
                  <c:v>105</c:v>
                </c:pt>
                <c:pt idx="159">
                  <c:v>103.63</c:v>
                </c:pt>
                <c:pt idx="160">
                  <c:v>103.9</c:v>
                </c:pt>
                <c:pt idx="161">
                  <c:v>104.43</c:v>
                </c:pt>
                <c:pt idx="162">
                  <c:v>107.57</c:v>
                </c:pt>
                <c:pt idx="163">
                  <c:v>110.57</c:v>
                </c:pt>
                <c:pt idx="164">
                  <c:v>112.7</c:v>
                </c:pt>
                <c:pt idx="165">
                  <c:v>112.73</c:v>
                </c:pt>
                <c:pt idx="166">
                  <c:v>115.67</c:v>
                </c:pt>
                <c:pt idx="167">
                  <c:v>115.13</c:v>
                </c:pt>
                <c:pt idx="168">
                  <c:v>115.23</c:v>
                </c:pt>
                <c:pt idx="169">
                  <c:v>116.07</c:v>
                </c:pt>
                <c:pt idx="170">
                  <c:v>114.83</c:v>
                </c:pt>
                <c:pt idx="171">
                  <c:v>113</c:v>
                </c:pt>
                <c:pt idx="172">
                  <c:v>112.8</c:v>
                </c:pt>
                <c:pt idx="173">
                  <c:v>108.47</c:v>
                </c:pt>
                <c:pt idx="174">
                  <c:v>104.8</c:v>
                </c:pt>
                <c:pt idx="175">
                  <c:v>102.9</c:v>
                </c:pt>
                <c:pt idx="176">
                  <c:v>108.03</c:v>
                </c:pt>
                <c:pt idx="177">
                  <c:v>104.5</c:v>
                </c:pt>
                <c:pt idx="178">
                  <c:v>104.23</c:v>
                </c:pt>
                <c:pt idx="179">
                  <c:v>101.73</c:v>
                </c:pt>
                <c:pt idx="180">
                  <c:v>100.9</c:v>
                </c:pt>
                <c:pt idx="181">
                  <c:v>99.77</c:v>
                </c:pt>
                <c:pt idx="182">
                  <c:v>99</c:v>
                </c:pt>
                <c:pt idx="183">
                  <c:v>97.4</c:v>
                </c:pt>
                <c:pt idx="184">
                  <c:v>98.3</c:v>
                </c:pt>
                <c:pt idx="185">
                  <c:v>99.33</c:v>
                </c:pt>
                <c:pt idx="186">
                  <c:v>95.53</c:v>
                </c:pt>
                <c:pt idx="187">
                  <c:v>94.83</c:v>
                </c:pt>
                <c:pt idx="188">
                  <c:v>93.73</c:v>
                </c:pt>
                <c:pt idx="189">
                  <c:v>94.13</c:v>
                </c:pt>
                <c:pt idx="190">
                  <c:v>94.4</c:v>
                </c:pt>
                <c:pt idx="191">
                  <c:v>95.4</c:v>
                </c:pt>
                <c:pt idx="192">
                  <c:v>94.23</c:v>
                </c:pt>
                <c:pt idx="193">
                  <c:v>93.13</c:v>
                </c:pt>
                <c:pt idx="194">
                  <c:v>91.93</c:v>
                </c:pt>
                <c:pt idx="195">
                  <c:v>90.73</c:v>
                </c:pt>
                <c:pt idx="196">
                  <c:v>88.33</c:v>
                </c:pt>
                <c:pt idx="197">
                  <c:v>88.43</c:v>
                </c:pt>
                <c:pt idx="198">
                  <c:v>88.63</c:v>
                </c:pt>
                <c:pt idx="199">
                  <c:v>88.83</c:v>
                </c:pt>
                <c:pt idx="200">
                  <c:v>89.4</c:v>
                </c:pt>
                <c:pt idx="201">
                  <c:v>89.4</c:v>
                </c:pt>
                <c:pt idx="202">
                  <c:v>86.73</c:v>
                </c:pt>
                <c:pt idx="203">
                  <c:v>87.77</c:v>
                </c:pt>
                <c:pt idx="204">
                  <c:v>88.7</c:v>
                </c:pt>
                <c:pt idx="205">
                  <c:v>89.7</c:v>
                </c:pt>
                <c:pt idx="206">
                  <c:v>89.47</c:v>
                </c:pt>
                <c:pt idx="207">
                  <c:v>87.8</c:v>
                </c:pt>
                <c:pt idx="208">
                  <c:v>86.9</c:v>
                </c:pt>
                <c:pt idx="209">
                  <c:v>86.8</c:v>
                </c:pt>
                <c:pt idx="210">
                  <c:v>86.73</c:v>
                </c:pt>
                <c:pt idx="211">
                  <c:v>86.3</c:v>
                </c:pt>
                <c:pt idx="212">
                  <c:v>84.47</c:v>
                </c:pt>
                <c:pt idx="213">
                  <c:v>81.7</c:v>
                </c:pt>
                <c:pt idx="214">
                  <c:v>81.17</c:v>
                </c:pt>
                <c:pt idx="215">
                  <c:v>81.400000000000006</c:v>
                </c:pt>
                <c:pt idx="216">
                  <c:v>80.7</c:v>
                </c:pt>
                <c:pt idx="217">
                  <c:v>80.13</c:v>
                </c:pt>
                <c:pt idx="218">
                  <c:v>81.400000000000006</c:v>
                </c:pt>
                <c:pt idx="219">
                  <c:v>79.67</c:v>
                </c:pt>
                <c:pt idx="220">
                  <c:v>79.2</c:v>
                </c:pt>
                <c:pt idx="221">
                  <c:v>77.33</c:v>
                </c:pt>
                <c:pt idx="222">
                  <c:v>77.37</c:v>
                </c:pt>
                <c:pt idx="223">
                  <c:v>77.3</c:v>
                </c:pt>
                <c:pt idx="224">
                  <c:v>77.5</c:v>
                </c:pt>
                <c:pt idx="225">
                  <c:v>77.7</c:v>
                </c:pt>
                <c:pt idx="226">
                  <c:v>77.930000000000007</c:v>
                </c:pt>
                <c:pt idx="227">
                  <c:v>77.87</c:v>
                </c:pt>
                <c:pt idx="228">
                  <c:v>79.2</c:v>
                </c:pt>
                <c:pt idx="229">
                  <c:v>79.67</c:v>
                </c:pt>
                <c:pt idx="230">
                  <c:v>78</c:v>
                </c:pt>
                <c:pt idx="231">
                  <c:v>77.099999999999994</c:v>
                </c:pt>
                <c:pt idx="232">
                  <c:v>75.099999999999994</c:v>
                </c:pt>
                <c:pt idx="233">
                  <c:v>80.13</c:v>
                </c:pt>
                <c:pt idx="234">
                  <c:v>81.47</c:v>
                </c:pt>
                <c:pt idx="235">
                  <c:v>82.63</c:v>
                </c:pt>
                <c:pt idx="236">
                  <c:v>81.8</c:v>
                </c:pt>
                <c:pt idx="237">
                  <c:v>81.569999999999993</c:v>
                </c:pt>
                <c:pt idx="238">
                  <c:v>82.67</c:v>
                </c:pt>
                <c:pt idx="239">
                  <c:v>81.87</c:v>
                </c:pt>
                <c:pt idx="240">
                  <c:v>82.67</c:v>
                </c:pt>
                <c:pt idx="241">
                  <c:v>80</c:v>
                </c:pt>
                <c:pt idx="242">
                  <c:v>78.77</c:v>
                </c:pt>
                <c:pt idx="243">
                  <c:v>78.13</c:v>
                </c:pt>
                <c:pt idx="244">
                  <c:v>77.63</c:v>
                </c:pt>
                <c:pt idx="245">
                  <c:v>78.73</c:v>
                </c:pt>
                <c:pt idx="246">
                  <c:v>79.23</c:v>
                </c:pt>
                <c:pt idx="247">
                  <c:v>79.77</c:v>
                </c:pt>
                <c:pt idx="248">
                  <c:v>84.97</c:v>
                </c:pt>
                <c:pt idx="249">
                  <c:v>86.2</c:v>
                </c:pt>
                <c:pt idx="250">
                  <c:v>88.1</c:v>
                </c:pt>
                <c:pt idx="251">
                  <c:v>87.57</c:v>
                </c:pt>
                <c:pt idx="252">
                  <c:v>87.93</c:v>
                </c:pt>
                <c:pt idx="253">
                  <c:v>88</c:v>
                </c:pt>
                <c:pt idx="254">
                  <c:v>88.03</c:v>
                </c:pt>
                <c:pt idx="255">
                  <c:v>86.37</c:v>
                </c:pt>
                <c:pt idx="256">
                  <c:v>87.33</c:v>
                </c:pt>
                <c:pt idx="257">
                  <c:v>84.87</c:v>
                </c:pt>
                <c:pt idx="258">
                  <c:v>84.87</c:v>
                </c:pt>
                <c:pt idx="259">
                  <c:v>85.27</c:v>
                </c:pt>
                <c:pt idx="260">
                  <c:v>85.03</c:v>
                </c:pt>
                <c:pt idx="261">
                  <c:v>84.83</c:v>
                </c:pt>
                <c:pt idx="262">
                  <c:v>84.2</c:v>
                </c:pt>
                <c:pt idx="263">
                  <c:v>85.2</c:v>
                </c:pt>
                <c:pt idx="264">
                  <c:v>83.07</c:v>
                </c:pt>
                <c:pt idx="265">
                  <c:v>83.73</c:v>
                </c:pt>
                <c:pt idx="266">
                  <c:v>82.87</c:v>
                </c:pt>
                <c:pt idx="267">
                  <c:v>82.23</c:v>
                </c:pt>
                <c:pt idx="268">
                  <c:v>81.2</c:v>
                </c:pt>
                <c:pt idx="269">
                  <c:v>79.7</c:v>
                </c:pt>
                <c:pt idx="270">
                  <c:v>78.83</c:v>
                </c:pt>
                <c:pt idx="271">
                  <c:v>77.37</c:v>
                </c:pt>
                <c:pt idx="272">
                  <c:v>77.2</c:v>
                </c:pt>
                <c:pt idx="273">
                  <c:v>77.099999999999994</c:v>
                </c:pt>
                <c:pt idx="274">
                  <c:v>79.97</c:v>
                </c:pt>
                <c:pt idx="275">
                  <c:v>79.930000000000007</c:v>
                </c:pt>
                <c:pt idx="276">
                  <c:v>79.97</c:v>
                </c:pt>
                <c:pt idx="277">
                  <c:v>78.7</c:v>
                </c:pt>
                <c:pt idx="278">
                  <c:v>78.03</c:v>
                </c:pt>
                <c:pt idx="279">
                  <c:v>78.77</c:v>
                </c:pt>
                <c:pt idx="280">
                  <c:v>76</c:v>
                </c:pt>
                <c:pt idx="281">
                  <c:v>75.3</c:v>
                </c:pt>
                <c:pt idx="282">
                  <c:v>74.73</c:v>
                </c:pt>
                <c:pt idx="283">
                  <c:v>74.23</c:v>
                </c:pt>
                <c:pt idx="284">
                  <c:v>73.7</c:v>
                </c:pt>
                <c:pt idx="285">
                  <c:v>74.569999999999993</c:v>
                </c:pt>
                <c:pt idx="286">
                  <c:v>74</c:v>
                </c:pt>
                <c:pt idx="287">
                  <c:v>73.67</c:v>
                </c:pt>
                <c:pt idx="288">
                  <c:v>74.33</c:v>
                </c:pt>
                <c:pt idx="289">
                  <c:v>75.83</c:v>
                </c:pt>
                <c:pt idx="290">
                  <c:v>77.47</c:v>
                </c:pt>
                <c:pt idx="291">
                  <c:v>77.569999999999993</c:v>
                </c:pt>
                <c:pt idx="292">
                  <c:v>76.53</c:v>
                </c:pt>
                <c:pt idx="293">
                  <c:v>77</c:v>
                </c:pt>
                <c:pt idx="294">
                  <c:v>78.33</c:v>
                </c:pt>
                <c:pt idx="295">
                  <c:v>78.099999999999994</c:v>
                </c:pt>
                <c:pt idx="296">
                  <c:v>77.97</c:v>
                </c:pt>
                <c:pt idx="297">
                  <c:v>76.73</c:v>
                </c:pt>
                <c:pt idx="298">
                  <c:v>76.53</c:v>
                </c:pt>
                <c:pt idx="299">
                  <c:v>75.7</c:v>
                </c:pt>
                <c:pt idx="300">
                  <c:v>75.2</c:v>
                </c:pt>
                <c:pt idx="301">
                  <c:v>75.33</c:v>
                </c:pt>
                <c:pt idx="302">
                  <c:v>74.63</c:v>
                </c:pt>
                <c:pt idx="303">
                  <c:v>74.900000000000006</c:v>
                </c:pt>
                <c:pt idx="304">
                  <c:v>72.47</c:v>
                </c:pt>
              </c:numCache>
            </c:numRef>
          </c:val>
          <c:smooth val="0"/>
          <c:extLst>
            <c:ext xmlns:c16="http://schemas.microsoft.com/office/drawing/2014/chart" uri="{C3380CC4-5D6E-409C-BE32-E72D297353CC}">
              <c16:uniqueId val="{00000003-76D3-44FF-8970-A4283AA70049}"/>
            </c:ext>
          </c:extLst>
        </c:ser>
        <c:ser>
          <c:idx val="4"/>
          <c:order val="4"/>
          <c:tx>
            <c:strRef>
              <c:f>'1B. Pre-War'!#REF!</c:f>
              <c:strCache>
                <c:ptCount val="1"/>
                <c:pt idx="0">
                  <c:v>#REF!</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'1B. Pre-War'!$C$5:$C$309</c:f>
              <c:numCache>
                <c:formatCode>d\-mmm\-yy</c:formatCode>
                <c:ptCount val="305"/>
                <c:pt idx="0">
                  <c:v>44615</c:v>
                </c:pt>
                <c:pt idx="1">
                  <c:v>44614</c:v>
                </c:pt>
                <c:pt idx="2">
                  <c:v>44613</c:v>
                </c:pt>
                <c:pt idx="3">
                  <c:v>44612</c:v>
                </c:pt>
                <c:pt idx="4">
                  <c:v>44610</c:v>
                </c:pt>
                <c:pt idx="5">
                  <c:v>44609</c:v>
                </c:pt>
                <c:pt idx="6">
                  <c:v>44608</c:v>
                </c:pt>
                <c:pt idx="7">
                  <c:v>44607</c:v>
                </c:pt>
                <c:pt idx="8">
                  <c:v>44606</c:v>
                </c:pt>
                <c:pt idx="9">
                  <c:v>44603</c:v>
                </c:pt>
                <c:pt idx="10">
                  <c:v>44602</c:v>
                </c:pt>
                <c:pt idx="11">
                  <c:v>44601</c:v>
                </c:pt>
                <c:pt idx="12">
                  <c:v>44600</c:v>
                </c:pt>
                <c:pt idx="13">
                  <c:v>44599</c:v>
                </c:pt>
                <c:pt idx="14">
                  <c:v>44596</c:v>
                </c:pt>
                <c:pt idx="15">
                  <c:v>44595</c:v>
                </c:pt>
                <c:pt idx="16">
                  <c:v>44594</c:v>
                </c:pt>
                <c:pt idx="17">
                  <c:v>44593</c:v>
                </c:pt>
                <c:pt idx="18">
                  <c:v>44592</c:v>
                </c:pt>
                <c:pt idx="19">
                  <c:v>44589</c:v>
                </c:pt>
                <c:pt idx="20">
                  <c:v>44588</c:v>
                </c:pt>
                <c:pt idx="21">
                  <c:v>44587</c:v>
                </c:pt>
                <c:pt idx="22">
                  <c:v>44586</c:v>
                </c:pt>
                <c:pt idx="23">
                  <c:v>44585</c:v>
                </c:pt>
                <c:pt idx="24">
                  <c:v>44582</c:v>
                </c:pt>
                <c:pt idx="25">
                  <c:v>44581</c:v>
                </c:pt>
                <c:pt idx="26">
                  <c:v>44580</c:v>
                </c:pt>
                <c:pt idx="27">
                  <c:v>44579</c:v>
                </c:pt>
                <c:pt idx="28">
                  <c:v>44578</c:v>
                </c:pt>
                <c:pt idx="29">
                  <c:v>44577</c:v>
                </c:pt>
                <c:pt idx="30">
                  <c:v>44575</c:v>
                </c:pt>
                <c:pt idx="31">
                  <c:v>44574</c:v>
                </c:pt>
                <c:pt idx="32">
                  <c:v>44573</c:v>
                </c:pt>
                <c:pt idx="33">
                  <c:v>44572</c:v>
                </c:pt>
                <c:pt idx="34">
                  <c:v>44571</c:v>
                </c:pt>
                <c:pt idx="35">
                  <c:v>44568</c:v>
                </c:pt>
                <c:pt idx="36">
                  <c:v>44567</c:v>
                </c:pt>
                <c:pt idx="37">
                  <c:v>44566</c:v>
                </c:pt>
                <c:pt idx="38">
                  <c:v>44565</c:v>
                </c:pt>
                <c:pt idx="39">
                  <c:v>44564</c:v>
                </c:pt>
                <c:pt idx="40">
                  <c:v>44561</c:v>
                </c:pt>
                <c:pt idx="41">
                  <c:v>44560</c:v>
                </c:pt>
                <c:pt idx="42">
                  <c:v>44559</c:v>
                </c:pt>
                <c:pt idx="43">
                  <c:v>44558</c:v>
                </c:pt>
                <c:pt idx="44">
                  <c:v>44557</c:v>
                </c:pt>
                <c:pt idx="45">
                  <c:v>44554</c:v>
                </c:pt>
                <c:pt idx="46">
                  <c:v>44553</c:v>
                </c:pt>
                <c:pt idx="47">
                  <c:v>44552</c:v>
                </c:pt>
                <c:pt idx="48">
                  <c:v>44551</c:v>
                </c:pt>
                <c:pt idx="49">
                  <c:v>44550</c:v>
                </c:pt>
                <c:pt idx="50">
                  <c:v>44547</c:v>
                </c:pt>
                <c:pt idx="51">
                  <c:v>44546</c:v>
                </c:pt>
                <c:pt idx="52">
                  <c:v>44545</c:v>
                </c:pt>
                <c:pt idx="53">
                  <c:v>44544</c:v>
                </c:pt>
                <c:pt idx="54">
                  <c:v>44543</c:v>
                </c:pt>
                <c:pt idx="55">
                  <c:v>44540</c:v>
                </c:pt>
                <c:pt idx="56">
                  <c:v>44539</c:v>
                </c:pt>
                <c:pt idx="57">
                  <c:v>44538</c:v>
                </c:pt>
                <c:pt idx="58">
                  <c:v>44537</c:v>
                </c:pt>
                <c:pt idx="59">
                  <c:v>44536</c:v>
                </c:pt>
                <c:pt idx="60">
                  <c:v>44533</c:v>
                </c:pt>
                <c:pt idx="61">
                  <c:v>44532</c:v>
                </c:pt>
                <c:pt idx="62">
                  <c:v>44531</c:v>
                </c:pt>
                <c:pt idx="63">
                  <c:v>44530</c:v>
                </c:pt>
                <c:pt idx="64">
                  <c:v>44529</c:v>
                </c:pt>
                <c:pt idx="65">
                  <c:v>44526</c:v>
                </c:pt>
                <c:pt idx="66">
                  <c:v>44525</c:v>
                </c:pt>
                <c:pt idx="67">
                  <c:v>44524</c:v>
                </c:pt>
                <c:pt idx="68">
                  <c:v>44523</c:v>
                </c:pt>
                <c:pt idx="69">
                  <c:v>44522</c:v>
                </c:pt>
                <c:pt idx="70">
                  <c:v>44519</c:v>
                </c:pt>
                <c:pt idx="71">
                  <c:v>44518</c:v>
                </c:pt>
                <c:pt idx="72">
                  <c:v>44517</c:v>
                </c:pt>
                <c:pt idx="73">
                  <c:v>44516</c:v>
                </c:pt>
                <c:pt idx="74">
                  <c:v>44515</c:v>
                </c:pt>
                <c:pt idx="75">
                  <c:v>44512</c:v>
                </c:pt>
                <c:pt idx="76">
                  <c:v>44511</c:v>
                </c:pt>
                <c:pt idx="77">
                  <c:v>44510</c:v>
                </c:pt>
                <c:pt idx="78">
                  <c:v>44509</c:v>
                </c:pt>
                <c:pt idx="79">
                  <c:v>44508</c:v>
                </c:pt>
                <c:pt idx="80">
                  <c:v>44505</c:v>
                </c:pt>
                <c:pt idx="81">
                  <c:v>44504</c:v>
                </c:pt>
                <c:pt idx="82">
                  <c:v>44503</c:v>
                </c:pt>
                <c:pt idx="83">
                  <c:v>44502</c:v>
                </c:pt>
                <c:pt idx="84">
                  <c:v>44501</c:v>
                </c:pt>
                <c:pt idx="85">
                  <c:v>44498</c:v>
                </c:pt>
                <c:pt idx="86">
                  <c:v>44497</c:v>
                </c:pt>
                <c:pt idx="87">
                  <c:v>44496</c:v>
                </c:pt>
                <c:pt idx="88">
                  <c:v>44495</c:v>
                </c:pt>
                <c:pt idx="89">
                  <c:v>44494</c:v>
                </c:pt>
                <c:pt idx="90">
                  <c:v>44491</c:v>
                </c:pt>
                <c:pt idx="91">
                  <c:v>44490</c:v>
                </c:pt>
                <c:pt idx="92">
                  <c:v>44489</c:v>
                </c:pt>
                <c:pt idx="93">
                  <c:v>44488</c:v>
                </c:pt>
                <c:pt idx="94">
                  <c:v>44487</c:v>
                </c:pt>
                <c:pt idx="95">
                  <c:v>44484</c:v>
                </c:pt>
                <c:pt idx="96">
                  <c:v>44483</c:v>
                </c:pt>
                <c:pt idx="97">
                  <c:v>44482</c:v>
                </c:pt>
                <c:pt idx="98">
                  <c:v>44481</c:v>
                </c:pt>
                <c:pt idx="99">
                  <c:v>44480</c:v>
                </c:pt>
                <c:pt idx="100">
                  <c:v>44477</c:v>
                </c:pt>
                <c:pt idx="101">
                  <c:v>44476</c:v>
                </c:pt>
                <c:pt idx="102">
                  <c:v>44475</c:v>
                </c:pt>
                <c:pt idx="103">
                  <c:v>44474</c:v>
                </c:pt>
                <c:pt idx="104">
                  <c:v>44473</c:v>
                </c:pt>
                <c:pt idx="105">
                  <c:v>44470</c:v>
                </c:pt>
                <c:pt idx="106">
                  <c:v>44469</c:v>
                </c:pt>
                <c:pt idx="107">
                  <c:v>44468</c:v>
                </c:pt>
                <c:pt idx="108">
                  <c:v>44467</c:v>
                </c:pt>
                <c:pt idx="109">
                  <c:v>44466</c:v>
                </c:pt>
                <c:pt idx="110">
                  <c:v>44463</c:v>
                </c:pt>
                <c:pt idx="111">
                  <c:v>44462</c:v>
                </c:pt>
                <c:pt idx="112">
                  <c:v>44461</c:v>
                </c:pt>
                <c:pt idx="113">
                  <c:v>44460</c:v>
                </c:pt>
                <c:pt idx="114">
                  <c:v>44459</c:v>
                </c:pt>
                <c:pt idx="115">
                  <c:v>44456</c:v>
                </c:pt>
                <c:pt idx="116">
                  <c:v>44455</c:v>
                </c:pt>
                <c:pt idx="117">
                  <c:v>44454</c:v>
                </c:pt>
                <c:pt idx="118">
                  <c:v>44453</c:v>
                </c:pt>
                <c:pt idx="119">
                  <c:v>44452</c:v>
                </c:pt>
                <c:pt idx="120">
                  <c:v>44449</c:v>
                </c:pt>
                <c:pt idx="121">
                  <c:v>44448</c:v>
                </c:pt>
                <c:pt idx="122">
                  <c:v>44447</c:v>
                </c:pt>
                <c:pt idx="123">
                  <c:v>44446</c:v>
                </c:pt>
                <c:pt idx="124">
                  <c:v>44445</c:v>
                </c:pt>
                <c:pt idx="125">
                  <c:v>44444</c:v>
                </c:pt>
                <c:pt idx="126">
                  <c:v>44442</c:v>
                </c:pt>
                <c:pt idx="127">
                  <c:v>44441</c:v>
                </c:pt>
                <c:pt idx="128">
                  <c:v>44440</c:v>
                </c:pt>
                <c:pt idx="129">
                  <c:v>44439</c:v>
                </c:pt>
                <c:pt idx="130">
                  <c:v>44438</c:v>
                </c:pt>
                <c:pt idx="131">
                  <c:v>44435</c:v>
                </c:pt>
                <c:pt idx="132">
                  <c:v>44434</c:v>
                </c:pt>
                <c:pt idx="133">
                  <c:v>44433</c:v>
                </c:pt>
                <c:pt idx="134">
                  <c:v>44432</c:v>
                </c:pt>
                <c:pt idx="135">
                  <c:v>44431</c:v>
                </c:pt>
                <c:pt idx="136">
                  <c:v>44428</c:v>
                </c:pt>
                <c:pt idx="137">
                  <c:v>44427</c:v>
                </c:pt>
                <c:pt idx="138">
                  <c:v>44426</c:v>
                </c:pt>
                <c:pt idx="139">
                  <c:v>44425</c:v>
                </c:pt>
                <c:pt idx="140">
                  <c:v>44424</c:v>
                </c:pt>
                <c:pt idx="141">
                  <c:v>44421</c:v>
                </c:pt>
                <c:pt idx="142">
                  <c:v>44420</c:v>
                </c:pt>
                <c:pt idx="143">
                  <c:v>44419</c:v>
                </c:pt>
                <c:pt idx="144">
                  <c:v>44418</c:v>
                </c:pt>
                <c:pt idx="145">
                  <c:v>44417</c:v>
                </c:pt>
                <c:pt idx="146">
                  <c:v>44414</c:v>
                </c:pt>
                <c:pt idx="147">
                  <c:v>44413</c:v>
                </c:pt>
                <c:pt idx="148">
                  <c:v>44412</c:v>
                </c:pt>
                <c:pt idx="149">
                  <c:v>44411</c:v>
                </c:pt>
                <c:pt idx="150">
                  <c:v>44410</c:v>
                </c:pt>
                <c:pt idx="151">
                  <c:v>44407</c:v>
                </c:pt>
                <c:pt idx="152">
                  <c:v>44406</c:v>
                </c:pt>
                <c:pt idx="153">
                  <c:v>44405</c:v>
                </c:pt>
                <c:pt idx="154">
                  <c:v>44404</c:v>
                </c:pt>
                <c:pt idx="155">
                  <c:v>44403</c:v>
                </c:pt>
                <c:pt idx="156">
                  <c:v>44400</c:v>
                </c:pt>
                <c:pt idx="157">
                  <c:v>44399</c:v>
                </c:pt>
                <c:pt idx="158">
                  <c:v>44398</c:v>
                </c:pt>
                <c:pt idx="159">
                  <c:v>44397</c:v>
                </c:pt>
                <c:pt idx="160">
                  <c:v>44396</c:v>
                </c:pt>
                <c:pt idx="161">
                  <c:v>44393</c:v>
                </c:pt>
                <c:pt idx="162">
                  <c:v>44392</c:v>
                </c:pt>
                <c:pt idx="163">
                  <c:v>44391</c:v>
                </c:pt>
                <c:pt idx="164">
                  <c:v>44390</c:v>
                </c:pt>
                <c:pt idx="165">
                  <c:v>44389</c:v>
                </c:pt>
                <c:pt idx="166">
                  <c:v>44386</c:v>
                </c:pt>
                <c:pt idx="167">
                  <c:v>44385</c:v>
                </c:pt>
                <c:pt idx="168">
                  <c:v>44384</c:v>
                </c:pt>
                <c:pt idx="169">
                  <c:v>44383</c:v>
                </c:pt>
                <c:pt idx="170">
                  <c:v>44382</c:v>
                </c:pt>
                <c:pt idx="171">
                  <c:v>44381</c:v>
                </c:pt>
                <c:pt idx="172">
                  <c:v>44379</c:v>
                </c:pt>
                <c:pt idx="173">
                  <c:v>44378</c:v>
                </c:pt>
                <c:pt idx="174">
                  <c:v>44377</c:v>
                </c:pt>
                <c:pt idx="175">
                  <c:v>44376</c:v>
                </c:pt>
                <c:pt idx="176">
                  <c:v>44375</c:v>
                </c:pt>
                <c:pt idx="177">
                  <c:v>44372</c:v>
                </c:pt>
                <c:pt idx="178">
                  <c:v>44371</c:v>
                </c:pt>
                <c:pt idx="179">
                  <c:v>44370</c:v>
                </c:pt>
                <c:pt idx="180">
                  <c:v>44369</c:v>
                </c:pt>
                <c:pt idx="181">
                  <c:v>44368</c:v>
                </c:pt>
                <c:pt idx="182">
                  <c:v>44365</c:v>
                </c:pt>
                <c:pt idx="183">
                  <c:v>44364</c:v>
                </c:pt>
                <c:pt idx="184">
                  <c:v>44363</c:v>
                </c:pt>
                <c:pt idx="185">
                  <c:v>44362</c:v>
                </c:pt>
                <c:pt idx="186">
                  <c:v>44361</c:v>
                </c:pt>
                <c:pt idx="187">
                  <c:v>44358</c:v>
                </c:pt>
                <c:pt idx="188">
                  <c:v>44357</c:v>
                </c:pt>
                <c:pt idx="189">
                  <c:v>44356</c:v>
                </c:pt>
                <c:pt idx="190">
                  <c:v>44355</c:v>
                </c:pt>
                <c:pt idx="191">
                  <c:v>44354</c:v>
                </c:pt>
                <c:pt idx="192">
                  <c:v>44351</c:v>
                </c:pt>
                <c:pt idx="193">
                  <c:v>44350</c:v>
                </c:pt>
                <c:pt idx="194">
                  <c:v>44349</c:v>
                </c:pt>
                <c:pt idx="195">
                  <c:v>44348</c:v>
                </c:pt>
                <c:pt idx="196">
                  <c:v>44347</c:v>
                </c:pt>
                <c:pt idx="197">
                  <c:v>44346</c:v>
                </c:pt>
                <c:pt idx="198">
                  <c:v>44344</c:v>
                </c:pt>
                <c:pt idx="199">
                  <c:v>44343</c:v>
                </c:pt>
                <c:pt idx="200">
                  <c:v>44342</c:v>
                </c:pt>
                <c:pt idx="201">
                  <c:v>44341</c:v>
                </c:pt>
                <c:pt idx="202">
                  <c:v>44340</c:v>
                </c:pt>
                <c:pt idx="203">
                  <c:v>44337</c:v>
                </c:pt>
                <c:pt idx="204">
                  <c:v>44336</c:v>
                </c:pt>
                <c:pt idx="205">
                  <c:v>44335</c:v>
                </c:pt>
                <c:pt idx="206">
                  <c:v>44334</c:v>
                </c:pt>
                <c:pt idx="207">
                  <c:v>44333</c:v>
                </c:pt>
                <c:pt idx="208">
                  <c:v>44330</c:v>
                </c:pt>
                <c:pt idx="209">
                  <c:v>44329</c:v>
                </c:pt>
                <c:pt idx="210">
                  <c:v>44328</c:v>
                </c:pt>
                <c:pt idx="211">
                  <c:v>44327</c:v>
                </c:pt>
                <c:pt idx="212">
                  <c:v>44326</c:v>
                </c:pt>
                <c:pt idx="213">
                  <c:v>44323</c:v>
                </c:pt>
                <c:pt idx="214">
                  <c:v>44322</c:v>
                </c:pt>
                <c:pt idx="215">
                  <c:v>44321</c:v>
                </c:pt>
                <c:pt idx="216">
                  <c:v>44320</c:v>
                </c:pt>
                <c:pt idx="217">
                  <c:v>44319</c:v>
                </c:pt>
                <c:pt idx="218">
                  <c:v>44316</c:v>
                </c:pt>
                <c:pt idx="219">
                  <c:v>44315</c:v>
                </c:pt>
                <c:pt idx="220">
                  <c:v>44314</c:v>
                </c:pt>
                <c:pt idx="221">
                  <c:v>44313</c:v>
                </c:pt>
                <c:pt idx="222">
                  <c:v>44312</c:v>
                </c:pt>
                <c:pt idx="223">
                  <c:v>44309</c:v>
                </c:pt>
                <c:pt idx="224">
                  <c:v>44308</c:v>
                </c:pt>
                <c:pt idx="225">
                  <c:v>44307</c:v>
                </c:pt>
                <c:pt idx="226">
                  <c:v>44306</c:v>
                </c:pt>
                <c:pt idx="227">
                  <c:v>44305</c:v>
                </c:pt>
                <c:pt idx="228">
                  <c:v>44302</c:v>
                </c:pt>
                <c:pt idx="229">
                  <c:v>44301</c:v>
                </c:pt>
                <c:pt idx="230">
                  <c:v>44300</c:v>
                </c:pt>
                <c:pt idx="231">
                  <c:v>44299</c:v>
                </c:pt>
                <c:pt idx="232">
                  <c:v>44298</c:v>
                </c:pt>
                <c:pt idx="233">
                  <c:v>44295</c:v>
                </c:pt>
                <c:pt idx="234">
                  <c:v>44294</c:v>
                </c:pt>
                <c:pt idx="235">
                  <c:v>44293</c:v>
                </c:pt>
                <c:pt idx="236">
                  <c:v>44292</c:v>
                </c:pt>
                <c:pt idx="237">
                  <c:v>44291</c:v>
                </c:pt>
                <c:pt idx="238">
                  <c:v>44287</c:v>
                </c:pt>
                <c:pt idx="239">
                  <c:v>44286</c:v>
                </c:pt>
                <c:pt idx="240">
                  <c:v>44285</c:v>
                </c:pt>
                <c:pt idx="241">
                  <c:v>44284</c:v>
                </c:pt>
                <c:pt idx="242">
                  <c:v>44281</c:v>
                </c:pt>
                <c:pt idx="243">
                  <c:v>44280</c:v>
                </c:pt>
                <c:pt idx="244">
                  <c:v>44279</c:v>
                </c:pt>
                <c:pt idx="245">
                  <c:v>44278</c:v>
                </c:pt>
                <c:pt idx="246">
                  <c:v>44277</c:v>
                </c:pt>
                <c:pt idx="247">
                  <c:v>44274</c:v>
                </c:pt>
                <c:pt idx="248">
                  <c:v>44273</c:v>
                </c:pt>
                <c:pt idx="249">
                  <c:v>44272</c:v>
                </c:pt>
                <c:pt idx="250">
                  <c:v>44271</c:v>
                </c:pt>
                <c:pt idx="251">
                  <c:v>44270</c:v>
                </c:pt>
                <c:pt idx="252">
                  <c:v>44267</c:v>
                </c:pt>
                <c:pt idx="253">
                  <c:v>44266</c:v>
                </c:pt>
                <c:pt idx="254">
                  <c:v>44265</c:v>
                </c:pt>
                <c:pt idx="255">
                  <c:v>44264</c:v>
                </c:pt>
                <c:pt idx="256">
                  <c:v>44263</c:v>
                </c:pt>
                <c:pt idx="257">
                  <c:v>44260</c:v>
                </c:pt>
                <c:pt idx="258">
                  <c:v>44259</c:v>
                </c:pt>
                <c:pt idx="259">
                  <c:v>44258</c:v>
                </c:pt>
                <c:pt idx="260">
                  <c:v>44257</c:v>
                </c:pt>
                <c:pt idx="261">
                  <c:v>44256</c:v>
                </c:pt>
                <c:pt idx="262">
                  <c:v>44253</c:v>
                </c:pt>
                <c:pt idx="263">
                  <c:v>44252</c:v>
                </c:pt>
                <c:pt idx="264">
                  <c:v>44251</c:v>
                </c:pt>
                <c:pt idx="265">
                  <c:v>44250</c:v>
                </c:pt>
                <c:pt idx="266">
                  <c:v>44249</c:v>
                </c:pt>
                <c:pt idx="267">
                  <c:v>44246</c:v>
                </c:pt>
                <c:pt idx="268">
                  <c:v>44245</c:v>
                </c:pt>
                <c:pt idx="269">
                  <c:v>44244</c:v>
                </c:pt>
                <c:pt idx="270">
                  <c:v>44243</c:v>
                </c:pt>
                <c:pt idx="271">
                  <c:v>44242</c:v>
                </c:pt>
                <c:pt idx="272">
                  <c:v>44241</c:v>
                </c:pt>
                <c:pt idx="273">
                  <c:v>44239</c:v>
                </c:pt>
                <c:pt idx="274">
                  <c:v>44238</c:v>
                </c:pt>
                <c:pt idx="275">
                  <c:v>44237</c:v>
                </c:pt>
                <c:pt idx="276">
                  <c:v>44236</c:v>
                </c:pt>
                <c:pt idx="277">
                  <c:v>44235</c:v>
                </c:pt>
                <c:pt idx="278">
                  <c:v>44232</c:v>
                </c:pt>
                <c:pt idx="279">
                  <c:v>44231</c:v>
                </c:pt>
                <c:pt idx="280">
                  <c:v>44230</c:v>
                </c:pt>
                <c:pt idx="281">
                  <c:v>44229</c:v>
                </c:pt>
                <c:pt idx="282">
                  <c:v>44228</c:v>
                </c:pt>
                <c:pt idx="283">
                  <c:v>44225</c:v>
                </c:pt>
                <c:pt idx="284">
                  <c:v>44224</c:v>
                </c:pt>
                <c:pt idx="285">
                  <c:v>44223</c:v>
                </c:pt>
                <c:pt idx="286">
                  <c:v>44222</c:v>
                </c:pt>
                <c:pt idx="287">
                  <c:v>44221</c:v>
                </c:pt>
                <c:pt idx="288">
                  <c:v>44218</c:v>
                </c:pt>
                <c:pt idx="289">
                  <c:v>44217</c:v>
                </c:pt>
                <c:pt idx="290">
                  <c:v>44216</c:v>
                </c:pt>
                <c:pt idx="291">
                  <c:v>44215</c:v>
                </c:pt>
                <c:pt idx="292">
                  <c:v>44214</c:v>
                </c:pt>
                <c:pt idx="293">
                  <c:v>44213</c:v>
                </c:pt>
                <c:pt idx="294">
                  <c:v>44211</c:v>
                </c:pt>
                <c:pt idx="295">
                  <c:v>44210</c:v>
                </c:pt>
                <c:pt idx="296">
                  <c:v>44209</c:v>
                </c:pt>
                <c:pt idx="297">
                  <c:v>44208</c:v>
                </c:pt>
                <c:pt idx="298">
                  <c:v>44207</c:v>
                </c:pt>
                <c:pt idx="299">
                  <c:v>44204</c:v>
                </c:pt>
                <c:pt idx="300">
                  <c:v>44203</c:v>
                </c:pt>
                <c:pt idx="301">
                  <c:v>44202</c:v>
                </c:pt>
                <c:pt idx="302">
                  <c:v>44201</c:v>
                </c:pt>
                <c:pt idx="303">
                  <c:v>44200</c:v>
                </c:pt>
                <c:pt idx="304">
                  <c:v>44197</c:v>
                </c:pt>
              </c:numCache>
            </c:numRef>
          </c:cat>
          <c:val>
            <c:numRef>
              <c:f>'1B. Pre-War'!#REF!</c:f>
              <c:numCache>
                <c:formatCode>General</c:formatCode>
                <c:ptCount val="1"/>
                <c:pt idx="0">
                  <c:v>1</c:v>
                </c:pt>
              </c:numCache>
            </c:numRef>
          </c:val>
          <c:smooth val="0"/>
          <c:extLst>
            <c:ext xmlns:c16="http://schemas.microsoft.com/office/drawing/2014/chart" uri="{C3380CC4-5D6E-409C-BE32-E72D297353CC}">
              <c16:uniqueId val="{00000004-76D3-44FF-8970-A4283AA70049}"/>
            </c:ext>
          </c:extLst>
        </c:ser>
        <c:dLbls>
          <c:showLegendKey val="0"/>
          <c:showVal val="0"/>
          <c:showCatName val="0"/>
          <c:showSerName val="0"/>
          <c:showPercent val="0"/>
          <c:showBubbleSize val="0"/>
        </c:dLbls>
        <c:marker val="1"/>
        <c:smooth val="0"/>
        <c:axId val="1855789104"/>
        <c:axId val="2117770288"/>
      </c:lineChart>
      <c:dateAx>
        <c:axId val="140012928"/>
        <c:scaling>
          <c:orientation val="minMax"/>
        </c:scaling>
        <c:delete val="0"/>
        <c:axPos val="b"/>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528400"/>
        <c:crosses val="autoZero"/>
        <c:auto val="1"/>
        <c:lblOffset val="100"/>
        <c:baseTimeUnit val="days"/>
      </c:dateAx>
      <c:valAx>
        <c:axId val="2121528400"/>
        <c:scaling>
          <c:orientation val="minMax"/>
          <c:max val="14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12928"/>
        <c:crosses val="autoZero"/>
        <c:crossBetween val="between"/>
      </c:valAx>
      <c:valAx>
        <c:axId val="2117770288"/>
        <c:scaling>
          <c:orientation val="minMax"/>
          <c:max val="3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Stock</a:t>
                </a:r>
                <a:r>
                  <a:rPr lang="en-IN" baseline="0"/>
                  <a:t> Prices (Rs)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789104"/>
        <c:crosses val="max"/>
        <c:crossBetween val="between"/>
      </c:valAx>
      <c:dateAx>
        <c:axId val="1855789104"/>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mmm\-yy" sourceLinked="1"/>
        <c:majorTickMark val="out"/>
        <c:minorTickMark val="none"/>
        <c:tickLblPos val="nextTo"/>
        <c:crossAx val="2117770288"/>
        <c:crosses val="autoZero"/>
        <c:auto val="1"/>
        <c:lblOffset val="100"/>
        <c:baseTimeUnit val="days"/>
      </c:dateAx>
      <c:spPr>
        <a:noFill/>
        <a:ln>
          <a:noFill/>
        </a:ln>
        <a:effectLst/>
      </c:spPr>
    </c:plotArea>
    <c:legend>
      <c:legendPos val="b"/>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Crude Oil Vs Share Prices (</a:t>
            </a:r>
            <a:r>
              <a:rPr lang="en-IN" b="1" i="1"/>
              <a:t>Shock</a:t>
            </a:r>
            <a:r>
              <a:rPr lang="en-IN"/>
              <a:t>)</a:t>
            </a:r>
          </a:p>
        </c:rich>
      </c:tx>
      <c:layout>
        <c:manualLayout>
          <c:xMode val="edge"/>
          <c:yMode val="edge"/>
          <c:x val="0.29056968831352165"/>
          <c:y val="2.29166660401173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581291795057305"/>
          <c:y val="0.1269678558057154"/>
          <c:w val="0.61569394867861149"/>
          <c:h val="0.60002064723975246"/>
        </c:manualLayout>
      </c:layout>
      <c:lineChart>
        <c:grouping val="standard"/>
        <c:varyColors val="0"/>
        <c:ser>
          <c:idx val="0"/>
          <c:order val="0"/>
          <c:tx>
            <c:strRef>
              <c:f>'1C. Shock'!$D$4</c:f>
              <c:strCache>
                <c:ptCount val="1"/>
                <c:pt idx="0">
                  <c:v>Crude Oil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'1C. Shock'!$C$5:$C$229</c:f>
              <c:numCache>
                <c:formatCode>d\-mmm\-yy</c:formatCode>
                <c:ptCount val="225"/>
                <c:pt idx="0">
                  <c:v>44925</c:v>
                </c:pt>
                <c:pt idx="1">
                  <c:v>44924</c:v>
                </c:pt>
                <c:pt idx="2">
                  <c:v>44923</c:v>
                </c:pt>
                <c:pt idx="3">
                  <c:v>44922</c:v>
                </c:pt>
                <c:pt idx="4">
                  <c:v>44921</c:v>
                </c:pt>
                <c:pt idx="5">
                  <c:v>44918</c:v>
                </c:pt>
                <c:pt idx="6">
                  <c:v>44917</c:v>
                </c:pt>
                <c:pt idx="7">
                  <c:v>44916</c:v>
                </c:pt>
                <c:pt idx="8">
                  <c:v>44915</c:v>
                </c:pt>
                <c:pt idx="9">
                  <c:v>44914</c:v>
                </c:pt>
                <c:pt idx="10">
                  <c:v>44911</c:v>
                </c:pt>
                <c:pt idx="11">
                  <c:v>44910</c:v>
                </c:pt>
                <c:pt idx="12">
                  <c:v>44909</c:v>
                </c:pt>
                <c:pt idx="13">
                  <c:v>44908</c:v>
                </c:pt>
                <c:pt idx="14">
                  <c:v>44907</c:v>
                </c:pt>
                <c:pt idx="15">
                  <c:v>44904</c:v>
                </c:pt>
                <c:pt idx="16">
                  <c:v>44903</c:v>
                </c:pt>
                <c:pt idx="17">
                  <c:v>44902</c:v>
                </c:pt>
                <c:pt idx="18">
                  <c:v>44901</c:v>
                </c:pt>
                <c:pt idx="19">
                  <c:v>44900</c:v>
                </c:pt>
                <c:pt idx="20">
                  <c:v>44897</c:v>
                </c:pt>
                <c:pt idx="21">
                  <c:v>44896</c:v>
                </c:pt>
                <c:pt idx="22">
                  <c:v>44895</c:v>
                </c:pt>
                <c:pt idx="23">
                  <c:v>44894</c:v>
                </c:pt>
                <c:pt idx="24">
                  <c:v>44893</c:v>
                </c:pt>
                <c:pt idx="25">
                  <c:v>44890</c:v>
                </c:pt>
                <c:pt idx="26">
                  <c:v>44889</c:v>
                </c:pt>
                <c:pt idx="27">
                  <c:v>44888</c:v>
                </c:pt>
                <c:pt idx="28">
                  <c:v>44887</c:v>
                </c:pt>
                <c:pt idx="29">
                  <c:v>44886</c:v>
                </c:pt>
                <c:pt idx="30">
                  <c:v>44883</c:v>
                </c:pt>
                <c:pt idx="31">
                  <c:v>44882</c:v>
                </c:pt>
                <c:pt idx="32">
                  <c:v>44881</c:v>
                </c:pt>
                <c:pt idx="33">
                  <c:v>44880</c:v>
                </c:pt>
                <c:pt idx="34">
                  <c:v>44879</c:v>
                </c:pt>
                <c:pt idx="35">
                  <c:v>44876</c:v>
                </c:pt>
                <c:pt idx="36">
                  <c:v>44875</c:v>
                </c:pt>
                <c:pt idx="37">
                  <c:v>44874</c:v>
                </c:pt>
                <c:pt idx="38">
                  <c:v>44873</c:v>
                </c:pt>
                <c:pt idx="39">
                  <c:v>44872</c:v>
                </c:pt>
                <c:pt idx="40">
                  <c:v>44869</c:v>
                </c:pt>
                <c:pt idx="41">
                  <c:v>44868</c:v>
                </c:pt>
                <c:pt idx="42">
                  <c:v>44867</c:v>
                </c:pt>
                <c:pt idx="43">
                  <c:v>44866</c:v>
                </c:pt>
                <c:pt idx="44">
                  <c:v>44865</c:v>
                </c:pt>
                <c:pt idx="45">
                  <c:v>44862</c:v>
                </c:pt>
                <c:pt idx="46">
                  <c:v>44861</c:v>
                </c:pt>
                <c:pt idx="47">
                  <c:v>44860</c:v>
                </c:pt>
                <c:pt idx="48">
                  <c:v>44859</c:v>
                </c:pt>
                <c:pt idx="49">
                  <c:v>44858</c:v>
                </c:pt>
                <c:pt idx="50">
                  <c:v>44855</c:v>
                </c:pt>
                <c:pt idx="51">
                  <c:v>44854</c:v>
                </c:pt>
                <c:pt idx="52">
                  <c:v>44853</c:v>
                </c:pt>
                <c:pt idx="53">
                  <c:v>44852</c:v>
                </c:pt>
                <c:pt idx="54">
                  <c:v>44851</c:v>
                </c:pt>
                <c:pt idx="55">
                  <c:v>44848</c:v>
                </c:pt>
                <c:pt idx="56">
                  <c:v>44847</c:v>
                </c:pt>
                <c:pt idx="57">
                  <c:v>44846</c:v>
                </c:pt>
                <c:pt idx="58">
                  <c:v>44845</c:v>
                </c:pt>
                <c:pt idx="59">
                  <c:v>44844</c:v>
                </c:pt>
                <c:pt idx="60">
                  <c:v>44841</c:v>
                </c:pt>
                <c:pt idx="61">
                  <c:v>44840</c:v>
                </c:pt>
                <c:pt idx="62">
                  <c:v>44839</c:v>
                </c:pt>
                <c:pt idx="63">
                  <c:v>44838</c:v>
                </c:pt>
                <c:pt idx="64">
                  <c:v>44837</c:v>
                </c:pt>
                <c:pt idx="65">
                  <c:v>44834</c:v>
                </c:pt>
                <c:pt idx="66">
                  <c:v>44833</c:v>
                </c:pt>
                <c:pt idx="67">
                  <c:v>44832</c:v>
                </c:pt>
                <c:pt idx="68">
                  <c:v>44831</c:v>
                </c:pt>
                <c:pt idx="69">
                  <c:v>44830</c:v>
                </c:pt>
                <c:pt idx="70">
                  <c:v>44827</c:v>
                </c:pt>
                <c:pt idx="71">
                  <c:v>44826</c:v>
                </c:pt>
                <c:pt idx="72">
                  <c:v>44825</c:v>
                </c:pt>
                <c:pt idx="73">
                  <c:v>44824</c:v>
                </c:pt>
                <c:pt idx="74">
                  <c:v>44823</c:v>
                </c:pt>
                <c:pt idx="75">
                  <c:v>44820</c:v>
                </c:pt>
                <c:pt idx="76">
                  <c:v>44819</c:v>
                </c:pt>
                <c:pt idx="77">
                  <c:v>44818</c:v>
                </c:pt>
                <c:pt idx="78">
                  <c:v>44817</c:v>
                </c:pt>
                <c:pt idx="79">
                  <c:v>44816</c:v>
                </c:pt>
                <c:pt idx="80">
                  <c:v>44813</c:v>
                </c:pt>
                <c:pt idx="81">
                  <c:v>44812</c:v>
                </c:pt>
                <c:pt idx="82">
                  <c:v>44811</c:v>
                </c:pt>
                <c:pt idx="83">
                  <c:v>44810</c:v>
                </c:pt>
                <c:pt idx="84">
                  <c:v>44809</c:v>
                </c:pt>
                <c:pt idx="85">
                  <c:v>44808</c:v>
                </c:pt>
                <c:pt idx="86">
                  <c:v>44806</c:v>
                </c:pt>
                <c:pt idx="87">
                  <c:v>44805</c:v>
                </c:pt>
                <c:pt idx="88">
                  <c:v>44804</c:v>
                </c:pt>
                <c:pt idx="89">
                  <c:v>44803</c:v>
                </c:pt>
                <c:pt idx="90">
                  <c:v>44802</c:v>
                </c:pt>
                <c:pt idx="91">
                  <c:v>44799</c:v>
                </c:pt>
                <c:pt idx="92">
                  <c:v>44798</c:v>
                </c:pt>
                <c:pt idx="93">
                  <c:v>44797</c:v>
                </c:pt>
                <c:pt idx="94">
                  <c:v>44796</c:v>
                </c:pt>
                <c:pt idx="95">
                  <c:v>44795</c:v>
                </c:pt>
                <c:pt idx="96">
                  <c:v>44792</c:v>
                </c:pt>
                <c:pt idx="97">
                  <c:v>44791</c:v>
                </c:pt>
                <c:pt idx="98">
                  <c:v>44790</c:v>
                </c:pt>
                <c:pt idx="99">
                  <c:v>44789</c:v>
                </c:pt>
                <c:pt idx="100">
                  <c:v>44788</c:v>
                </c:pt>
                <c:pt idx="101">
                  <c:v>44785</c:v>
                </c:pt>
                <c:pt idx="102">
                  <c:v>44784</c:v>
                </c:pt>
                <c:pt idx="103">
                  <c:v>44783</c:v>
                </c:pt>
                <c:pt idx="104">
                  <c:v>44782</c:v>
                </c:pt>
                <c:pt idx="105">
                  <c:v>44781</c:v>
                </c:pt>
                <c:pt idx="106">
                  <c:v>44778</c:v>
                </c:pt>
                <c:pt idx="107">
                  <c:v>44777</c:v>
                </c:pt>
                <c:pt idx="108">
                  <c:v>44776</c:v>
                </c:pt>
                <c:pt idx="109">
                  <c:v>44775</c:v>
                </c:pt>
                <c:pt idx="110">
                  <c:v>44774</c:v>
                </c:pt>
                <c:pt idx="111">
                  <c:v>44771</c:v>
                </c:pt>
                <c:pt idx="112">
                  <c:v>44770</c:v>
                </c:pt>
                <c:pt idx="113">
                  <c:v>44769</c:v>
                </c:pt>
                <c:pt idx="114">
                  <c:v>44768</c:v>
                </c:pt>
                <c:pt idx="115">
                  <c:v>44767</c:v>
                </c:pt>
                <c:pt idx="116">
                  <c:v>44764</c:v>
                </c:pt>
                <c:pt idx="117">
                  <c:v>44763</c:v>
                </c:pt>
                <c:pt idx="118">
                  <c:v>44762</c:v>
                </c:pt>
                <c:pt idx="119">
                  <c:v>44761</c:v>
                </c:pt>
                <c:pt idx="120">
                  <c:v>44760</c:v>
                </c:pt>
                <c:pt idx="121">
                  <c:v>44757</c:v>
                </c:pt>
                <c:pt idx="122">
                  <c:v>44756</c:v>
                </c:pt>
                <c:pt idx="123">
                  <c:v>44755</c:v>
                </c:pt>
                <c:pt idx="124">
                  <c:v>44754</c:v>
                </c:pt>
                <c:pt idx="125">
                  <c:v>44753</c:v>
                </c:pt>
                <c:pt idx="126">
                  <c:v>44750</c:v>
                </c:pt>
                <c:pt idx="127">
                  <c:v>44749</c:v>
                </c:pt>
                <c:pt idx="128">
                  <c:v>44748</c:v>
                </c:pt>
                <c:pt idx="129">
                  <c:v>44747</c:v>
                </c:pt>
                <c:pt idx="130">
                  <c:v>44746</c:v>
                </c:pt>
                <c:pt idx="131">
                  <c:v>44745</c:v>
                </c:pt>
                <c:pt idx="132">
                  <c:v>44743</c:v>
                </c:pt>
                <c:pt idx="133">
                  <c:v>44742</c:v>
                </c:pt>
                <c:pt idx="134">
                  <c:v>44741</c:v>
                </c:pt>
                <c:pt idx="135">
                  <c:v>44740</c:v>
                </c:pt>
                <c:pt idx="136">
                  <c:v>44739</c:v>
                </c:pt>
                <c:pt idx="137">
                  <c:v>44736</c:v>
                </c:pt>
                <c:pt idx="138">
                  <c:v>44735</c:v>
                </c:pt>
                <c:pt idx="139">
                  <c:v>44734</c:v>
                </c:pt>
                <c:pt idx="140">
                  <c:v>44733</c:v>
                </c:pt>
                <c:pt idx="141">
                  <c:v>44732</c:v>
                </c:pt>
                <c:pt idx="142">
                  <c:v>44731</c:v>
                </c:pt>
                <c:pt idx="143">
                  <c:v>44729</c:v>
                </c:pt>
                <c:pt idx="144">
                  <c:v>44728</c:v>
                </c:pt>
                <c:pt idx="145">
                  <c:v>44727</c:v>
                </c:pt>
                <c:pt idx="146">
                  <c:v>44726</c:v>
                </c:pt>
                <c:pt idx="147">
                  <c:v>44725</c:v>
                </c:pt>
                <c:pt idx="148">
                  <c:v>44722</c:v>
                </c:pt>
                <c:pt idx="149">
                  <c:v>44721</c:v>
                </c:pt>
                <c:pt idx="150">
                  <c:v>44720</c:v>
                </c:pt>
                <c:pt idx="151">
                  <c:v>44719</c:v>
                </c:pt>
                <c:pt idx="152">
                  <c:v>44718</c:v>
                </c:pt>
                <c:pt idx="153">
                  <c:v>44715</c:v>
                </c:pt>
                <c:pt idx="154">
                  <c:v>44714</c:v>
                </c:pt>
                <c:pt idx="155">
                  <c:v>44713</c:v>
                </c:pt>
                <c:pt idx="156">
                  <c:v>44712</c:v>
                </c:pt>
                <c:pt idx="157">
                  <c:v>44711</c:v>
                </c:pt>
                <c:pt idx="158">
                  <c:v>44710</c:v>
                </c:pt>
                <c:pt idx="159">
                  <c:v>44708</c:v>
                </c:pt>
                <c:pt idx="160">
                  <c:v>44707</c:v>
                </c:pt>
                <c:pt idx="161">
                  <c:v>44706</c:v>
                </c:pt>
                <c:pt idx="162">
                  <c:v>44705</c:v>
                </c:pt>
                <c:pt idx="163">
                  <c:v>44704</c:v>
                </c:pt>
                <c:pt idx="164">
                  <c:v>44701</c:v>
                </c:pt>
                <c:pt idx="165">
                  <c:v>44700</c:v>
                </c:pt>
                <c:pt idx="166">
                  <c:v>44699</c:v>
                </c:pt>
                <c:pt idx="167">
                  <c:v>44698</c:v>
                </c:pt>
                <c:pt idx="168">
                  <c:v>44697</c:v>
                </c:pt>
                <c:pt idx="169">
                  <c:v>44694</c:v>
                </c:pt>
                <c:pt idx="170">
                  <c:v>44693</c:v>
                </c:pt>
                <c:pt idx="171">
                  <c:v>44692</c:v>
                </c:pt>
                <c:pt idx="172">
                  <c:v>44691</c:v>
                </c:pt>
                <c:pt idx="173">
                  <c:v>44690</c:v>
                </c:pt>
                <c:pt idx="174">
                  <c:v>44687</c:v>
                </c:pt>
                <c:pt idx="175">
                  <c:v>44686</c:v>
                </c:pt>
                <c:pt idx="176">
                  <c:v>44685</c:v>
                </c:pt>
                <c:pt idx="177">
                  <c:v>44684</c:v>
                </c:pt>
                <c:pt idx="178">
                  <c:v>44683</c:v>
                </c:pt>
                <c:pt idx="179">
                  <c:v>44680</c:v>
                </c:pt>
                <c:pt idx="180">
                  <c:v>44679</c:v>
                </c:pt>
                <c:pt idx="181">
                  <c:v>44678</c:v>
                </c:pt>
                <c:pt idx="182">
                  <c:v>44677</c:v>
                </c:pt>
                <c:pt idx="183">
                  <c:v>44676</c:v>
                </c:pt>
                <c:pt idx="184">
                  <c:v>44673</c:v>
                </c:pt>
                <c:pt idx="185">
                  <c:v>44672</c:v>
                </c:pt>
                <c:pt idx="186">
                  <c:v>44671</c:v>
                </c:pt>
                <c:pt idx="187">
                  <c:v>44670</c:v>
                </c:pt>
                <c:pt idx="188">
                  <c:v>44669</c:v>
                </c:pt>
                <c:pt idx="189">
                  <c:v>44665</c:v>
                </c:pt>
                <c:pt idx="190">
                  <c:v>44664</c:v>
                </c:pt>
                <c:pt idx="191">
                  <c:v>44663</c:v>
                </c:pt>
                <c:pt idx="192">
                  <c:v>44662</c:v>
                </c:pt>
                <c:pt idx="193">
                  <c:v>44659</c:v>
                </c:pt>
                <c:pt idx="194">
                  <c:v>44658</c:v>
                </c:pt>
                <c:pt idx="195">
                  <c:v>44657</c:v>
                </c:pt>
                <c:pt idx="196">
                  <c:v>44656</c:v>
                </c:pt>
                <c:pt idx="197">
                  <c:v>44655</c:v>
                </c:pt>
                <c:pt idx="198">
                  <c:v>44652</c:v>
                </c:pt>
                <c:pt idx="199">
                  <c:v>44651</c:v>
                </c:pt>
                <c:pt idx="200">
                  <c:v>44650</c:v>
                </c:pt>
                <c:pt idx="201">
                  <c:v>44649</c:v>
                </c:pt>
                <c:pt idx="202">
                  <c:v>44648</c:v>
                </c:pt>
                <c:pt idx="203">
                  <c:v>44645</c:v>
                </c:pt>
                <c:pt idx="204">
                  <c:v>44644</c:v>
                </c:pt>
                <c:pt idx="205">
                  <c:v>44643</c:v>
                </c:pt>
                <c:pt idx="206">
                  <c:v>44642</c:v>
                </c:pt>
                <c:pt idx="207">
                  <c:v>44641</c:v>
                </c:pt>
                <c:pt idx="208">
                  <c:v>44638</c:v>
                </c:pt>
                <c:pt idx="209">
                  <c:v>44637</c:v>
                </c:pt>
                <c:pt idx="210">
                  <c:v>44636</c:v>
                </c:pt>
                <c:pt idx="211">
                  <c:v>44635</c:v>
                </c:pt>
                <c:pt idx="212">
                  <c:v>44634</c:v>
                </c:pt>
                <c:pt idx="213">
                  <c:v>44631</c:v>
                </c:pt>
                <c:pt idx="214">
                  <c:v>44630</c:v>
                </c:pt>
                <c:pt idx="215">
                  <c:v>44629</c:v>
                </c:pt>
                <c:pt idx="216">
                  <c:v>44628</c:v>
                </c:pt>
                <c:pt idx="217">
                  <c:v>44627</c:v>
                </c:pt>
                <c:pt idx="218">
                  <c:v>44624</c:v>
                </c:pt>
                <c:pt idx="219">
                  <c:v>44623</c:v>
                </c:pt>
                <c:pt idx="220">
                  <c:v>44622</c:v>
                </c:pt>
                <c:pt idx="221">
                  <c:v>44621</c:v>
                </c:pt>
                <c:pt idx="222">
                  <c:v>44620</c:v>
                </c:pt>
                <c:pt idx="223">
                  <c:v>44617</c:v>
                </c:pt>
                <c:pt idx="224">
                  <c:v>44616</c:v>
                </c:pt>
              </c:numCache>
            </c:numRef>
          </c:cat>
          <c:val>
            <c:numRef>
              <c:f>'1C. Shock'!$D$5:$D$229</c:f>
              <c:numCache>
                <c:formatCode>"₹"\ #,##0.00</c:formatCode>
                <c:ptCount val="225"/>
                <c:pt idx="0">
                  <c:v>8361.66</c:v>
                </c:pt>
                <c:pt idx="1">
                  <c:v>8257.06</c:v>
                </c:pt>
                <c:pt idx="2">
                  <c:v>8311.91</c:v>
                </c:pt>
                <c:pt idx="3">
                  <c:v>8532.6</c:v>
                </c:pt>
                <c:pt idx="4">
                  <c:v>8485.4</c:v>
                </c:pt>
                <c:pt idx="5">
                  <c:v>8445.85</c:v>
                </c:pt>
                <c:pt idx="6">
                  <c:v>8208.59</c:v>
                </c:pt>
                <c:pt idx="7">
                  <c:v>8299.16</c:v>
                </c:pt>
                <c:pt idx="8">
                  <c:v>8060.62</c:v>
                </c:pt>
                <c:pt idx="9">
                  <c:v>8045.31</c:v>
                </c:pt>
                <c:pt idx="10">
                  <c:v>7926.68</c:v>
                </c:pt>
                <c:pt idx="11">
                  <c:v>8176.7</c:v>
                </c:pt>
                <c:pt idx="12">
                  <c:v>8195.83</c:v>
                </c:pt>
                <c:pt idx="13">
                  <c:v>8008.32</c:v>
                </c:pt>
                <c:pt idx="14">
                  <c:v>7813.15</c:v>
                </c:pt>
                <c:pt idx="15">
                  <c:v>7584.81</c:v>
                </c:pt>
                <c:pt idx="16">
                  <c:v>7693.24</c:v>
                </c:pt>
                <c:pt idx="17">
                  <c:v>7768.01</c:v>
                </c:pt>
                <c:pt idx="18">
                  <c:v>7931.72</c:v>
                </c:pt>
                <c:pt idx="19">
                  <c:v>8269.4599999999991</c:v>
                </c:pt>
                <c:pt idx="20">
                  <c:v>8440.91</c:v>
                </c:pt>
                <c:pt idx="21">
                  <c:v>8602.0400000000009</c:v>
                </c:pt>
                <c:pt idx="22">
                  <c:v>8470.56</c:v>
                </c:pt>
                <c:pt idx="23">
                  <c:v>8278.48</c:v>
                </c:pt>
                <c:pt idx="24">
                  <c:v>8172.78</c:v>
                </c:pt>
                <c:pt idx="25">
                  <c:v>8135.4</c:v>
                </c:pt>
                <c:pt idx="26">
                  <c:v>8275.91</c:v>
                </c:pt>
                <c:pt idx="27">
                  <c:v>8235.94</c:v>
                </c:pt>
                <c:pt idx="28">
                  <c:v>8662.6299999999992</c:v>
                </c:pt>
                <c:pt idx="29">
                  <c:v>8483.4500000000007</c:v>
                </c:pt>
                <c:pt idx="30">
                  <c:v>8382.9</c:v>
                </c:pt>
                <c:pt idx="31">
                  <c:v>8662.6299999999992</c:v>
                </c:pt>
                <c:pt idx="32">
                  <c:v>8942.36</c:v>
                </c:pt>
                <c:pt idx="33">
                  <c:v>9067.4</c:v>
                </c:pt>
                <c:pt idx="34">
                  <c:v>8974.59</c:v>
                </c:pt>
                <c:pt idx="35">
                  <c:v>9130.57</c:v>
                </c:pt>
                <c:pt idx="36">
                  <c:v>9022.2800000000007</c:v>
                </c:pt>
                <c:pt idx="37">
                  <c:v>9076.9500000000007</c:v>
                </c:pt>
                <c:pt idx="38">
                  <c:v>9462.43</c:v>
                </c:pt>
                <c:pt idx="39">
                  <c:v>9720.7099999999991</c:v>
                </c:pt>
                <c:pt idx="40">
                  <c:v>9709.15</c:v>
                </c:pt>
                <c:pt idx="41">
                  <c:v>9432.8799999999992</c:v>
                </c:pt>
                <c:pt idx="42">
                  <c:v>9553.67</c:v>
                </c:pt>
                <c:pt idx="43">
                  <c:v>9398.19</c:v>
                </c:pt>
                <c:pt idx="44">
                  <c:v>9124.49</c:v>
                </c:pt>
                <c:pt idx="45">
                  <c:v>9268.4</c:v>
                </c:pt>
                <c:pt idx="46">
                  <c:v>9459.86</c:v>
                </c:pt>
                <c:pt idx="47">
                  <c:v>9290.25</c:v>
                </c:pt>
                <c:pt idx="48">
                  <c:v>9060.24</c:v>
                </c:pt>
                <c:pt idx="49">
                  <c:v>9055.1</c:v>
                </c:pt>
                <c:pt idx="50">
                  <c:v>9049.9599999999991</c:v>
                </c:pt>
                <c:pt idx="51">
                  <c:v>9111.64</c:v>
                </c:pt>
                <c:pt idx="52">
                  <c:v>9055.1</c:v>
                </c:pt>
                <c:pt idx="53">
                  <c:v>8818.67</c:v>
                </c:pt>
                <c:pt idx="54">
                  <c:v>9044.82</c:v>
                </c:pt>
                <c:pt idx="55">
                  <c:v>9019.1200000000008</c:v>
                </c:pt>
                <c:pt idx="56">
                  <c:v>9348.07</c:v>
                </c:pt>
                <c:pt idx="57">
                  <c:v>9145.0499999999993</c:v>
                </c:pt>
                <c:pt idx="58">
                  <c:v>9357.07</c:v>
                </c:pt>
                <c:pt idx="59">
                  <c:v>9644.5</c:v>
                </c:pt>
                <c:pt idx="60">
                  <c:v>9682.59</c:v>
                </c:pt>
                <c:pt idx="61">
                  <c:v>9224.2999999999993</c:v>
                </c:pt>
                <c:pt idx="62">
                  <c:v>9096.07</c:v>
                </c:pt>
                <c:pt idx="63">
                  <c:v>8960.24</c:v>
                </c:pt>
                <c:pt idx="64">
                  <c:v>8654.2800000000007</c:v>
                </c:pt>
                <c:pt idx="65">
                  <c:v>8301.36</c:v>
                </c:pt>
                <c:pt idx="66">
                  <c:v>8505.75</c:v>
                </c:pt>
                <c:pt idx="67">
                  <c:v>8486.7099999999991</c:v>
                </c:pt>
                <c:pt idx="68">
                  <c:v>8217.57</c:v>
                </c:pt>
                <c:pt idx="69">
                  <c:v>8041.11</c:v>
                </c:pt>
                <c:pt idx="70">
                  <c:v>8157.9</c:v>
                </c:pt>
                <c:pt idx="71">
                  <c:v>8641.59</c:v>
                </c:pt>
                <c:pt idx="72">
                  <c:v>8559.07</c:v>
                </c:pt>
                <c:pt idx="73">
                  <c:v>8561.61</c:v>
                </c:pt>
                <c:pt idx="74">
                  <c:v>8654.2800000000007</c:v>
                </c:pt>
                <c:pt idx="75">
                  <c:v>8645.4</c:v>
                </c:pt>
                <c:pt idx="76">
                  <c:v>8660.6299999999992</c:v>
                </c:pt>
                <c:pt idx="77">
                  <c:v>9007.2099999999991</c:v>
                </c:pt>
                <c:pt idx="78">
                  <c:v>8785.0400000000009</c:v>
                </c:pt>
                <c:pt idx="79">
                  <c:v>8844.7099999999991</c:v>
                </c:pt>
                <c:pt idx="80">
                  <c:v>8752.0400000000009</c:v>
                </c:pt>
                <c:pt idx="81">
                  <c:v>8493.9699999999993</c:v>
                </c:pt>
                <c:pt idx="82">
                  <c:v>8381.1200000000008</c:v>
                </c:pt>
                <c:pt idx="83">
                  <c:v>8790.67</c:v>
                </c:pt>
                <c:pt idx="84">
                  <c:v>9026.51</c:v>
                </c:pt>
                <c:pt idx="85">
                  <c:v>8900</c:v>
                </c:pt>
                <c:pt idx="86">
                  <c:v>8833.7800000000007</c:v>
                </c:pt>
                <c:pt idx="87">
                  <c:v>8783.06</c:v>
                </c:pt>
                <c:pt idx="88">
                  <c:v>9125.41</c:v>
                </c:pt>
                <c:pt idx="89">
                  <c:v>9301.65</c:v>
                </c:pt>
                <c:pt idx="90">
                  <c:v>9810.1</c:v>
                </c:pt>
                <c:pt idx="91">
                  <c:v>9400.5499999999993</c:v>
                </c:pt>
                <c:pt idx="92">
                  <c:v>9471.56</c:v>
                </c:pt>
                <c:pt idx="93">
                  <c:v>9555.24</c:v>
                </c:pt>
                <c:pt idx="94">
                  <c:v>9512.1299999999992</c:v>
                </c:pt>
                <c:pt idx="95">
                  <c:v>9081.0300000000007</c:v>
                </c:pt>
                <c:pt idx="96">
                  <c:v>9168.52</c:v>
                </c:pt>
                <c:pt idx="97">
                  <c:v>9216.7000000000007</c:v>
                </c:pt>
                <c:pt idx="98">
                  <c:v>8868.01</c:v>
                </c:pt>
                <c:pt idx="99">
                  <c:v>8727.27</c:v>
                </c:pt>
                <c:pt idx="100">
                  <c:v>9295</c:v>
                </c:pt>
                <c:pt idx="101">
                  <c:v>9295.31</c:v>
                </c:pt>
                <c:pt idx="102">
                  <c:v>9480.43</c:v>
                </c:pt>
                <c:pt idx="103">
                  <c:v>9193.8799999999992</c:v>
                </c:pt>
                <c:pt idx="104">
                  <c:v>9110.41</c:v>
                </c:pt>
                <c:pt idx="105">
                  <c:v>9061.23</c:v>
                </c:pt>
                <c:pt idx="106">
                  <c:v>8936.3700000000008</c:v>
                </c:pt>
                <c:pt idx="107">
                  <c:v>8870.7999999999993</c:v>
                </c:pt>
                <c:pt idx="108">
                  <c:v>9157.07</c:v>
                </c:pt>
                <c:pt idx="109">
                  <c:v>9481.18</c:v>
                </c:pt>
                <c:pt idx="110">
                  <c:v>9365.16</c:v>
                </c:pt>
                <c:pt idx="111">
                  <c:v>9889.7900000000009</c:v>
                </c:pt>
                <c:pt idx="112">
                  <c:v>9730.89</c:v>
                </c:pt>
                <c:pt idx="113">
                  <c:v>9865.83</c:v>
                </c:pt>
                <c:pt idx="114">
                  <c:v>9666.57</c:v>
                </c:pt>
                <c:pt idx="115">
                  <c:v>9727.1</c:v>
                </c:pt>
                <c:pt idx="116">
                  <c:v>9660.26</c:v>
                </c:pt>
                <c:pt idx="117">
                  <c:v>9809.08</c:v>
                </c:pt>
                <c:pt idx="118">
                  <c:v>10100.4</c:v>
                </c:pt>
                <c:pt idx="119">
                  <c:v>10159.67</c:v>
                </c:pt>
                <c:pt idx="120">
                  <c:v>9985.64</c:v>
                </c:pt>
                <c:pt idx="121">
                  <c:v>9577.0300000000007</c:v>
                </c:pt>
                <c:pt idx="122">
                  <c:v>9327.33</c:v>
                </c:pt>
                <c:pt idx="123">
                  <c:v>9458.48</c:v>
                </c:pt>
                <c:pt idx="124">
                  <c:v>9445.8700000000008</c:v>
                </c:pt>
                <c:pt idx="125">
                  <c:v>10144.540000000001</c:v>
                </c:pt>
                <c:pt idx="126">
                  <c:v>10212.379999999999</c:v>
                </c:pt>
                <c:pt idx="127">
                  <c:v>10066.209999999999</c:v>
                </c:pt>
                <c:pt idx="128">
                  <c:v>9539.26</c:v>
                </c:pt>
                <c:pt idx="129">
                  <c:v>9557.68</c:v>
                </c:pt>
                <c:pt idx="130">
                  <c:v>10713.55</c:v>
                </c:pt>
                <c:pt idx="131">
                  <c:v>10600</c:v>
                </c:pt>
                <c:pt idx="132">
                  <c:v>10569.83</c:v>
                </c:pt>
                <c:pt idx="133">
                  <c:v>10302.049999999999</c:v>
                </c:pt>
                <c:pt idx="134">
                  <c:v>10777.42</c:v>
                </c:pt>
                <c:pt idx="135">
                  <c:v>10824.1</c:v>
                </c:pt>
                <c:pt idx="136">
                  <c:v>10610.37</c:v>
                </c:pt>
                <c:pt idx="137">
                  <c:v>10298.370000000001</c:v>
                </c:pt>
                <c:pt idx="138">
                  <c:v>10099.379999999999</c:v>
                </c:pt>
                <c:pt idx="139">
                  <c:v>10257.83</c:v>
                </c:pt>
                <c:pt idx="140">
                  <c:v>10509.64</c:v>
                </c:pt>
                <c:pt idx="141">
                  <c:v>10445.77</c:v>
                </c:pt>
                <c:pt idx="142">
                  <c:v>10300</c:v>
                </c:pt>
                <c:pt idx="143">
                  <c:v>10284.86</c:v>
                </c:pt>
                <c:pt idx="144">
                  <c:v>11057.48</c:v>
                </c:pt>
                <c:pt idx="145">
                  <c:v>11037.83</c:v>
                </c:pt>
                <c:pt idx="146">
                  <c:v>11304.37</c:v>
                </c:pt>
                <c:pt idx="147">
                  <c:v>11364.56</c:v>
                </c:pt>
                <c:pt idx="148">
                  <c:v>11317.89</c:v>
                </c:pt>
                <c:pt idx="149">
                  <c:v>11429.67</c:v>
                </c:pt>
                <c:pt idx="150">
                  <c:v>11488.71</c:v>
                </c:pt>
                <c:pt idx="151">
                  <c:v>11060.47</c:v>
                </c:pt>
                <c:pt idx="152">
                  <c:v>11128.03</c:v>
                </c:pt>
                <c:pt idx="153">
                  <c:v>11140.09</c:v>
                </c:pt>
                <c:pt idx="154">
                  <c:v>10910.89</c:v>
                </c:pt>
                <c:pt idx="155">
                  <c:v>10872.29</c:v>
                </c:pt>
                <c:pt idx="156">
                  <c:v>10887.97</c:v>
                </c:pt>
                <c:pt idx="157">
                  <c:v>10953.11</c:v>
                </c:pt>
                <c:pt idx="158">
                  <c:v>10800</c:v>
                </c:pt>
                <c:pt idx="159">
                  <c:v>10732.36</c:v>
                </c:pt>
                <c:pt idx="160">
                  <c:v>10702.21</c:v>
                </c:pt>
                <c:pt idx="161">
                  <c:v>10312.57</c:v>
                </c:pt>
                <c:pt idx="162">
                  <c:v>10267.94</c:v>
                </c:pt>
                <c:pt idx="163">
                  <c:v>10305.34</c:v>
                </c:pt>
                <c:pt idx="164">
                  <c:v>10395.81</c:v>
                </c:pt>
                <c:pt idx="165">
                  <c:v>10210.040000000001</c:v>
                </c:pt>
                <c:pt idx="166">
                  <c:v>10036.33</c:v>
                </c:pt>
                <c:pt idx="167">
                  <c:v>10438.030000000001</c:v>
                </c:pt>
                <c:pt idx="168">
                  <c:v>10504.37</c:v>
                </c:pt>
                <c:pt idx="169">
                  <c:v>10118.36</c:v>
                </c:pt>
                <c:pt idx="170">
                  <c:v>9733.5499999999993</c:v>
                </c:pt>
                <c:pt idx="171">
                  <c:v>9714.25</c:v>
                </c:pt>
                <c:pt idx="172">
                  <c:v>9249.76</c:v>
                </c:pt>
                <c:pt idx="173">
                  <c:v>9518.16</c:v>
                </c:pt>
                <c:pt idx="174">
                  <c:v>10076.44</c:v>
                </c:pt>
                <c:pt idx="175">
                  <c:v>9859.33</c:v>
                </c:pt>
                <c:pt idx="176">
                  <c:v>9811.61</c:v>
                </c:pt>
                <c:pt idx="177">
                  <c:v>9406.0300000000007</c:v>
                </c:pt>
                <c:pt idx="178">
                  <c:v>9613.59</c:v>
                </c:pt>
                <c:pt idx="179">
                  <c:v>9682.7800000000007</c:v>
                </c:pt>
                <c:pt idx="180">
                  <c:v>9587.35</c:v>
                </c:pt>
                <c:pt idx="181">
                  <c:v>9289.1200000000008</c:v>
                </c:pt>
                <c:pt idx="182">
                  <c:v>9386.94</c:v>
                </c:pt>
                <c:pt idx="183">
                  <c:v>8885.92</c:v>
                </c:pt>
                <c:pt idx="184">
                  <c:v>9333.26</c:v>
                </c:pt>
                <c:pt idx="185">
                  <c:v>9382.17</c:v>
                </c:pt>
                <c:pt idx="186">
                  <c:v>9372.6299999999992</c:v>
                </c:pt>
                <c:pt idx="187">
                  <c:v>9382.17</c:v>
                </c:pt>
                <c:pt idx="188">
                  <c:v>9920.17</c:v>
                </c:pt>
                <c:pt idx="189">
                  <c:v>9619.56</c:v>
                </c:pt>
                <c:pt idx="190">
                  <c:v>9416.76</c:v>
                </c:pt>
                <c:pt idx="191">
                  <c:v>9098.26</c:v>
                </c:pt>
                <c:pt idx="192">
                  <c:v>8561.4500000000007</c:v>
                </c:pt>
                <c:pt idx="193">
                  <c:v>8784.5300000000007</c:v>
                </c:pt>
                <c:pt idx="194">
                  <c:v>8658.2000000000007</c:v>
                </c:pt>
                <c:pt idx="195">
                  <c:v>8796.2000000000007</c:v>
                </c:pt>
                <c:pt idx="196">
                  <c:v>9261.35</c:v>
                </c:pt>
                <c:pt idx="197">
                  <c:v>9178.07</c:v>
                </c:pt>
                <c:pt idx="198">
                  <c:v>8992.49</c:v>
                </c:pt>
                <c:pt idx="199">
                  <c:v>9238.74</c:v>
                </c:pt>
                <c:pt idx="200">
                  <c:v>9653.93</c:v>
                </c:pt>
                <c:pt idx="201">
                  <c:v>9410.0499999999993</c:v>
                </c:pt>
                <c:pt idx="202">
                  <c:v>9680.1</c:v>
                </c:pt>
                <c:pt idx="203">
                  <c:v>10252.32</c:v>
                </c:pt>
                <c:pt idx="204">
                  <c:v>10309.42</c:v>
                </c:pt>
                <c:pt idx="205">
                  <c:v>10386.75</c:v>
                </c:pt>
                <c:pt idx="206">
                  <c:v>10003.68</c:v>
                </c:pt>
                <c:pt idx="207">
                  <c:v>9910.89</c:v>
                </c:pt>
                <c:pt idx="208">
                  <c:v>9355.33</c:v>
                </c:pt>
                <c:pt idx="209">
                  <c:v>9174.5</c:v>
                </c:pt>
                <c:pt idx="210">
                  <c:v>8571.36</c:v>
                </c:pt>
                <c:pt idx="211">
                  <c:v>8677.23</c:v>
                </c:pt>
                <c:pt idx="212">
                  <c:v>9180.4500000000007</c:v>
                </c:pt>
                <c:pt idx="213">
                  <c:v>9667.01</c:v>
                </c:pt>
                <c:pt idx="214">
                  <c:v>9447.9599999999991</c:v>
                </c:pt>
                <c:pt idx="215">
                  <c:v>9863.93</c:v>
                </c:pt>
                <c:pt idx="216">
                  <c:v>10935.72</c:v>
                </c:pt>
                <c:pt idx="217">
                  <c:v>10757.28</c:v>
                </c:pt>
                <c:pt idx="218">
                  <c:v>9941.56</c:v>
                </c:pt>
                <c:pt idx="219">
                  <c:v>9663.48</c:v>
                </c:pt>
                <c:pt idx="220">
                  <c:v>9551.09</c:v>
                </c:pt>
                <c:pt idx="221">
                  <c:v>9159.4500000000007</c:v>
                </c:pt>
                <c:pt idx="222">
                  <c:v>8448.01</c:v>
                </c:pt>
                <c:pt idx="223">
                  <c:v>7924.28</c:v>
                </c:pt>
                <c:pt idx="224">
                  <c:v>8429.4699999999993</c:v>
                </c:pt>
              </c:numCache>
            </c:numRef>
          </c:val>
          <c:smooth val="0"/>
          <c:extLst>
            <c:ext xmlns:c16="http://schemas.microsoft.com/office/drawing/2014/chart" uri="{C3380CC4-5D6E-409C-BE32-E72D297353CC}">
              <c16:uniqueId val="{00000000-AF74-44D5-9BA7-E9ADDE250AB7}"/>
            </c:ext>
          </c:extLst>
        </c:ser>
        <c:dLbls>
          <c:showLegendKey val="0"/>
          <c:showVal val="0"/>
          <c:showCatName val="0"/>
          <c:showSerName val="0"/>
          <c:showPercent val="0"/>
          <c:showBubbleSize val="0"/>
        </c:dLbls>
        <c:marker val="1"/>
        <c:smooth val="0"/>
        <c:axId val="1842760768"/>
        <c:axId val="1842765568"/>
      </c:lineChart>
      <c:lineChart>
        <c:grouping val="standard"/>
        <c:varyColors val="0"/>
        <c:ser>
          <c:idx val="1"/>
          <c:order val="1"/>
          <c:tx>
            <c:strRef>
              <c:f>'1C. Shock'!$E$4</c:f>
              <c:strCache>
                <c:ptCount val="1"/>
                <c:pt idx="0">
                  <c:v>IOC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'1C. Shock'!$C$5:$C$229</c:f>
              <c:numCache>
                <c:formatCode>d\-mmm\-yy</c:formatCode>
                <c:ptCount val="225"/>
                <c:pt idx="0">
                  <c:v>44925</c:v>
                </c:pt>
                <c:pt idx="1">
                  <c:v>44924</c:v>
                </c:pt>
                <c:pt idx="2">
                  <c:v>44923</c:v>
                </c:pt>
                <c:pt idx="3">
                  <c:v>44922</c:v>
                </c:pt>
                <c:pt idx="4">
                  <c:v>44921</c:v>
                </c:pt>
                <c:pt idx="5">
                  <c:v>44918</c:v>
                </c:pt>
                <c:pt idx="6">
                  <c:v>44917</c:v>
                </c:pt>
                <c:pt idx="7">
                  <c:v>44916</c:v>
                </c:pt>
                <c:pt idx="8">
                  <c:v>44915</c:v>
                </c:pt>
                <c:pt idx="9">
                  <c:v>44914</c:v>
                </c:pt>
                <c:pt idx="10">
                  <c:v>44911</c:v>
                </c:pt>
                <c:pt idx="11">
                  <c:v>44910</c:v>
                </c:pt>
                <c:pt idx="12">
                  <c:v>44909</c:v>
                </c:pt>
                <c:pt idx="13">
                  <c:v>44908</c:v>
                </c:pt>
                <c:pt idx="14">
                  <c:v>44907</c:v>
                </c:pt>
                <c:pt idx="15">
                  <c:v>44904</c:v>
                </c:pt>
                <c:pt idx="16">
                  <c:v>44903</c:v>
                </c:pt>
                <c:pt idx="17">
                  <c:v>44902</c:v>
                </c:pt>
                <c:pt idx="18">
                  <c:v>44901</c:v>
                </c:pt>
                <c:pt idx="19">
                  <c:v>44900</c:v>
                </c:pt>
                <c:pt idx="20">
                  <c:v>44897</c:v>
                </c:pt>
                <c:pt idx="21">
                  <c:v>44896</c:v>
                </c:pt>
                <c:pt idx="22">
                  <c:v>44895</c:v>
                </c:pt>
                <c:pt idx="23">
                  <c:v>44894</c:v>
                </c:pt>
                <c:pt idx="24">
                  <c:v>44893</c:v>
                </c:pt>
                <c:pt idx="25">
                  <c:v>44890</c:v>
                </c:pt>
                <c:pt idx="26">
                  <c:v>44889</c:v>
                </c:pt>
                <c:pt idx="27">
                  <c:v>44888</c:v>
                </c:pt>
                <c:pt idx="28">
                  <c:v>44887</c:v>
                </c:pt>
                <c:pt idx="29">
                  <c:v>44886</c:v>
                </c:pt>
                <c:pt idx="30">
                  <c:v>44883</c:v>
                </c:pt>
                <c:pt idx="31">
                  <c:v>44882</c:v>
                </c:pt>
                <c:pt idx="32">
                  <c:v>44881</c:v>
                </c:pt>
                <c:pt idx="33">
                  <c:v>44880</c:v>
                </c:pt>
                <c:pt idx="34">
                  <c:v>44879</c:v>
                </c:pt>
                <c:pt idx="35">
                  <c:v>44876</c:v>
                </c:pt>
                <c:pt idx="36">
                  <c:v>44875</c:v>
                </c:pt>
                <c:pt idx="37">
                  <c:v>44874</c:v>
                </c:pt>
                <c:pt idx="38">
                  <c:v>44873</c:v>
                </c:pt>
                <c:pt idx="39">
                  <c:v>44872</c:v>
                </c:pt>
                <c:pt idx="40">
                  <c:v>44869</c:v>
                </c:pt>
                <c:pt idx="41">
                  <c:v>44868</c:v>
                </c:pt>
                <c:pt idx="42">
                  <c:v>44867</c:v>
                </c:pt>
                <c:pt idx="43">
                  <c:v>44866</c:v>
                </c:pt>
                <c:pt idx="44">
                  <c:v>44865</c:v>
                </c:pt>
                <c:pt idx="45">
                  <c:v>44862</c:v>
                </c:pt>
                <c:pt idx="46">
                  <c:v>44861</c:v>
                </c:pt>
                <c:pt idx="47">
                  <c:v>44860</c:v>
                </c:pt>
                <c:pt idx="48">
                  <c:v>44859</c:v>
                </c:pt>
                <c:pt idx="49">
                  <c:v>44858</c:v>
                </c:pt>
                <c:pt idx="50">
                  <c:v>44855</c:v>
                </c:pt>
                <c:pt idx="51">
                  <c:v>44854</c:v>
                </c:pt>
                <c:pt idx="52">
                  <c:v>44853</c:v>
                </c:pt>
                <c:pt idx="53">
                  <c:v>44852</c:v>
                </c:pt>
                <c:pt idx="54">
                  <c:v>44851</c:v>
                </c:pt>
                <c:pt idx="55">
                  <c:v>44848</c:v>
                </c:pt>
                <c:pt idx="56">
                  <c:v>44847</c:v>
                </c:pt>
                <c:pt idx="57">
                  <c:v>44846</c:v>
                </c:pt>
                <c:pt idx="58">
                  <c:v>44845</c:v>
                </c:pt>
                <c:pt idx="59">
                  <c:v>44844</c:v>
                </c:pt>
                <c:pt idx="60">
                  <c:v>44841</c:v>
                </c:pt>
                <c:pt idx="61">
                  <c:v>44840</c:v>
                </c:pt>
                <c:pt idx="62">
                  <c:v>44839</c:v>
                </c:pt>
                <c:pt idx="63">
                  <c:v>44838</c:v>
                </c:pt>
                <c:pt idx="64">
                  <c:v>44837</c:v>
                </c:pt>
                <c:pt idx="65">
                  <c:v>44834</c:v>
                </c:pt>
                <c:pt idx="66">
                  <c:v>44833</c:v>
                </c:pt>
                <c:pt idx="67">
                  <c:v>44832</c:v>
                </c:pt>
                <c:pt idx="68">
                  <c:v>44831</c:v>
                </c:pt>
                <c:pt idx="69">
                  <c:v>44830</c:v>
                </c:pt>
                <c:pt idx="70">
                  <c:v>44827</c:v>
                </c:pt>
                <c:pt idx="71">
                  <c:v>44826</c:v>
                </c:pt>
                <c:pt idx="72">
                  <c:v>44825</c:v>
                </c:pt>
                <c:pt idx="73">
                  <c:v>44824</c:v>
                </c:pt>
                <c:pt idx="74">
                  <c:v>44823</c:v>
                </c:pt>
                <c:pt idx="75">
                  <c:v>44820</c:v>
                </c:pt>
                <c:pt idx="76">
                  <c:v>44819</c:v>
                </c:pt>
                <c:pt idx="77">
                  <c:v>44818</c:v>
                </c:pt>
                <c:pt idx="78">
                  <c:v>44817</c:v>
                </c:pt>
                <c:pt idx="79">
                  <c:v>44816</c:v>
                </c:pt>
                <c:pt idx="80">
                  <c:v>44813</c:v>
                </c:pt>
                <c:pt idx="81">
                  <c:v>44812</c:v>
                </c:pt>
                <c:pt idx="82">
                  <c:v>44811</c:v>
                </c:pt>
                <c:pt idx="83">
                  <c:v>44810</c:v>
                </c:pt>
                <c:pt idx="84">
                  <c:v>44809</c:v>
                </c:pt>
                <c:pt idx="85">
                  <c:v>44808</c:v>
                </c:pt>
                <c:pt idx="86">
                  <c:v>44806</c:v>
                </c:pt>
                <c:pt idx="87">
                  <c:v>44805</c:v>
                </c:pt>
                <c:pt idx="88">
                  <c:v>44804</c:v>
                </c:pt>
                <c:pt idx="89">
                  <c:v>44803</c:v>
                </c:pt>
                <c:pt idx="90">
                  <c:v>44802</c:v>
                </c:pt>
                <c:pt idx="91">
                  <c:v>44799</c:v>
                </c:pt>
                <c:pt idx="92">
                  <c:v>44798</c:v>
                </c:pt>
                <c:pt idx="93">
                  <c:v>44797</c:v>
                </c:pt>
                <c:pt idx="94">
                  <c:v>44796</c:v>
                </c:pt>
                <c:pt idx="95">
                  <c:v>44795</c:v>
                </c:pt>
                <c:pt idx="96">
                  <c:v>44792</c:v>
                </c:pt>
                <c:pt idx="97">
                  <c:v>44791</c:v>
                </c:pt>
                <c:pt idx="98">
                  <c:v>44790</c:v>
                </c:pt>
                <c:pt idx="99">
                  <c:v>44789</c:v>
                </c:pt>
                <c:pt idx="100">
                  <c:v>44788</c:v>
                </c:pt>
                <c:pt idx="101">
                  <c:v>44785</c:v>
                </c:pt>
                <c:pt idx="102">
                  <c:v>44784</c:v>
                </c:pt>
                <c:pt idx="103">
                  <c:v>44783</c:v>
                </c:pt>
                <c:pt idx="104">
                  <c:v>44782</c:v>
                </c:pt>
                <c:pt idx="105">
                  <c:v>44781</c:v>
                </c:pt>
                <c:pt idx="106">
                  <c:v>44778</c:v>
                </c:pt>
                <c:pt idx="107">
                  <c:v>44777</c:v>
                </c:pt>
                <c:pt idx="108">
                  <c:v>44776</c:v>
                </c:pt>
                <c:pt idx="109">
                  <c:v>44775</c:v>
                </c:pt>
                <c:pt idx="110">
                  <c:v>44774</c:v>
                </c:pt>
                <c:pt idx="111">
                  <c:v>44771</c:v>
                </c:pt>
                <c:pt idx="112">
                  <c:v>44770</c:v>
                </c:pt>
                <c:pt idx="113">
                  <c:v>44769</c:v>
                </c:pt>
                <c:pt idx="114">
                  <c:v>44768</c:v>
                </c:pt>
                <c:pt idx="115">
                  <c:v>44767</c:v>
                </c:pt>
                <c:pt idx="116">
                  <c:v>44764</c:v>
                </c:pt>
                <c:pt idx="117">
                  <c:v>44763</c:v>
                </c:pt>
                <c:pt idx="118">
                  <c:v>44762</c:v>
                </c:pt>
                <c:pt idx="119">
                  <c:v>44761</c:v>
                </c:pt>
                <c:pt idx="120">
                  <c:v>44760</c:v>
                </c:pt>
                <c:pt idx="121">
                  <c:v>44757</c:v>
                </c:pt>
                <c:pt idx="122">
                  <c:v>44756</c:v>
                </c:pt>
                <c:pt idx="123">
                  <c:v>44755</c:v>
                </c:pt>
                <c:pt idx="124">
                  <c:v>44754</c:v>
                </c:pt>
                <c:pt idx="125">
                  <c:v>44753</c:v>
                </c:pt>
                <c:pt idx="126">
                  <c:v>44750</c:v>
                </c:pt>
                <c:pt idx="127">
                  <c:v>44749</c:v>
                </c:pt>
                <c:pt idx="128">
                  <c:v>44748</c:v>
                </c:pt>
                <c:pt idx="129">
                  <c:v>44747</c:v>
                </c:pt>
                <c:pt idx="130">
                  <c:v>44746</c:v>
                </c:pt>
                <c:pt idx="131">
                  <c:v>44745</c:v>
                </c:pt>
                <c:pt idx="132">
                  <c:v>44743</c:v>
                </c:pt>
                <c:pt idx="133">
                  <c:v>44742</c:v>
                </c:pt>
                <c:pt idx="134">
                  <c:v>44741</c:v>
                </c:pt>
                <c:pt idx="135">
                  <c:v>44740</c:v>
                </c:pt>
                <c:pt idx="136">
                  <c:v>44739</c:v>
                </c:pt>
                <c:pt idx="137">
                  <c:v>44736</c:v>
                </c:pt>
                <c:pt idx="138">
                  <c:v>44735</c:v>
                </c:pt>
                <c:pt idx="139">
                  <c:v>44734</c:v>
                </c:pt>
                <c:pt idx="140">
                  <c:v>44733</c:v>
                </c:pt>
                <c:pt idx="141">
                  <c:v>44732</c:v>
                </c:pt>
                <c:pt idx="142">
                  <c:v>44731</c:v>
                </c:pt>
                <c:pt idx="143">
                  <c:v>44729</c:v>
                </c:pt>
                <c:pt idx="144">
                  <c:v>44728</c:v>
                </c:pt>
                <c:pt idx="145">
                  <c:v>44727</c:v>
                </c:pt>
                <c:pt idx="146">
                  <c:v>44726</c:v>
                </c:pt>
                <c:pt idx="147">
                  <c:v>44725</c:v>
                </c:pt>
                <c:pt idx="148">
                  <c:v>44722</c:v>
                </c:pt>
                <c:pt idx="149">
                  <c:v>44721</c:v>
                </c:pt>
                <c:pt idx="150">
                  <c:v>44720</c:v>
                </c:pt>
                <c:pt idx="151">
                  <c:v>44719</c:v>
                </c:pt>
                <c:pt idx="152">
                  <c:v>44718</c:v>
                </c:pt>
                <c:pt idx="153">
                  <c:v>44715</c:v>
                </c:pt>
                <c:pt idx="154">
                  <c:v>44714</c:v>
                </c:pt>
                <c:pt idx="155">
                  <c:v>44713</c:v>
                </c:pt>
                <c:pt idx="156">
                  <c:v>44712</c:v>
                </c:pt>
                <c:pt idx="157">
                  <c:v>44711</c:v>
                </c:pt>
                <c:pt idx="158">
                  <c:v>44710</c:v>
                </c:pt>
                <c:pt idx="159">
                  <c:v>44708</c:v>
                </c:pt>
                <c:pt idx="160">
                  <c:v>44707</c:v>
                </c:pt>
                <c:pt idx="161">
                  <c:v>44706</c:v>
                </c:pt>
                <c:pt idx="162">
                  <c:v>44705</c:v>
                </c:pt>
                <c:pt idx="163">
                  <c:v>44704</c:v>
                </c:pt>
                <c:pt idx="164">
                  <c:v>44701</c:v>
                </c:pt>
                <c:pt idx="165">
                  <c:v>44700</c:v>
                </c:pt>
                <c:pt idx="166">
                  <c:v>44699</c:v>
                </c:pt>
                <c:pt idx="167">
                  <c:v>44698</c:v>
                </c:pt>
                <c:pt idx="168">
                  <c:v>44697</c:v>
                </c:pt>
                <c:pt idx="169">
                  <c:v>44694</c:v>
                </c:pt>
                <c:pt idx="170">
                  <c:v>44693</c:v>
                </c:pt>
                <c:pt idx="171">
                  <c:v>44692</c:v>
                </c:pt>
                <c:pt idx="172">
                  <c:v>44691</c:v>
                </c:pt>
                <c:pt idx="173">
                  <c:v>44690</c:v>
                </c:pt>
                <c:pt idx="174">
                  <c:v>44687</c:v>
                </c:pt>
                <c:pt idx="175">
                  <c:v>44686</c:v>
                </c:pt>
                <c:pt idx="176">
                  <c:v>44685</c:v>
                </c:pt>
                <c:pt idx="177">
                  <c:v>44684</c:v>
                </c:pt>
                <c:pt idx="178">
                  <c:v>44683</c:v>
                </c:pt>
                <c:pt idx="179">
                  <c:v>44680</c:v>
                </c:pt>
                <c:pt idx="180">
                  <c:v>44679</c:v>
                </c:pt>
                <c:pt idx="181">
                  <c:v>44678</c:v>
                </c:pt>
                <c:pt idx="182">
                  <c:v>44677</c:v>
                </c:pt>
                <c:pt idx="183">
                  <c:v>44676</c:v>
                </c:pt>
                <c:pt idx="184">
                  <c:v>44673</c:v>
                </c:pt>
                <c:pt idx="185">
                  <c:v>44672</c:v>
                </c:pt>
                <c:pt idx="186">
                  <c:v>44671</c:v>
                </c:pt>
                <c:pt idx="187">
                  <c:v>44670</c:v>
                </c:pt>
                <c:pt idx="188">
                  <c:v>44669</c:v>
                </c:pt>
                <c:pt idx="189">
                  <c:v>44665</c:v>
                </c:pt>
                <c:pt idx="190">
                  <c:v>44664</c:v>
                </c:pt>
                <c:pt idx="191">
                  <c:v>44663</c:v>
                </c:pt>
                <c:pt idx="192">
                  <c:v>44662</c:v>
                </c:pt>
                <c:pt idx="193">
                  <c:v>44659</c:v>
                </c:pt>
                <c:pt idx="194">
                  <c:v>44658</c:v>
                </c:pt>
                <c:pt idx="195">
                  <c:v>44657</c:v>
                </c:pt>
                <c:pt idx="196">
                  <c:v>44656</c:v>
                </c:pt>
                <c:pt idx="197">
                  <c:v>44655</c:v>
                </c:pt>
                <c:pt idx="198">
                  <c:v>44652</c:v>
                </c:pt>
                <c:pt idx="199">
                  <c:v>44651</c:v>
                </c:pt>
                <c:pt idx="200">
                  <c:v>44650</c:v>
                </c:pt>
                <c:pt idx="201">
                  <c:v>44649</c:v>
                </c:pt>
                <c:pt idx="202">
                  <c:v>44648</c:v>
                </c:pt>
                <c:pt idx="203">
                  <c:v>44645</c:v>
                </c:pt>
                <c:pt idx="204">
                  <c:v>44644</c:v>
                </c:pt>
                <c:pt idx="205">
                  <c:v>44643</c:v>
                </c:pt>
                <c:pt idx="206">
                  <c:v>44642</c:v>
                </c:pt>
                <c:pt idx="207">
                  <c:v>44641</c:v>
                </c:pt>
                <c:pt idx="208">
                  <c:v>44638</c:v>
                </c:pt>
                <c:pt idx="209">
                  <c:v>44637</c:v>
                </c:pt>
                <c:pt idx="210">
                  <c:v>44636</c:v>
                </c:pt>
                <c:pt idx="211">
                  <c:v>44635</c:v>
                </c:pt>
                <c:pt idx="212">
                  <c:v>44634</c:v>
                </c:pt>
                <c:pt idx="213">
                  <c:v>44631</c:v>
                </c:pt>
                <c:pt idx="214">
                  <c:v>44630</c:v>
                </c:pt>
                <c:pt idx="215">
                  <c:v>44629</c:v>
                </c:pt>
                <c:pt idx="216">
                  <c:v>44628</c:v>
                </c:pt>
                <c:pt idx="217">
                  <c:v>44627</c:v>
                </c:pt>
                <c:pt idx="218">
                  <c:v>44624</c:v>
                </c:pt>
                <c:pt idx="219">
                  <c:v>44623</c:v>
                </c:pt>
                <c:pt idx="220">
                  <c:v>44622</c:v>
                </c:pt>
                <c:pt idx="221">
                  <c:v>44621</c:v>
                </c:pt>
                <c:pt idx="222">
                  <c:v>44620</c:v>
                </c:pt>
                <c:pt idx="223">
                  <c:v>44617</c:v>
                </c:pt>
                <c:pt idx="224">
                  <c:v>44616</c:v>
                </c:pt>
              </c:numCache>
            </c:numRef>
          </c:cat>
          <c:val>
            <c:numRef>
              <c:f>'1C. Shock'!$E$5:$E$229</c:f>
              <c:numCache>
                <c:formatCode>"₹"\ #,##0.00</c:formatCode>
                <c:ptCount val="225"/>
                <c:pt idx="0">
                  <c:v>76.5</c:v>
                </c:pt>
                <c:pt idx="1">
                  <c:v>74.75</c:v>
                </c:pt>
                <c:pt idx="2">
                  <c:v>74.8</c:v>
                </c:pt>
                <c:pt idx="3">
                  <c:v>75.099999999999994</c:v>
                </c:pt>
                <c:pt idx="4">
                  <c:v>74.400000000000006</c:v>
                </c:pt>
                <c:pt idx="5">
                  <c:v>73</c:v>
                </c:pt>
                <c:pt idx="6">
                  <c:v>75.099999999999994</c:v>
                </c:pt>
                <c:pt idx="7">
                  <c:v>76.400000000000006</c:v>
                </c:pt>
                <c:pt idx="8">
                  <c:v>77.8</c:v>
                </c:pt>
                <c:pt idx="9">
                  <c:v>77.95</c:v>
                </c:pt>
                <c:pt idx="10">
                  <c:v>76.95</c:v>
                </c:pt>
                <c:pt idx="11">
                  <c:v>78.099999999999994</c:v>
                </c:pt>
                <c:pt idx="12">
                  <c:v>78.150000000000006</c:v>
                </c:pt>
                <c:pt idx="13">
                  <c:v>77.75</c:v>
                </c:pt>
                <c:pt idx="14">
                  <c:v>78.900000000000006</c:v>
                </c:pt>
                <c:pt idx="15">
                  <c:v>77</c:v>
                </c:pt>
                <c:pt idx="16">
                  <c:v>76.75</c:v>
                </c:pt>
                <c:pt idx="17">
                  <c:v>76.7</c:v>
                </c:pt>
                <c:pt idx="18">
                  <c:v>75.8</c:v>
                </c:pt>
                <c:pt idx="19">
                  <c:v>77.05</c:v>
                </c:pt>
                <c:pt idx="20">
                  <c:v>77</c:v>
                </c:pt>
                <c:pt idx="21">
                  <c:v>76.2</c:v>
                </c:pt>
                <c:pt idx="22">
                  <c:v>76.650000000000006</c:v>
                </c:pt>
                <c:pt idx="23">
                  <c:v>75.3</c:v>
                </c:pt>
                <c:pt idx="24">
                  <c:v>76.2</c:v>
                </c:pt>
                <c:pt idx="25">
                  <c:v>73.349999999999994</c:v>
                </c:pt>
                <c:pt idx="26">
                  <c:v>72.05</c:v>
                </c:pt>
                <c:pt idx="27">
                  <c:v>69.900000000000006</c:v>
                </c:pt>
                <c:pt idx="28">
                  <c:v>70</c:v>
                </c:pt>
                <c:pt idx="29">
                  <c:v>70.05</c:v>
                </c:pt>
                <c:pt idx="30">
                  <c:v>69.25</c:v>
                </c:pt>
                <c:pt idx="31">
                  <c:v>69.099999999999994</c:v>
                </c:pt>
                <c:pt idx="32">
                  <c:v>69.3</c:v>
                </c:pt>
                <c:pt idx="33">
                  <c:v>69.599999999999994</c:v>
                </c:pt>
                <c:pt idx="34">
                  <c:v>69.45</c:v>
                </c:pt>
                <c:pt idx="35">
                  <c:v>69.75</c:v>
                </c:pt>
                <c:pt idx="36">
                  <c:v>69.599999999999994</c:v>
                </c:pt>
                <c:pt idx="37">
                  <c:v>69.55</c:v>
                </c:pt>
                <c:pt idx="38">
                  <c:v>70</c:v>
                </c:pt>
                <c:pt idx="39">
                  <c:v>70.099999999999994</c:v>
                </c:pt>
                <c:pt idx="40">
                  <c:v>68.5</c:v>
                </c:pt>
                <c:pt idx="41">
                  <c:v>68.7</c:v>
                </c:pt>
                <c:pt idx="42">
                  <c:v>68.599999999999994</c:v>
                </c:pt>
                <c:pt idx="43">
                  <c:v>68.5</c:v>
                </c:pt>
                <c:pt idx="44">
                  <c:v>68.25</c:v>
                </c:pt>
                <c:pt idx="45">
                  <c:v>68.45</c:v>
                </c:pt>
                <c:pt idx="46">
                  <c:v>68.3</c:v>
                </c:pt>
                <c:pt idx="47">
                  <c:v>68</c:v>
                </c:pt>
                <c:pt idx="48">
                  <c:v>67.900000000000006</c:v>
                </c:pt>
                <c:pt idx="49">
                  <c:v>68.05</c:v>
                </c:pt>
                <c:pt idx="50">
                  <c:v>67.5</c:v>
                </c:pt>
                <c:pt idx="51">
                  <c:v>67.849999999999994</c:v>
                </c:pt>
                <c:pt idx="52">
                  <c:v>67</c:v>
                </c:pt>
                <c:pt idx="53">
                  <c:v>66.7</c:v>
                </c:pt>
                <c:pt idx="54">
                  <c:v>66.05</c:v>
                </c:pt>
                <c:pt idx="55">
                  <c:v>66.3</c:v>
                </c:pt>
                <c:pt idx="56">
                  <c:v>66.849999999999994</c:v>
                </c:pt>
                <c:pt idx="57">
                  <c:v>67.25</c:v>
                </c:pt>
                <c:pt idx="58">
                  <c:v>65.95</c:v>
                </c:pt>
                <c:pt idx="59">
                  <c:v>67.55</c:v>
                </c:pt>
                <c:pt idx="60">
                  <c:v>67.45</c:v>
                </c:pt>
                <c:pt idx="61">
                  <c:v>67.75</c:v>
                </c:pt>
                <c:pt idx="62">
                  <c:v>67</c:v>
                </c:pt>
                <c:pt idx="63">
                  <c:v>67.3</c:v>
                </c:pt>
                <c:pt idx="64">
                  <c:v>66.7</c:v>
                </c:pt>
                <c:pt idx="65">
                  <c:v>66.95</c:v>
                </c:pt>
                <c:pt idx="66">
                  <c:v>65.900000000000006</c:v>
                </c:pt>
                <c:pt idx="67">
                  <c:v>65.75</c:v>
                </c:pt>
                <c:pt idx="68">
                  <c:v>66.75</c:v>
                </c:pt>
                <c:pt idx="69">
                  <c:v>66.05</c:v>
                </c:pt>
                <c:pt idx="70">
                  <c:v>67.45</c:v>
                </c:pt>
                <c:pt idx="71">
                  <c:v>67.8</c:v>
                </c:pt>
                <c:pt idx="72">
                  <c:v>68.45</c:v>
                </c:pt>
                <c:pt idx="73">
                  <c:v>69.099999999999994</c:v>
                </c:pt>
                <c:pt idx="74">
                  <c:v>69.650000000000006</c:v>
                </c:pt>
                <c:pt idx="75">
                  <c:v>69.95</c:v>
                </c:pt>
                <c:pt idx="76">
                  <c:v>71.55</c:v>
                </c:pt>
                <c:pt idx="77">
                  <c:v>71.8</c:v>
                </c:pt>
                <c:pt idx="78">
                  <c:v>72.25</c:v>
                </c:pt>
                <c:pt idx="79">
                  <c:v>72.650000000000006</c:v>
                </c:pt>
                <c:pt idx="80">
                  <c:v>72.55</c:v>
                </c:pt>
                <c:pt idx="81">
                  <c:v>73.05</c:v>
                </c:pt>
                <c:pt idx="82">
                  <c:v>71.400000000000006</c:v>
                </c:pt>
                <c:pt idx="83">
                  <c:v>70.7</c:v>
                </c:pt>
                <c:pt idx="84">
                  <c:v>70.95</c:v>
                </c:pt>
                <c:pt idx="85">
                  <c:v>71</c:v>
                </c:pt>
                <c:pt idx="86">
                  <c:v>71.3</c:v>
                </c:pt>
                <c:pt idx="87">
                  <c:v>71.150000000000006</c:v>
                </c:pt>
                <c:pt idx="88">
                  <c:v>71</c:v>
                </c:pt>
                <c:pt idx="89">
                  <c:v>71.5</c:v>
                </c:pt>
                <c:pt idx="90">
                  <c:v>71.05</c:v>
                </c:pt>
                <c:pt idx="91">
                  <c:v>71.900000000000006</c:v>
                </c:pt>
                <c:pt idx="92">
                  <c:v>71.45</c:v>
                </c:pt>
                <c:pt idx="93">
                  <c:v>70.55</c:v>
                </c:pt>
                <c:pt idx="94">
                  <c:v>71.05</c:v>
                </c:pt>
                <c:pt idx="95">
                  <c:v>71.3</c:v>
                </c:pt>
                <c:pt idx="96">
                  <c:v>72.150000000000006</c:v>
                </c:pt>
                <c:pt idx="97">
                  <c:v>72.650000000000006</c:v>
                </c:pt>
                <c:pt idx="98">
                  <c:v>73.349999999999994</c:v>
                </c:pt>
                <c:pt idx="99">
                  <c:v>73.150000000000006</c:v>
                </c:pt>
                <c:pt idx="100">
                  <c:v>72</c:v>
                </c:pt>
                <c:pt idx="101">
                  <c:v>71.55</c:v>
                </c:pt>
                <c:pt idx="102">
                  <c:v>70.95</c:v>
                </c:pt>
                <c:pt idx="103">
                  <c:v>72.5</c:v>
                </c:pt>
                <c:pt idx="104">
                  <c:v>73</c:v>
                </c:pt>
                <c:pt idx="105">
                  <c:v>73.349999999999994</c:v>
                </c:pt>
                <c:pt idx="106">
                  <c:v>73.099999999999994</c:v>
                </c:pt>
                <c:pt idx="107">
                  <c:v>71.2</c:v>
                </c:pt>
                <c:pt idx="108">
                  <c:v>71</c:v>
                </c:pt>
                <c:pt idx="109">
                  <c:v>71.95</c:v>
                </c:pt>
                <c:pt idx="110">
                  <c:v>71.099999999999994</c:v>
                </c:pt>
                <c:pt idx="111">
                  <c:v>72.95</c:v>
                </c:pt>
                <c:pt idx="112">
                  <c:v>72.05</c:v>
                </c:pt>
                <c:pt idx="113">
                  <c:v>72.099999999999994</c:v>
                </c:pt>
                <c:pt idx="114">
                  <c:v>71.650000000000006</c:v>
                </c:pt>
                <c:pt idx="115">
                  <c:v>72.099999999999994</c:v>
                </c:pt>
                <c:pt idx="116">
                  <c:v>72.150000000000006</c:v>
                </c:pt>
                <c:pt idx="117">
                  <c:v>72.55</c:v>
                </c:pt>
                <c:pt idx="118">
                  <c:v>72.349999999999994</c:v>
                </c:pt>
                <c:pt idx="119">
                  <c:v>72</c:v>
                </c:pt>
                <c:pt idx="120">
                  <c:v>71.150000000000006</c:v>
                </c:pt>
                <c:pt idx="121">
                  <c:v>70.349999999999994</c:v>
                </c:pt>
                <c:pt idx="122">
                  <c:v>70.75</c:v>
                </c:pt>
                <c:pt idx="123">
                  <c:v>70.400000000000006</c:v>
                </c:pt>
                <c:pt idx="124">
                  <c:v>70.650000000000006</c:v>
                </c:pt>
                <c:pt idx="125">
                  <c:v>72.55</c:v>
                </c:pt>
                <c:pt idx="126">
                  <c:v>72.7</c:v>
                </c:pt>
                <c:pt idx="127">
                  <c:v>72.7</c:v>
                </c:pt>
                <c:pt idx="128">
                  <c:v>72.599999999999994</c:v>
                </c:pt>
                <c:pt idx="129">
                  <c:v>73.599999999999994</c:v>
                </c:pt>
                <c:pt idx="130">
                  <c:v>74.349999999999994</c:v>
                </c:pt>
                <c:pt idx="131">
                  <c:v>74.45</c:v>
                </c:pt>
                <c:pt idx="132">
                  <c:v>74.55</c:v>
                </c:pt>
                <c:pt idx="133">
                  <c:v>74.25</c:v>
                </c:pt>
                <c:pt idx="134">
                  <c:v>73.2</c:v>
                </c:pt>
                <c:pt idx="135">
                  <c:v>72.2</c:v>
                </c:pt>
                <c:pt idx="136">
                  <c:v>73.03</c:v>
                </c:pt>
                <c:pt idx="137">
                  <c:v>72.33</c:v>
                </c:pt>
                <c:pt idx="138">
                  <c:v>71.53</c:v>
                </c:pt>
                <c:pt idx="139">
                  <c:v>70.37</c:v>
                </c:pt>
                <c:pt idx="140">
                  <c:v>70.5</c:v>
                </c:pt>
                <c:pt idx="141">
                  <c:v>68.7</c:v>
                </c:pt>
                <c:pt idx="142">
                  <c:v>69</c:v>
                </c:pt>
                <c:pt idx="143">
                  <c:v>69.47</c:v>
                </c:pt>
                <c:pt idx="144">
                  <c:v>72.099999999999994</c:v>
                </c:pt>
                <c:pt idx="145">
                  <c:v>72.8</c:v>
                </c:pt>
                <c:pt idx="146">
                  <c:v>73.5</c:v>
                </c:pt>
                <c:pt idx="147">
                  <c:v>75.73</c:v>
                </c:pt>
                <c:pt idx="148">
                  <c:v>78.17</c:v>
                </c:pt>
                <c:pt idx="149">
                  <c:v>78.87</c:v>
                </c:pt>
                <c:pt idx="150">
                  <c:v>78.67</c:v>
                </c:pt>
                <c:pt idx="151">
                  <c:v>78.8</c:v>
                </c:pt>
                <c:pt idx="152">
                  <c:v>78.37</c:v>
                </c:pt>
                <c:pt idx="153">
                  <c:v>78.87</c:v>
                </c:pt>
                <c:pt idx="154">
                  <c:v>78.430000000000007</c:v>
                </c:pt>
                <c:pt idx="155">
                  <c:v>78.8</c:v>
                </c:pt>
                <c:pt idx="156">
                  <c:v>77.33</c:v>
                </c:pt>
                <c:pt idx="157">
                  <c:v>77.400000000000006</c:v>
                </c:pt>
                <c:pt idx="158">
                  <c:v>77</c:v>
                </c:pt>
                <c:pt idx="159">
                  <c:v>76.099999999999994</c:v>
                </c:pt>
                <c:pt idx="160">
                  <c:v>76.13</c:v>
                </c:pt>
                <c:pt idx="161">
                  <c:v>76.53</c:v>
                </c:pt>
                <c:pt idx="162">
                  <c:v>79.13</c:v>
                </c:pt>
                <c:pt idx="163">
                  <c:v>78.47</c:v>
                </c:pt>
                <c:pt idx="164">
                  <c:v>77.97</c:v>
                </c:pt>
                <c:pt idx="165">
                  <c:v>78.17</c:v>
                </c:pt>
                <c:pt idx="166">
                  <c:v>78.7</c:v>
                </c:pt>
                <c:pt idx="167">
                  <c:v>82.93</c:v>
                </c:pt>
                <c:pt idx="168">
                  <c:v>81.400000000000006</c:v>
                </c:pt>
                <c:pt idx="169">
                  <c:v>80.87</c:v>
                </c:pt>
                <c:pt idx="170">
                  <c:v>81.400000000000006</c:v>
                </c:pt>
                <c:pt idx="171">
                  <c:v>80.3</c:v>
                </c:pt>
                <c:pt idx="172">
                  <c:v>81.33</c:v>
                </c:pt>
                <c:pt idx="173">
                  <c:v>82.67</c:v>
                </c:pt>
                <c:pt idx="174">
                  <c:v>84.17</c:v>
                </c:pt>
                <c:pt idx="175">
                  <c:v>83.8</c:v>
                </c:pt>
                <c:pt idx="176">
                  <c:v>83.9</c:v>
                </c:pt>
                <c:pt idx="177">
                  <c:v>84</c:v>
                </c:pt>
                <c:pt idx="178">
                  <c:v>84.43</c:v>
                </c:pt>
                <c:pt idx="179">
                  <c:v>84</c:v>
                </c:pt>
                <c:pt idx="180">
                  <c:v>86.63</c:v>
                </c:pt>
                <c:pt idx="181">
                  <c:v>84.9</c:v>
                </c:pt>
                <c:pt idx="182">
                  <c:v>86.03</c:v>
                </c:pt>
                <c:pt idx="183">
                  <c:v>85.17</c:v>
                </c:pt>
                <c:pt idx="184">
                  <c:v>89.57</c:v>
                </c:pt>
                <c:pt idx="185">
                  <c:v>90.03</c:v>
                </c:pt>
                <c:pt idx="186">
                  <c:v>88.93</c:v>
                </c:pt>
                <c:pt idx="187">
                  <c:v>86.87</c:v>
                </c:pt>
                <c:pt idx="188">
                  <c:v>85.4</c:v>
                </c:pt>
                <c:pt idx="189">
                  <c:v>85.3</c:v>
                </c:pt>
                <c:pt idx="190">
                  <c:v>85.27</c:v>
                </c:pt>
                <c:pt idx="191">
                  <c:v>84.03</c:v>
                </c:pt>
                <c:pt idx="192">
                  <c:v>85.9</c:v>
                </c:pt>
                <c:pt idx="193">
                  <c:v>84.63</c:v>
                </c:pt>
                <c:pt idx="194">
                  <c:v>82.37</c:v>
                </c:pt>
                <c:pt idx="195">
                  <c:v>84.03</c:v>
                </c:pt>
                <c:pt idx="196">
                  <c:v>81.77</c:v>
                </c:pt>
                <c:pt idx="197">
                  <c:v>81.53</c:v>
                </c:pt>
                <c:pt idx="198">
                  <c:v>81.400000000000006</c:v>
                </c:pt>
                <c:pt idx="199">
                  <c:v>79.3</c:v>
                </c:pt>
                <c:pt idx="200">
                  <c:v>78.13</c:v>
                </c:pt>
                <c:pt idx="201">
                  <c:v>78.87</c:v>
                </c:pt>
                <c:pt idx="202">
                  <c:v>79.97</c:v>
                </c:pt>
                <c:pt idx="203">
                  <c:v>79.2</c:v>
                </c:pt>
                <c:pt idx="204">
                  <c:v>80.400000000000006</c:v>
                </c:pt>
                <c:pt idx="205">
                  <c:v>81.13</c:v>
                </c:pt>
                <c:pt idx="206">
                  <c:v>80.430000000000007</c:v>
                </c:pt>
                <c:pt idx="207">
                  <c:v>78.67</c:v>
                </c:pt>
                <c:pt idx="208">
                  <c:v>79</c:v>
                </c:pt>
                <c:pt idx="209">
                  <c:v>80.900000000000006</c:v>
                </c:pt>
                <c:pt idx="210">
                  <c:v>81.3</c:v>
                </c:pt>
                <c:pt idx="211">
                  <c:v>79.33</c:v>
                </c:pt>
                <c:pt idx="212">
                  <c:v>80.53</c:v>
                </c:pt>
                <c:pt idx="213">
                  <c:v>82.47</c:v>
                </c:pt>
                <c:pt idx="214">
                  <c:v>80.63</c:v>
                </c:pt>
                <c:pt idx="215">
                  <c:v>77.97</c:v>
                </c:pt>
                <c:pt idx="216">
                  <c:v>78.03</c:v>
                </c:pt>
                <c:pt idx="217">
                  <c:v>74.83</c:v>
                </c:pt>
                <c:pt idx="218">
                  <c:v>75.5</c:v>
                </c:pt>
                <c:pt idx="219">
                  <c:v>76.430000000000007</c:v>
                </c:pt>
                <c:pt idx="220">
                  <c:v>74.83</c:v>
                </c:pt>
                <c:pt idx="221">
                  <c:v>75</c:v>
                </c:pt>
                <c:pt idx="222">
                  <c:v>76.67</c:v>
                </c:pt>
                <c:pt idx="223">
                  <c:v>74.900000000000006</c:v>
                </c:pt>
                <c:pt idx="224">
                  <c:v>73.33</c:v>
                </c:pt>
              </c:numCache>
            </c:numRef>
          </c:val>
          <c:smooth val="0"/>
          <c:extLst>
            <c:ext xmlns:c16="http://schemas.microsoft.com/office/drawing/2014/chart" uri="{C3380CC4-5D6E-409C-BE32-E72D297353CC}">
              <c16:uniqueId val="{00000001-AF74-44D5-9BA7-E9ADDE250AB7}"/>
            </c:ext>
          </c:extLst>
        </c:ser>
        <c:ser>
          <c:idx val="2"/>
          <c:order val="2"/>
          <c:tx>
            <c:strRef>
              <c:f>'1C. Shock'!$F$4</c:f>
              <c:strCache>
                <c:ptCount val="1"/>
                <c:pt idx="0">
                  <c:v>ONGC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'1C. Shock'!$C$5:$C$229</c:f>
              <c:numCache>
                <c:formatCode>d\-mmm\-yy</c:formatCode>
                <c:ptCount val="225"/>
                <c:pt idx="0">
                  <c:v>44925</c:v>
                </c:pt>
                <c:pt idx="1">
                  <c:v>44924</c:v>
                </c:pt>
                <c:pt idx="2">
                  <c:v>44923</c:v>
                </c:pt>
                <c:pt idx="3">
                  <c:v>44922</c:v>
                </c:pt>
                <c:pt idx="4">
                  <c:v>44921</c:v>
                </c:pt>
                <c:pt idx="5">
                  <c:v>44918</c:v>
                </c:pt>
                <c:pt idx="6">
                  <c:v>44917</c:v>
                </c:pt>
                <c:pt idx="7">
                  <c:v>44916</c:v>
                </c:pt>
                <c:pt idx="8">
                  <c:v>44915</c:v>
                </c:pt>
                <c:pt idx="9">
                  <c:v>44914</c:v>
                </c:pt>
                <c:pt idx="10">
                  <c:v>44911</c:v>
                </c:pt>
                <c:pt idx="11">
                  <c:v>44910</c:v>
                </c:pt>
                <c:pt idx="12">
                  <c:v>44909</c:v>
                </c:pt>
                <c:pt idx="13">
                  <c:v>44908</c:v>
                </c:pt>
                <c:pt idx="14">
                  <c:v>44907</c:v>
                </c:pt>
                <c:pt idx="15">
                  <c:v>44904</c:v>
                </c:pt>
                <c:pt idx="16">
                  <c:v>44903</c:v>
                </c:pt>
                <c:pt idx="17">
                  <c:v>44902</c:v>
                </c:pt>
                <c:pt idx="18">
                  <c:v>44901</c:v>
                </c:pt>
                <c:pt idx="19">
                  <c:v>44900</c:v>
                </c:pt>
                <c:pt idx="20">
                  <c:v>44897</c:v>
                </c:pt>
                <c:pt idx="21">
                  <c:v>44896</c:v>
                </c:pt>
                <c:pt idx="22">
                  <c:v>44895</c:v>
                </c:pt>
                <c:pt idx="23">
                  <c:v>44894</c:v>
                </c:pt>
                <c:pt idx="24">
                  <c:v>44893</c:v>
                </c:pt>
                <c:pt idx="25">
                  <c:v>44890</c:v>
                </c:pt>
                <c:pt idx="26">
                  <c:v>44889</c:v>
                </c:pt>
                <c:pt idx="27">
                  <c:v>44888</c:v>
                </c:pt>
                <c:pt idx="28">
                  <c:v>44887</c:v>
                </c:pt>
                <c:pt idx="29">
                  <c:v>44886</c:v>
                </c:pt>
                <c:pt idx="30">
                  <c:v>44883</c:v>
                </c:pt>
                <c:pt idx="31">
                  <c:v>44882</c:v>
                </c:pt>
                <c:pt idx="32">
                  <c:v>44881</c:v>
                </c:pt>
                <c:pt idx="33">
                  <c:v>44880</c:v>
                </c:pt>
                <c:pt idx="34">
                  <c:v>44879</c:v>
                </c:pt>
                <c:pt idx="35">
                  <c:v>44876</c:v>
                </c:pt>
                <c:pt idx="36">
                  <c:v>44875</c:v>
                </c:pt>
                <c:pt idx="37">
                  <c:v>44874</c:v>
                </c:pt>
                <c:pt idx="38">
                  <c:v>44873</c:v>
                </c:pt>
                <c:pt idx="39">
                  <c:v>44872</c:v>
                </c:pt>
                <c:pt idx="40">
                  <c:v>44869</c:v>
                </c:pt>
                <c:pt idx="41">
                  <c:v>44868</c:v>
                </c:pt>
                <c:pt idx="42">
                  <c:v>44867</c:v>
                </c:pt>
                <c:pt idx="43">
                  <c:v>44866</c:v>
                </c:pt>
                <c:pt idx="44">
                  <c:v>44865</c:v>
                </c:pt>
                <c:pt idx="45">
                  <c:v>44862</c:v>
                </c:pt>
                <c:pt idx="46">
                  <c:v>44861</c:v>
                </c:pt>
                <c:pt idx="47">
                  <c:v>44860</c:v>
                </c:pt>
                <c:pt idx="48">
                  <c:v>44859</c:v>
                </c:pt>
                <c:pt idx="49">
                  <c:v>44858</c:v>
                </c:pt>
                <c:pt idx="50">
                  <c:v>44855</c:v>
                </c:pt>
                <c:pt idx="51">
                  <c:v>44854</c:v>
                </c:pt>
                <c:pt idx="52">
                  <c:v>44853</c:v>
                </c:pt>
                <c:pt idx="53">
                  <c:v>44852</c:v>
                </c:pt>
                <c:pt idx="54">
                  <c:v>44851</c:v>
                </c:pt>
                <c:pt idx="55">
                  <c:v>44848</c:v>
                </c:pt>
                <c:pt idx="56">
                  <c:v>44847</c:v>
                </c:pt>
                <c:pt idx="57">
                  <c:v>44846</c:v>
                </c:pt>
                <c:pt idx="58">
                  <c:v>44845</c:v>
                </c:pt>
                <c:pt idx="59">
                  <c:v>44844</c:v>
                </c:pt>
                <c:pt idx="60">
                  <c:v>44841</c:v>
                </c:pt>
                <c:pt idx="61">
                  <c:v>44840</c:v>
                </c:pt>
                <c:pt idx="62">
                  <c:v>44839</c:v>
                </c:pt>
                <c:pt idx="63">
                  <c:v>44838</c:v>
                </c:pt>
                <c:pt idx="64">
                  <c:v>44837</c:v>
                </c:pt>
                <c:pt idx="65">
                  <c:v>44834</c:v>
                </c:pt>
                <c:pt idx="66">
                  <c:v>44833</c:v>
                </c:pt>
                <c:pt idx="67">
                  <c:v>44832</c:v>
                </c:pt>
                <c:pt idx="68">
                  <c:v>44831</c:v>
                </c:pt>
                <c:pt idx="69">
                  <c:v>44830</c:v>
                </c:pt>
                <c:pt idx="70">
                  <c:v>44827</c:v>
                </c:pt>
                <c:pt idx="71">
                  <c:v>44826</c:v>
                </c:pt>
                <c:pt idx="72">
                  <c:v>44825</c:v>
                </c:pt>
                <c:pt idx="73">
                  <c:v>44824</c:v>
                </c:pt>
                <c:pt idx="74">
                  <c:v>44823</c:v>
                </c:pt>
                <c:pt idx="75">
                  <c:v>44820</c:v>
                </c:pt>
                <c:pt idx="76">
                  <c:v>44819</c:v>
                </c:pt>
                <c:pt idx="77">
                  <c:v>44818</c:v>
                </c:pt>
                <c:pt idx="78">
                  <c:v>44817</c:v>
                </c:pt>
                <c:pt idx="79">
                  <c:v>44816</c:v>
                </c:pt>
                <c:pt idx="80">
                  <c:v>44813</c:v>
                </c:pt>
                <c:pt idx="81">
                  <c:v>44812</c:v>
                </c:pt>
                <c:pt idx="82">
                  <c:v>44811</c:v>
                </c:pt>
                <c:pt idx="83">
                  <c:v>44810</c:v>
                </c:pt>
                <c:pt idx="84">
                  <c:v>44809</c:v>
                </c:pt>
                <c:pt idx="85">
                  <c:v>44808</c:v>
                </c:pt>
                <c:pt idx="86">
                  <c:v>44806</c:v>
                </c:pt>
                <c:pt idx="87">
                  <c:v>44805</c:v>
                </c:pt>
                <c:pt idx="88">
                  <c:v>44804</c:v>
                </c:pt>
                <c:pt idx="89">
                  <c:v>44803</c:v>
                </c:pt>
                <c:pt idx="90">
                  <c:v>44802</c:v>
                </c:pt>
                <c:pt idx="91">
                  <c:v>44799</c:v>
                </c:pt>
                <c:pt idx="92">
                  <c:v>44798</c:v>
                </c:pt>
                <c:pt idx="93">
                  <c:v>44797</c:v>
                </c:pt>
                <c:pt idx="94">
                  <c:v>44796</c:v>
                </c:pt>
                <c:pt idx="95">
                  <c:v>44795</c:v>
                </c:pt>
                <c:pt idx="96">
                  <c:v>44792</c:v>
                </c:pt>
                <c:pt idx="97">
                  <c:v>44791</c:v>
                </c:pt>
                <c:pt idx="98">
                  <c:v>44790</c:v>
                </c:pt>
                <c:pt idx="99">
                  <c:v>44789</c:v>
                </c:pt>
                <c:pt idx="100">
                  <c:v>44788</c:v>
                </c:pt>
                <c:pt idx="101">
                  <c:v>44785</c:v>
                </c:pt>
                <c:pt idx="102">
                  <c:v>44784</c:v>
                </c:pt>
                <c:pt idx="103">
                  <c:v>44783</c:v>
                </c:pt>
                <c:pt idx="104">
                  <c:v>44782</c:v>
                </c:pt>
                <c:pt idx="105">
                  <c:v>44781</c:v>
                </c:pt>
                <c:pt idx="106">
                  <c:v>44778</c:v>
                </c:pt>
                <c:pt idx="107">
                  <c:v>44777</c:v>
                </c:pt>
                <c:pt idx="108">
                  <c:v>44776</c:v>
                </c:pt>
                <c:pt idx="109">
                  <c:v>44775</c:v>
                </c:pt>
                <c:pt idx="110">
                  <c:v>44774</c:v>
                </c:pt>
                <c:pt idx="111">
                  <c:v>44771</c:v>
                </c:pt>
                <c:pt idx="112">
                  <c:v>44770</c:v>
                </c:pt>
                <c:pt idx="113">
                  <c:v>44769</c:v>
                </c:pt>
                <c:pt idx="114">
                  <c:v>44768</c:v>
                </c:pt>
                <c:pt idx="115">
                  <c:v>44767</c:v>
                </c:pt>
                <c:pt idx="116">
                  <c:v>44764</c:v>
                </c:pt>
                <c:pt idx="117">
                  <c:v>44763</c:v>
                </c:pt>
                <c:pt idx="118">
                  <c:v>44762</c:v>
                </c:pt>
                <c:pt idx="119">
                  <c:v>44761</c:v>
                </c:pt>
                <c:pt idx="120">
                  <c:v>44760</c:v>
                </c:pt>
                <c:pt idx="121">
                  <c:v>44757</c:v>
                </c:pt>
                <c:pt idx="122">
                  <c:v>44756</c:v>
                </c:pt>
                <c:pt idx="123">
                  <c:v>44755</c:v>
                </c:pt>
                <c:pt idx="124">
                  <c:v>44754</c:v>
                </c:pt>
                <c:pt idx="125">
                  <c:v>44753</c:v>
                </c:pt>
                <c:pt idx="126">
                  <c:v>44750</c:v>
                </c:pt>
                <c:pt idx="127">
                  <c:v>44749</c:v>
                </c:pt>
                <c:pt idx="128">
                  <c:v>44748</c:v>
                </c:pt>
                <c:pt idx="129">
                  <c:v>44747</c:v>
                </c:pt>
                <c:pt idx="130">
                  <c:v>44746</c:v>
                </c:pt>
                <c:pt idx="131">
                  <c:v>44745</c:v>
                </c:pt>
                <c:pt idx="132">
                  <c:v>44743</c:v>
                </c:pt>
                <c:pt idx="133">
                  <c:v>44742</c:v>
                </c:pt>
                <c:pt idx="134">
                  <c:v>44741</c:v>
                </c:pt>
                <c:pt idx="135">
                  <c:v>44740</c:v>
                </c:pt>
                <c:pt idx="136">
                  <c:v>44739</c:v>
                </c:pt>
                <c:pt idx="137">
                  <c:v>44736</c:v>
                </c:pt>
                <c:pt idx="138">
                  <c:v>44735</c:v>
                </c:pt>
                <c:pt idx="139">
                  <c:v>44734</c:v>
                </c:pt>
                <c:pt idx="140">
                  <c:v>44733</c:v>
                </c:pt>
                <c:pt idx="141">
                  <c:v>44732</c:v>
                </c:pt>
                <c:pt idx="142">
                  <c:v>44731</c:v>
                </c:pt>
                <c:pt idx="143">
                  <c:v>44729</c:v>
                </c:pt>
                <c:pt idx="144">
                  <c:v>44728</c:v>
                </c:pt>
                <c:pt idx="145">
                  <c:v>44727</c:v>
                </c:pt>
                <c:pt idx="146">
                  <c:v>44726</c:v>
                </c:pt>
                <c:pt idx="147">
                  <c:v>44725</c:v>
                </c:pt>
                <c:pt idx="148">
                  <c:v>44722</c:v>
                </c:pt>
                <c:pt idx="149">
                  <c:v>44721</c:v>
                </c:pt>
                <c:pt idx="150">
                  <c:v>44720</c:v>
                </c:pt>
                <c:pt idx="151">
                  <c:v>44719</c:v>
                </c:pt>
                <c:pt idx="152">
                  <c:v>44718</c:v>
                </c:pt>
                <c:pt idx="153">
                  <c:v>44715</c:v>
                </c:pt>
                <c:pt idx="154">
                  <c:v>44714</c:v>
                </c:pt>
                <c:pt idx="155">
                  <c:v>44713</c:v>
                </c:pt>
                <c:pt idx="156">
                  <c:v>44712</c:v>
                </c:pt>
                <c:pt idx="157">
                  <c:v>44711</c:v>
                </c:pt>
                <c:pt idx="158">
                  <c:v>44710</c:v>
                </c:pt>
                <c:pt idx="159">
                  <c:v>44708</c:v>
                </c:pt>
                <c:pt idx="160">
                  <c:v>44707</c:v>
                </c:pt>
                <c:pt idx="161">
                  <c:v>44706</c:v>
                </c:pt>
                <c:pt idx="162">
                  <c:v>44705</c:v>
                </c:pt>
                <c:pt idx="163">
                  <c:v>44704</c:v>
                </c:pt>
                <c:pt idx="164">
                  <c:v>44701</c:v>
                </c:pt>
                <c:pt idx="165">
                  <c:v>44700</c:v>
                </c:pt>
                <c:pt idx="166">
                  <c:v>44699</c:v>
                </c:pt>
                <c:pt idx="167">
                  <c:v>44698</c:v>
                </c:pt>
                <c:pt idx="168">
                  <c:v>44697</c:v>
                </c:pt>
                <c:pt idx="169">
                  <c:v>44694</c:v>
                </c:pt>
                <c:pt idx="170">
                  <c:v>44693</c:v>
                </c:pt>
                <c:pt idx="171">
                  <c:v>44692</c:v>
                </c:pt>
                <c:pt idx="172">
                  <c:v>44691</c:v>
                </c:pt>
                <c:pt idx="173">
                  <c:v>44690</c:v>
                </c:pt>
                <c:pt idx="174">
                  <c:v>44687</c:v>
                </c:pt>
                <c:pt idx="175">
                  <c:v>44686</c:v>
                </c:pt>
                <c:pt idx="176">
                  <c:v>44685</c:v>
                </c:pt>
                <c:pt idx="177">
                  <c:v>44684</c:v>
                </c:pt>
                <c:pt idx="178">
                  <c:v>44683</c:v>
                </c:pt>
                <c:pt idx="179">
                  <c:v>44680</c:v>
                </c:pt>
                <c:pt idx="180">
                  <c:v>44679</c:v>
                </c:pt>
                <c:pt idx="181">
                  <c:v>44678</c:v>
                </c:pt>
                <c:pt idx="182">
                  <c:v>44677</c:v>
                </c:pt>
                <c:pt idx="183">
                  <c:v>44676</c:v>
                </c:pt>
                <c:pt idx="184">
                  <c:v>44673</c:v>
                </c:pt>
                <c:pt idx="185">
                  <c:v>44672</c:v>
                </c:pt>
                <c:pt idx="186">
                  <c:v>44671</c:v>
                </c:pt>
                <c:pt idx="187">
                  <c:v>44670</c:v>
                </c:pt>
                <c:pt idx="188">
                  <c:v>44669</c:v>
                </c:pt>
                <c:pt idx="189">
                  <c:v>44665</c:v>
                </c:pt>
                <c:pt idx="190">
                  <c:v>44664</c:v>
                </c:pt>
                <c:pt idx="191">
                  <c:v>44663</c:v>
                </c:pt>
                <c:pt idx="192">
                  <c:v>44662</c:v>
                </c:pt>
                <c:pt idx="193">
                  <c:v>44659</c:v>
                </c:pt>
                <c:pt idx="194">
                  <c:v>44658</c:v>
                </c:pt>
                <c:pt idx="195">
                  <c:v>44657</c:v>
                </c:pt>
                <c:pt idx="196">
                  <c:v>44656</c:v>
                </c:pt>
                <c:pt idx="197">
                  <c:v>44655</c:v>
                </c:pt>
                <c:pt idx="198">
                  <c:v>44652</c:v>
                </c:pt>
                <c:pt idx="199">
                  <c:v>44651</c:v>
                </c:pt>
                <c:pt idx="200">
                  <c:v>44650</c:v>
                </c:pt>
                <c:pt idx="201">
                  <c:v>44649</c:v>
                </c:pt>
                <c:pt idx="202">
                  <c:v>44648</c:v>
                </c:pt>
                <c:pt idx="203">
                  <c:v>44645</c:v>
                </c:pt>
                <c:pt idx="204">
                  <c:v>44644</c:v>
                </c:pt>
                <c:pt idx="205">
                  <c:v>44643</c:v>
                </c:pt>
                <c:pt idx="206">
                  <c:v>44642</c:v>
                </c:pt>
                <c:pt idx="207">
                  <c:v>44641</c:v>
                </c:pt>
                <c:pt idx="208">
                  <c:v>44638</c:v>
                </c:pt>
                <c:pt idx="209">
                  <c:v>44637</c:v>
                </c:pt>
                <c:pt idx="210">
                  <c:v>44636</c:v>
                </c:pt>
                <c:pt idx="211">
                  <c:v>44635</c:v>
                </c:pt>
                <c:pt idx="212">
                  <c:v>44634</c:v>
                </c:pt>
                <c:pt idx="213">
                  <c:v>44631</c:v>
                </c:pt>
                <c:pt idx="214">
                  <c:v>44630</c:v>
                </c:pt>
                <c:pt idx="215">
                  <c:v>44629</c:v>
                </c:pt>
                <c:pt idx="216">
                  <c:v>44628</c:v>
                </c:pt>
                <c:pt idx="217">
                  <c:v>44627</c:v>
                </c:pt>
                <c:pt idx="218">
                  <c:v>44624</c:v>
                </c:pt>
                <c:pt idx="219">
                  <c:v>44623</c:v>
                </c:pt>
                <c:pt idx="220">
                  <c:v>44622</c:v>
                </c:pt>
                <c:pt idx="221">
                  <c:v>44621</c:v>
                </c:pt>
                <c:pt idx="222">
                  <c:v>44620</c:v>
                </c:pt>
                <c:pt idx="223">
                  <c:v>44617</c:v>
                </c:pt>
                <c:pt idx="224">
                  <c:v>44616</c:v>
                </c:pt>
              </c:numCache>
            </c:numRef>
          </c:cat>
          <c:val>
            <c:numRef>
              <c:f>'1C. Shock'!$F$5:$F$229</c:f>
              <c:numCache>
                <c:formatCode>"₹"\ #,##0.00</c:formatCode>
                <c:ptCount val="225"/>
                <c:pt idx="0">
                  <c:v>146.75</c:v>
                </c:pt>
                <c:pt idx="1">
                  <c:v>144.65</c:v>
                </c:pt>
                <c:pt idx="2">
                  <c:v>143.9</c:v>
                </c:pt>
                <c:pt idx="3">
                  <c:v>144.80000000000001</c:v>
                </c:pt>
                <c:pt idx="4">
                  <c:v>141.30000000000001</c:v>
                </c:pt>
                <c:pt idx="5">
                  <c:v>139.80000000000001</c:v>
                </c:pt>
                <c:pt idx="6">
                  <c:v>142.25</c:v>
                </c:pt>
                <c:pt idx="7">
                  <c:v>143.5</c:v>
                </c:pt>
                <c:pt idx="8">
                  <c:v>145.85</c:v>
                </c:pt>
                <c:pt idx="9">
                  <c:v>145.80000000000001</c:v>
                </c:pt>
                <c:pt idx="10">
                  <c:v>147.19999999999999</c:v>
                </c:pt>
                <c:pt idx="11">
                  <c:v>147.44999999999999</c:v>
                </c:pt>
                <c:pt idx="12">
                  <c:v>147.6</c:v>
                </c:pt>
                <c:pt idx="13">
                  <c:v>144.35</c:v>
                </c:pt>
                <c:pt idx="14">
                  <c:v>142.35</c:v>
                </c:pt>
                <c:pt idx="15">
                  <c:v>140.69999999999999</c:v>
                </c:pt>
                <c:pt idx="16">
                  <c:v>142.65</c:v>
                </c:pt>
                <c:pt idx="17">
                  <c:v>140.65</c:v>
                </c:pt>
                <c:pt idx="18">
                  <c:v>142.44999999999999</c:v>
                </c:pt>
                <c:pt idx="19">
                  <c:v>143.75</c:v>
                </c:pt>
                <c:pt idx="20">
                  <c:v>140.9</c:v>
                </c:pt>
                <c:pt idx="21">
                  <c:v>140.05000000000001</c:v>
                </c:pt>
                <c:pt idx="22">
                  <c:v>141.1</c:v>
                </c:pt>
                <c:pt idx="23">
                  <c:v>140.25</c:v>
                </c:pt>
                <c:pt idx="24">
                  <c:v>139.6</c:v>
                </c:pt>
                <c:pt idx="25">
                  <c:v>140.55000000000001</c:v>
                </c:pt>
                <c:pt idx="26">
                  <c:v>139.44999999999999</c:v>
                </c:pt>
                <c:pt idx="27">
                  <c:v>136.5</c:v>
                </c:pt>
                <c:pt idx="28">
                  <c:v>135.19999999999999</c:v>
                </c:pt>
                <c:pt idx="29">
                  <c:v>135.44999999999999</c:v>
                </c:pt>
                <c:pt idx="30">
                  <c:v>141.75</c:v>
                </c:pt>
                <c:pt idx="31">
                  <c:v>143.19999999999999</c:v>
                </c:pt>
                <c:pt idx="32">
                  <c:v>142.9</c:v>
                </c:pt>
                <c:pt idx="33">
                  <c:v>142.35</c:v>
                </c:pt>
                <c:pt idx="34">
                  <c:v>139.25</c:v>
                </c:pt>
                <c:pt idx="35">
                  <c:v>140.44999999999999</c:v>
                </c:pt>
                <c:pt idx="36">
                  <c:v>139.85</c:v>
                </c:pt>
                <c:pt idx="37">
                  <c:v>138.65</c:v>
                </c:pt>
                <c:pt idx="38">
                  <c:v>137</c:v>
                </c:pt>
                <c:pt idx="39">
                  <c:v>138.55000000000001</c:v>
                </c:pt>
                <c:pt idx="40">
                  <c:v>137.85</c:v>
                </c:pt>
                <c:pt idx="41">
                  <c:v>136.4</c:v>
                </c:pt>
                <c:pt idx="42">
                  <c:v>136.44999999999999</c:v>
                </c:pt>
                <c:pt idx="43">
                  <c:v>135.15</c:v>
                </c:pt>
                <c:pt idx="44">
                  <c:v>134.05000000000001</c:v>
                </c:pt>
                <c:pt idx="45">
                  <c:v>133.69999999999999</c:v>
                </c:pt>
                <c:pt idx="46">
                  <c:v>131.80000000000001</c:v>
                </c:pt>
                <c:pt idx="47">
                  <c:v>131</c:v>
                </c:pt>
                <c:pt idx="48">
                  <c:v>130.75</c:v>
                </c:pt>
                <c:pt idx="49">
                  <c:v>132.80000000000001</c:v>
                </c:pt>
                <c:pt idx="50">
                  <c:v>131.55000000000001</c:v>
                </c:pt>
                <c:pt idx="51">
                  <c:v>129.6</c:v>
                </c:pt>
                <c:pt idx="52">
                  <c:v>127.8</c:v>
                </c:pt>
                <c:pt idx="53">
                  <c:v>128.69999999999999</c:v>
                </c:pt>
                <c:pt idx="54">
                  <c:v>127.8</c:v>
                </c:pt>
                <c:pt idx="55">
                  <c:v>127.6</c:v>
                </c:pt>
                <c:pt idx="56">
                  <c:v>129.85</c:v>
                </c:pt>
                <c:pt idx="57">
                  <c:v>131.35</c:v>
                </c:pt>
                <c:pt idx="58">
                  <c:v>131.1</c:v>
                </c:pt>
                <c:pt idx="59">
                  <c:v>133.25</c:v>
                </c:pt>
                <c:pt idx="60">
                  <c:v>134.05000000000001</c:v>
                </c:pt>
                <c:pt idx="61">
                  <c:v>132.65</c:v>
                </c:pt>
                <c:pt idx="62">
                  <c:v>132</c:v>
                </c:pt>
                <c:pt idx="63">
                  <c:v>133.9</c:v>
                </c:pt>
                <c:pt idx="64">
                  <c:v>132.4</c:v>
                </c:pt>
                <c:pt idx="65">
                  <c:v>126.8</c:v>
                </c:pt>
                <c:pt idx="66">
                  <c:v>126.65</c:v>
                </c:pt>
                <c:pt idx="67">
                  <c:v>122.55</c:v>
                </c:pt>
                <c:pt idx="68">
                  <c:v>124.45</c:v>
                </c:pt>
                <c:pt idx="69">
                  <c:v>123.45</c:v>
                </c:pt>
                <c:pt idx="70">
                  <c:v>128.6</c:v>
                </c:pt>
                <c:pt idx="71">
                  <c:v>128.65</c:v>
                </c:pt>
                <c:pt idx="72">
                  <c:v>130.9</c:v>
                </c:pt>
                <c:pt idx="73">
                  <c:v>133.19999999999999</c:v>
                </c:pt>
                <c:pt idx="74">
                  <c:v>130.55000000000001</c:v>
                </c:pt>
                <c:pt idx="75">
                  <c:v>131.25</c:v>
                </c:pt>
                <c:pt idx="76">
                  <c:v>132.6</c:v>
                </c:pt>
                <c:pt idx="77">
                  <c:v>133.19999999999999</c:v>
                </c:pt>
                <c:pt idx="78">
                  <c:v>133.9</c:v>
                </c:pt>
                <c:pt idx="79">
                  <c:v>134</c:v>
                </c:pt>
                <c:pt idx="80">
                  <c:v>134</c:v>
                </c:pt>
                <c:pt idx="81">
                  <c:v>131.85</c:v>
                </c:pt>
                <c:pt idx="82">
                  <c:v>132.5</c:v>
                </c:pt>
                <c:pt idx="83">
                  <c:v>132.1</c:v>
                </c:pt>
                <c:pt idx="84">
                  <c:v>133.4</c:v>
                </c:pt>
                <c:pt idx="85">
                  <c:v>133</c:v>
                </c:pt>
                <c:pt idx="86">
                  <c:v>132.75</c:v>
                </c:pt>
                <c:pt idx="87">
                  <c:v>134.69999999999999</c:v>
                </c:pt>
                <c:pt idx="88">
                  <c:v>135</c:v>
                </c:pt>
                <c:pt idx="89">
                  <c:v>138.6</c:v>
                </c:pt>
                <c:pt idx="90">
                  <c:v>135.9</c:v>
                </c:pt>
                <c:pt idx="91">
                  <c:v>136.65</c:v>
                </c:pt>
                <c:pt idx="92">
                  <c:v>136.55000000000001</c:v>
                </c:pt>
                <c:pt idx="93">
                  <c:v>136</c:v>
                </c:pt>
                <c:pt idx="94">
                  <c:v>133.75</c:v>
                </c:pt>
                <c:pt idx="95">
                  <c:v>131.9</c:v>
                </c:pt>
                <c:pt idx="96">
                  <c:v>134.6</c:v>
                </c:pt>
                <c:pt idx="97">
                  <c:v>135.55000000000001</c:v>
                </c:pt>
                <c:pt idx="98">
                  <c:v>139.65</c:v>
                </c:pt>
                <c:pt idx="99">
                  <c:v>139.94999999999999</c:v>
                </c:pt>
                <c:pt idx="100">
                  <c:v>139</c:v>
                </c:pt>
                <c:pt idx="101">
                  <c:v>139.19999999999999</c:v>
                </c:pt>
                <c:pt idx="102">
                  <c:v>132.80000000000001</c:v>
                </c:pt>
                <c:pt idx="103">
                  <c:v>133.80000000000001</c:v>
                </c:pt>
                <c:pt idx="104">
                  <c:v>135</c:v>
                </c:pt>
                <c:pt idx="105">
                  <c:v>136.5</c:v>
                </c:pt>
                <c:pt idx="106">
                  <c:v>136.5</c:v>
                </c:pt>
                <c:pt idx="107">
                  <c:v>136.25</c:v>
                </c:pt>
                <c:pt idx="108">
                  <c:v>135.65</c:v>
                </c:pt>
                <c:pt idx="109">
                  <c:v>136.69999999999999</c:v>
                </c:pt>
                <c:pt idx="110">
                  <c:v>138.4</c:v>
                </c:pt>
                <c:pt idx="111">
                  <c:v>134.15</c:v>
                </c:pt>
                <c:pt idx="112">
                  <c:v>130.25</c:v>
                </c:pt>
                <c:pt idx="113">
                  <c:v>128.6</c:v>
                </c:pt>
                <c:pt idx="114">
                  <c:v>128.19999999999999</c:v>
                </c:pt>
                <c:pt idx="115">
                  <c:v>129.80000000000001</c:v>
                </c:pt>
                <c:pt idx="116">
                  <c:v>132.44999999999999</c:v>
                </c:pt>
                <c:pt idx="117">
                  <c:v>133.1</c:v>
                </c:pt>
                <c:pt idx="118">
                  <c:v>132.55000000000001</c:v>
                </c:pt>
                <c:pt idx="119">
                  <c:v>127.9</c:v>
                </c:pt>
                <c:pt idx="120">
                  <c:v>129.9</c:v>
                </c:pt>
                <c:pt idx="121">
                  <c:v>126.55</c:v>
                </c:pt>
                <c:pt idx="122">
                  <c:v>127.15</c:v>
                </c:pt>
                <c:pt idx="123">
                  <c:v>124.45</c:v>
                </c:pt>
                <c:pt idx="124">
                  <c:v>124.1</c:v>
                </c:pt>
                <c:pt idx="125">
                  <c:v>125.5</c:v>
                </c:pt>
                <c:pt idx="126">
                  <c:v>121.5</c:v>
                </c:pt>
                <c:pt idx="127">
                  <c:v>123.5</c:v>
                </c:pt>
                <c:pt idx="128">
                  <c:v>120.95</c:v>
                </c:pt>
                <c:pt idx="129">
                  <c:v>127.4</c:v>
                </c:pt>
                <c:pt idx="130">
                  <c:v>126</c:v>
                </c:pt>
                <c:pt idx="131">
                  <c:v>128</c:v>
                </c:pt>
                <c:pt idx="132">
                  <c:v>131.05000000000001</c:v>
                </c:pt>
                <c:pt idx="133">
                  <c:v>151.55000000000001</c:v>
                </c:pt>
                <c:pt idx="134">
                  <c:v>154.15</c:v>
                </c:pt>
                <c:pt idx="135">
                  <c:v>149.35</c:v>
                </c:pt>
                <c:pt idx="136">
                  <c:v>141.5</c:v>
                </c:pt>
                <c:pt idx="137">
                  <c:v>137.35</c:v>
                </c:pt>
                <c:pt idx="138">
                  <c:v>134.80000000000001</c:v>
                </c:pt>
                <c:pt idx="139">
                  <c:v>134.85</c:v>
                </c:pt>
                <c:pt idx="140">
                  <c:v>139.1</c:v>
                </c:pt>
                <c:pt idx="141">
                  <c:v>134.4</c:v>
                </c:pt>
                <c:pt idx="142">
                  <c:v>138</c:v>
                </c:pt>
                <c:pt idx="143">
                  <c:v>141.44999999999999</c:v>
                </c:pt>
                <c:pt idx="144">
                  <c:v>143.55000000000001</c:v>
                </c:pt>
                <c:pt idx="145">
                  <c:v>151.4</c:v>
                </c:pt>
                <c:pt idx="146">
                  <c:v>155.94999999999999</c:v>
                </c:pt>
                <c:pt idx="147">
                  <c:v>159.55000000000001</c:v>
                </c:pt>
                <c:pt idx="148">
                  <c:v>164.65</c:v>
                </c:pt>
                <c:pt idx="149">
                  <c:v>165.55</c:v>
                </c:pt>
                <c:pt idx="150">
                  <c:v>163.4</c:v>
                </c:pt>
                <c:pt idx="151">
                  <c:v>161.85</c:v>
                </c:pt>
                <c:pt idx="152">
                  <c:v>153.94999999999999</c:v>
                </c:pt>
                <c:pt idx="153">
                  <c:v>151.6</c:v>
                </c:pt>
                <c:pt idx="154">
                  <c:v>152.44999999999999</c:v>
                </c:pt>
                <c:pt idx="155">
                  <c:v>149.75</c:v>
                </c:pt>
                <c:pt idx="156">
                  <c:v>151.25</c:v>
                </c:pt>
                <c:pt idx="157">
                  <c:v>144.05000000000001</c:v>
                </c:pt>
                <c:pt idx="158">
                  <c:v>143</c:v>
                </c:pt>
                <c:pt idx="159">
                  <c:v>143.80000000000001</c:v>
                </c:pt>
                <c:pt idx="160">
                  <c:v>151.9</c:v>
                </c:pt>
                <c:pt idx="161">
                  <c:v>152.6</c:v>
                </c:pt>
                <c:pt idx="162">
                  <c:v>150.65</c:v>
                </c:pt>
                <c:pt idx="163">
                  <c:v>155.1</c:v>
                </c:pt>
                <c:pt idx="164">
                  <c:v>161.9</c:v>
                </c:pt>
                <c:pt idx="165">
                  <c:v>160</c:v>
                </c:pt>
                <c:pt idx="166">
                  <c:v>163.19999999999999</c:v>
                </c:pt>
                <c:pt idx="167">
                  <c:v>163.15</c:v>
                </c:pt>
                <c:pt idx="168">
                  <c:v>153.5</c:v>
                </c:pt>
                <c:pt idx="169">
                  <c:v>153.55000000000001</c:v>
                </c:pt>
                <c:pt idx="170">
                  <c:v>156.5</c:v>
                </c:pt>
                <c:pt idx="171">
                  <c:v>158.6</c:v>
                </c:pt>
                <c:pt idx="172">
                  <c:v>154.44999999999999</c:v>
                </c:pt>
                <c:pt idx="173">
                  <c:v>164.75</c:v>
                </c:pt>
                <c:pt idx="174">
                  <c:v>166.95</c:v>
                </c:pt>
                <c:pt idx="175">
                  <c:v>164.85</c:v>
                </c:pt>
                <c:pt idx="176">
                  <c:v>162.25</c:v>
                </c:pt>
                <c:pt idx="177">
                  <c:v>160</c:v>
                </c:pt>
                <c:pt idx="178">
                  <c:v>156.35</c:v>
                </c:pt>
                <c:pt idx="179">
                  <c:v>160.44999999999999</c:v>
                </c:pt>
                <c:pt idx="180">
                  <c:v>164.8</c:v>
                </c:pt>
                <c:pt idx="181">
                  <c:v>164.85</c:v>
                </c:pt>
                <c:pt idx="182">
                  <c:v>166.95</c:v>
                </c:pt>
                <c:pt idx="183">
                  <c:v>169.65</c:v>
                </c:pt>
                <c:pt idx="184">
                  <c:v>174</c:v>
                </c:pt>
                <c:pt idx="185">
                  <c:v>174.15</c:v>
                </c:pt>
                <c:pt idx="186">
                  <c:v>175.5</c:v>
                </c:pt>
                <c:pt idx="187">
                  <c:v>177.15</c:v>
                </c:pt>
                <c:pt idx="188">
                  <c:v>175.8</c:v>
                </c:pt>
                <c:pt idx="189">
                  <c:v>174</c:v>
                </c:pt>
                <c:pt idx="190">
                  <c:v>174.25</c:v>
                </c:pt>
                <c:pt idx="191">
                  <c:v>168.9</c:v>
                </c:pt>
                <c:pt idx="192">
                  <c:v>171.2</c:v>
                </c:pt>
                <c:pt idx="193">
                  <c:v>170.9</c:v>
                </c:pt>
                <c:pt idx="194">
                  <c:v>168.85</c:v>
                </c:pt>
                <c:pt idx="195">
                  <c:v>172.8</c:v>
                </c:pt>
                <c:pt idx="196">
                  <c:v>171.85</c:v>
                </c:pt>
                <c:pt idx="197">
                  <c:v>168.05</c:v>
                </c:pt>
                <c:pt idx="198">
                  <c:v>167.95</c:v>
                </c:pt>
                <c:pt idx="199">
                  <c:v>163.9</c:v>
                </c:pt>
                <c:pt idx="200">
                  <c:v>162</c:v>
                </c:pt>
                <c:pt idx="201">
                  <c:v>171</c:v>
                </c:pt>
                <c:pt idx="202">
                  <c:v>176.35</c:v>
                </c:pt>
                <c:pt idx="203">
                  <c:v>175.8</c:v>
                </c:pt>
                <c:pt idx="204">
                  <c:v>177.45</c:v>
                </c:pt>
                <c:pt idx="205">
                  <c:v>175.6</c:v>
                </c:pt>
                <c:pt idx="206">
                  <c:v>175.45</c:v>
                </c:pt>
                <c:pt idx="207">
                  <c:v>172.55</c:v>
                </c:pt>
                <c:pt idx="208">
                  <c:v>171</c:v>
                </c:pt>
                <c:pt idx="209">
                  <c:v>170.3</c:v>
                </c:pt>
                <c:pt idx="210">
                  <c:v>167.3</c:v>
                </c:pt>
                <c:pt idx="211">
                  <c:v>163.75</c:v>
                </c:pt>
                <c:pt idx="212">
                  <c:v>171.8</c:v>
                </c:pt>
                <c:pt idx="213">
                  <c:v>175.7</c:v>
                </c:pt>
                <c:pt idx="214">
                  <c:v>174.35</c:v>
                </c:pt>
                <c:pt idx="215">
                  <c:v>175.4</c:v>
                </c:pt>
                <c:pt idx="216">
                  <c:v>179.1</c:v>
                </c:pt>
                <c:pt idx="217">
                  <c:v>186.95</c:v>
                </c:pt>
                <c:pt idx="218">
                  <c:v>165.25</c:v>
                </c:pt>
                <c:pt idx="219">
                  <c:v>170.3</c:v>
                </c:pt>
                <c:pt idx="220">
                  <c:v>162.94999999999999</c:v>
                </c:pt>
                <c:pt idx="221">
                  <c:v>163</c:v>
                </c:pt>
                <c:pt idx="222">
                  <c:v>160.65</c:v>
                </c:pt>
                <c:pt idx="223">
                  <c:v>159.5</c:v>
                </c:pt>
                <c:pt idx="224">
                  <c:v>156.65</c:v>
                </c:pt>
              </c:numCache>
            </c:numRef>
          </c:val>
          <c:smooth val="0"/>
          <c:extLst>
            <c:ext xmlns:c16="http://schemas.microsoft.com/office/drawing/2014/chart" uri="{C3380CC4-5D6E-409C-BE32-E72D297353CC}">
              <c16:uniqueId val="{00000002-AF74-44D5-9BA7-E9ADDE250AB7}"/>
            </c:ext>
          </c:extLst>
        </c:ser>
        <c:ser>
          <c:idx val="3"/>
          <c:order val="3"/>
          <c:tx>
            <c:strRef>
              <c:f>'1C. Shock'!$G$4</c:f>
              <c:strCache>
                <c:ptCount val="1"/>
                <c:pt idx="0">
                  <c:v>OI Ltd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'1C. Shock'!$C$5:$C$229</c:f>
              <c:numCache>
                <c:formatCode>d\-mmm\-yy</c:formatCode>
                <c:ptCount val="225"/>
                <c:pt idx="0">
                  <c:v>44925</c:v>
                </c:pt>
                <c:pt idx="1">
                  <c:v>44924</c:v>
                </c:pt>
                <c:pt idx="2">
                  <c:v>44923</c:v>
                </c:pt>
                <c:pt idx="3">
                  <c:v>44922</c:v>
                </c:pt>
                <c:pt idx="4">
                  <c:v>44921</c:v>
                </c:pt>
                <c:pt idx="5">
                  <c:v>44918</c:v>
                </c:pt>
                <c:pt idx="6">
                  <c:v>44917</c:v>
                </c:pt>
                <c:pt idx="7">
                  <c:v>44916</c:v>
                </c:pt>
                <c:pt idx="8">
                  <c:v>44915</c:v>
                </c:pt>
                <c:pt idx="9">
                  <c:v>44914</c:v>
                </c:pt>
                <c:pt idx="10">
                  <c:v>44911</c:v>
                </c:pt>
                <c:pt idx="11">
                  <c:v>44910</c:v>
                </c:pt>
                <c:pt idx="12">
                  <c:v>44909</c:v>
                </c:pt>
                <c:pt idx="13">
                  <c:v>44908</c:v>
                </c:pt>
                <c:pt idx="14">
                  <c:v>44907</c:v>
                </c:pt>
                <c:pt idx="15">
                  <c:v>44904</c:v>
                </c:pt>
                <c:pt idx="16">
                  <c:v>44903</c:v>
                </c:pt>
                <c:pt idx="17">
                  <c:v>44902</c:v>
                </c:pt>
                <c:pt idx="18">
                  <c:v>44901</c:v>
                </c:pt>
                <c:pt idx="19">
                  <c:v>44900</c:v>
                </c:pt>
                <c:pt idx="20">
                  <c:v>44897</c:v>
                </c:pt>
                <c:pt idx="21">
                  <c:v>44896</c:v>
                </c:pt>
                <c:pt idx="22">
                  <c:v>44895</c:v>
                </c:pt>
                <c:pt idx="23">
                  <c:v>44894</c:v>
                </c:pt>
                <c:pt idx="24">
                  <c:v>44893</c:v>
                </c:pt>
                <c:pt idx="25">
                  <c:v>44890</c:v>
                </c:pt>
                <c:pt idx="26">
                  <c:v>44889</c:v>
                </c:pt>
                <c:pt idx="27">
                  <c:v>44888</c:v>
                </c:pt>
                <c:pt idx="28">
                  <c:v>44887</c:v>
                </c:pt>
                <c:pt idx="29">
                  <c:v>44886</c:v>
                </c:pt>
                <c:pt idx="30">
                  <c:v>44883</c:v>
                </c:pt>
                <c:pt idx="31">
                  <c:v>44882</c:v>
                </c:pt>
                <c:pt idx="32">
                  <c:v>44881</c:v>
                </c:pt>
                <c:pt idx="33">
                  <c:v>44880</c:v>
                </c:pt>
                <c:pt idx="34">
                  <c:v>44879</c:v>
                </c:pt>
                <c:pt idx="35">
                  <c:v>44876</c:v>
                </c:pt>
                <c:pt idx="36">
                  <c:v>44875</c:v>
                </c:pt>
                <c:pt idx="37">
                  <c:v>44874</c:v>
                </c:pt>
                <c:pt idx="38">
                  <c:v>44873</c:v>
                </c:pt>
                <c:pt idx="39">
                  <c:v>44872</c:v>
                </c:pt>
                <c:pt idx="40">
                  <c:v>44869</c:v>
                </c:pt>
                <c:pt idx="41">
                  <c:v>44868</c:v>
                </c:pt>
                <c:pt idx="42">
                  <c:v>44867</c:v>
                </c:pt>
                <c:pt idx="43">
                  <c:v>44866</c:v>
                </c:pt>
                <c:pt idx="44">
                  <c:v>44865</c:v>
                </c:pt>
                <c:pt idx="45">
                  <c:v>44862</c:v>
                </c:pt>
                <c:pt idx="46">
                  <c:v>44861</c:v>
                </c:pt>
                <c:pt idx="47">
                  <c:v>44860</c:v>
                </c:pt>
                <c:pt idx="48">
                  <c:v>44859</c:v>
                </c:pt>
                <c:pt idx="49">
                  <c:v>44858</c:v>
                </c:pt>
                <c:pt idx="50">
                  <c:v>44855</c:v>
                </c:pt>
                <c:pt idx="51">
                  <c:v>44854</c:v>
                </c:pt>
                <c:pt idx="52">
                  <c:v>44853</c:v>
                </c:pt>
                <c:pt idx="53">
                  <c:v>44852</c:v>
                </c:pt>
                <c:pt idx="54">
                  <c:v>44851</c:v>
                </c:pt>
                <c:pt idx="55">
                  <c:v>44848</c:v>
                </c:pt>
                <c:pt idx="56">
                  <c:v>44847</c:v>
                </c:pt>
                <c:pt idx="57">
                  <c:v>44846</c:v>
                </c:pt>
                <c:pt idx="58">
                  <c:v>44845</c:v>
                </c:pt>
                <c:pt idx="59">
                  <c:v>44844</c:v>
                </c:pt>
                <c:pt idx="60">
                  <c:v>44841</c:v>
                </c:pt>
                <c:pt idx="61">
                  <c:v>44840</c:v>
                </c:pt>
                <c:pt idx="62">
                  <c:v>44839</c:v>
                </c:pt>
                <c:pt idx="63">
                  <c:v>44838</c:v>
                </c:pt>
                <c:pt idx="64">
                  <c:v>44837</c:v>
                </c:pt>
                <c:pt idx="65">
                  <c:v>44834</c:v>
                </c:pt>
                <c:pt idx="66">
                  <c:v>44833</c:v>
                </c:pt>
                <c:pt idx="67">
                  <c:v>44832</c:v>
                </c:pt>
                <c:pt idx="68">
                  <c:v>44831</c:v>
                </c:pt>
                <c:pt idx="69">
                  <c:v>44830</c:v>
                </c:pt>
                <c:pt idx="70">
                  <c:v>44827</c:v>
                </c:pt>
                <c:pt idx="71">
                  <c:v>44826</c:v>
                </c:pt>
                <c:pt idx="72">
                  <c:v>44825</c:v>
                </c:pt>
                <c:pt idx="73">
                  <c:v>44824</c:v>
                </c:pt>
                <c:pt idx="74">
                  <c:v>44823</c:v>
                </c:pt>
                <c:pt idx="75">
                  <c:v>44820</c:v>
                </c:pt>
                <c:pt idx="76">
                  <c:v>44819</c:v>
                </c:pt>
                <c:pt idx="77">
                  <c:v>44818</c:v>
                </c:pt>
                <c:pt idx="78">
                  <c:v>44817</c:v>
                </c:pt>
                <c:pt idx="79">
                  <c:v>44816</c:v>
                </c:pt>
                <c:pt idx="80">
                  <c:v>44813</c:v>
                </c:pt>
                <c:pt idx="81">
                  <c:v>44812</c:v>
                </c:pt>
                <c:pt idx="82">
                  <c:v>44811</c:v>
                </c:pt>
                <c:pt idx="83">
                  <c:v>44810</c:v>
                </c:pt>
                <c:pt idx="84">
                  <c:v>44809</c:v>
                </c:pt>
                <c:pt idx="85">
                  <c:v>44808</c:v>
                </c:pt>
                <c:pt idx="86">
                  <c:v>44806</c:v>
                </c:pt>
                <c:pt idx="87">
                  <c:v>44805</c:v>
                </c:pt>
                <c:pt idx="88">
                  <c:v>44804</c:v>
                </c:pt>
                <c:pt idx="89">
                  <c:v>44803</c:v>
                </c:pt>
                <c:pt idx="90">
                  <c:v>44802</c:v>
                </c:pt>
                <c:pt idx="91">
                  <c:v>44799</c:v>
                </c:pt>
                <c:pt idx="92">
                  <c:v>44798</c:v>
                </c:pt>
                <c:pt idx="93">
                  <c:v>44797</c:v>
                </c:pt>
                <c:pt idx="94">
                  <c:v>44796</c:v>
                </c:pt>
                <c:pt idx="95">
                  <c:v>44795</c:v>
                </c:pt>
                <c:pt idx="96">
                  <c:v>44792</c:v>
                </c:pt>
                <c:pt idx="97">
                  <c:v>44791</c:v>
                </c:pt>
                <c:pt idx="98">
                  <c:v>44790</c:v>
                </c:pt>
                <c:pt idx="99">
                  <c:v>44789</c:v>
                </c:pt>
                <c:pt idx="100">
                  <c:v>44788</c:v>
                </c:pt>
                <c:pt idx="101">
                  <c:v>44785</c:v>
                </c:pt>
                <c:pt idx="102">
                  <c:v>44784</c:v>
                </c:pt>
                <c:pt idx="103">
                  <c:v>44783</c:v>
                </c:pt>
                <c:pt idx="104">
                  <c:v>44782</c:v>
                </c:pt>
                <c:pt idx="105">
                  <c:v>44781</c:v>
                </c:pt>
                <c:pt idx="106">
                  <c:v>44778</c:v>
                </c:pt>
                <c:pt idx="107">
                  <c:v>44777</c:v>
                </c:pt>
                <c:pt idx="108">
                  <c:v>44776</c:v>
                </c:pt>
                <c:pt idx="109">
                  <c:v>44775</c:v>
                </c:pt>
                <c:pt idx="110">
                  <c:v>44774</c:v>
                </c:pt>
                <c:pt idx="111">
                  <c:v>44771</c:v>
                </c:pt>
                <c:pt idx="112">
                  <c:v>44770</c:v>
                </c:pt>
                <c:pt idx="113">
                  <c:v>44769</c:v>
                </c:pt>
                <c:pt idx="114">
                  <c:v>44768</c:v>
                </c:pt>
                <c:pt idx="115">
                  <c:v>44767</c:v>
                </c:pt>
                <c:pt idx="116">
                  <c:v>44764</c:v>
                </c:pt>
                <c:pt idx="117">
                  <c:v>44763</c:v>
                </c:pt>
                <c:pt idx="118">
                  <c:v>44762</c:v>
                </c:pt>
                <c:pt idx="119">
                  <c:v>44761</c:v>
                </c:pt>
                <c:pt idx="120">
                  <c:v>44760</c:v>
                </c:pt>
                <c:pt idx="121">
                  <c:v>44757</c:v>
                </c:pt>
                <c:pt idx="122">
                  <c:v>44756</c:v>
                </c:pt>
                <c:pt idx="123">
                  <c:v>44755</c:v>
                </c:pt>
                <c:pt idx="124">
                  <c:v>44754</c:v>
                </c:pt>
                <c:pt idx="125">
                  <c:v>44753</c:v>
                </c:pt>
                <c:pt idx="126">
                  <c:v>44750</c:v>
                </c:pt>
                <c:pt idx="127">
                  <c:v>44749</c:v>
                </c:pt>
                <c:pt idx="128">
                  <c:v>44748</c:v>
                </c:pt>
                <c:pt idx="129">
                  <c:v>44747</c:v>
                </c:pt>
                <c:pt idx="130">
                  <c:v>44746</c:v>
                </c:pt>
                <c:pt idx="131">
                  <c:v>44745</c:v>
                </c:pt>
                <c:pt idx="132">
                  <c:v>44743</c:v>
                </c:pt>
                <c:pt idx="133">
                  <c:v>44742</c:v>
                </c:pt>
                <c:pt idx="134">
                  <c:v>44741</c:v>
                </c:pt>
                <c:pt idx="135">
                  <c:v>44740</c:v>
                </c:pt>
                <c:pt idx="136">
                  <c:v>44739</c:v>
                </c:pt>
                <c:pt idx="137">
                  <c:v>44736</c:v>
                </c:pt>
                <c:pt idx="138">
                  <c:v>44735</c:v>
                </c:pt>
                <c:pt idx="139">
                  <c:v>44734</c:v>
                </c:pt>
                <c:pt idx="140">
                  <c:v>44733</c:v>
                </c:pt>
                <c:pt idx="141">
                  <c:v>44732</c:v>
                </c:pt>
                <c:pt idx="142">
                  <c:v>44731</c:v>
                </c:pt>
                <c:pt idx="143">
                  <c:v>44729</c:v>
                </c:pt>
                <c:pt idx="144">
                  <c:v>44728</c:v>
                </c:pt>
                <c:pt idx="145">
                  <c:v>44727</c:v>
                </c:pt>
                <c:pt idx="146">
                  <c:v>44726</c:v>
                </c:pt>
                <c:pt idx="147">
                  <c:v>44725</c:v>
                </c:pt>
                <c:pt idx="148">
                  <c:v>44722</c:v>
                </c:pt>
                <c:pt idx="149">
                  <c:v>44721</c:v>
                </c:pt>
                <c:pt idx="150">
                  <c:v>44720</c:v>
                </c:pt>
                <c:pt idx="151">
                  <c:v>44719</c:v>
                </c:pt>
                <c:pt idx="152">
                  <c:v>44718</c:v>
                </c:pt>
                <c:pt idx="153">
                  <c:v>44715</c:v>
                </c:pt>
                <c:pt idx="154">
                  <c:v>44714</c:v>
                </c:pt>
                <c:pt idx="155">
                  <c:v>44713</c:v>
                </c:pt>
                <c:pt idx="156">
                  <c:v>44712</c:v>
                </c:pt>
                <c:pt idx="157">
                  <c:v>44711</c:v>
                </c:pt>
                <c:pt idx="158">
                  <c:v>44710</c:v>
                </c:pt>
                <c:pt idx="159">
                  <c:v>44708</c:v>
                </c:pt>
                <c:pt idx="160">
                  <c:v>44707</c:v>
                </c:pt>
                <c:pt idx="161">
                  <c:v>44706</c:v>
                </c:pt>
                <c:pt idx="162">
                  <c:v>44705</c:v>
                </c:pt>
                <c:pt idx="163">
                  <c:v>44704</c:v>
                </c:pt>
                <c:pt idx="164">
                  <c:v>44701</c:v>
                </c:pt>
                <c:pt idx="165">
                  <c:v>44700</c:v>
                </c:pt>
                <c:pt idx="166">
                  <c:v>44699</c:v>
                </c:pt>
                <c:pt idx="167">
                  <c:v>44698</c:v>
                </c:pt>
                <c:pt idx="168">
                  <c:v>44697</c:v>
                </c:pt>
                <c:pt idx="169">
                  <c:v>44694</c:v>
                </c:pt>
                <c:pt idx="170">
                  <c:v>44693</c:v>
                </c:pt>
                <c:pt idx="171">
                  <c:v>44692</c:v>
                </c:pt>
                <c:pt idx="172">
                  <c:v>44691</c:v>
                </c:pt>
                <c:pt idx="173">
                  <c:v>44690</c:v>
                </c:pt>
                <c:pt idx="174">
                  <c:v>44687</c:v>
                </c:pt>
                <c:pt idx="175">
                  <c:v>44686</c:v>
                </c:pt>
                <c:pt idx="176">
                  <c:v>44685</c:v>
                </c:pt>
                <c:pt idx="177">
                  <c:v>44684</c:v>
                </c:pt>
                <c:pt idx="178">
                  <c:v>44683</c:v>
                </c:pt>
                <c:pt idx="179">
                  <c:v>44680</c:v>
                </c:pt>
                <c:pt idx="180">
                  <c:v>44679</c:v>
                </c:pt>
                <c:pt idx="181">
                  <c:v>44678</c:v>
                </c:pt>
                <c:pt idx="182">
                  <c:v>44677</c:v>
                </c:pt>
                <c:pt idx="183">
                  <c:v>44676</c:v>
                </c:pt>
                <c:pt idx="184">
                  <c:v>44673</c:v>
                </c:pt>
                <c:pt idx="185">
                  <c:v>44672</c:v>
                </c:pt>
                <c:pt idx="186">
                  <c:v>44671</c:v>
                </c:pt>
                <c:pt idx="187">
                  <c:v>44670</c:v>
                </c:pt>
                <c:pt idx="188">
                  <c:v>44669</c:v>
                </c:pt>
                <c:pt idx="189">
                  <c:v>44665</c:v>
                </c:pt>
                <c:pt idx="190">
                  <c:v>44664</c:v>
                </c:pt>
                <c:pt idx="191">
                  <c:v>44663</c:v>
                </c:pt>
                <c:pt idx="192">
                  <c:v>44662</c:v>
                </c:pt>
                <c:pt idx="193">
                  <c:v>44659</c:v>
                </c:pt>
                <c:pt idx="194">
                  <c:v>44658</c:v>
                </c:pt>
                <c:pt idx="195">
                  <c:v>44657</c:v>
                </c:pt>
                <c:pt idx="196">
                  <c:v>44656</c:v>
                </c:pt>
                <c:pt idx="197">
                  <c:v>44655</c:v>
                </c:pt>
                <c:pt idx="198">
                  <c:v>44652</c:v>
                </c:pt>
                <c:pt idx="199">
                  <c:v>44651</c:v>
                </c:pt>
                <c:pt idx="200">
                  <c:v>44650</c:v>
                </c:pt>
                <c:pt idx="201">
                  <c:v>44649</c:v>
                </c:pt>
                <c:pt idx="202">
                  <c:v>44648</c:v>
                </c:pt>
                <c:pt idx="203">
                  <c:v>44645</c:v>
                </c:pt>
                <c:pt idx="204">
                  <c:v>44644</c:v>
                </c:pt>
                <c:pt idx="205">
                  <c:v>44643</c:v>
                </c:pt>
                <c:pt idx="206">
                  <c:v>44642</c:v>
                </c:pt>
                <c:pt idx="207">
                  <c:v>44641</c:v>
                </c:pt>
                <c:pt idx="208">
                  <c:v>44638</c:v>
                </c:pt>
                <c:pt idx="209">
                  <c:v>44637</c:v>
                </c:pt>
                <c:pt idx="210">
                  <c:v>44636</c:v>
                </c:pt>
                <c:pt idx="211">
                  <c:v>44635</c:v>
                </c:pt>
                <c:pt idx="212">
                  <c:v>44634</c:v>
                </c:pt>
                <c:pt idx="213">
                  <c:v>44631</c:v>
                </c:pt>
                <c:pt idx="214">
                  <c:v>44630</c:v>
                </c:pt>
                <c:pt idx="215">
                  <c:v>44629</c:v>
                </c:pt>
                <c:pt idx="216">
                  <c:v>44628</c:v>
                </c:pt>
                <c:pt idx="217">
                  <c:v>44627</c:v>
                </c:pt>
                <c:pt idx="218">
                  <c:v>44624</c:v>
                </c:pt>
                <c:pt idx="219">
                  <c:v>44623</c:v>
                </c:pt>
                <c:pt idx="220">
                  <c:v>44622</c:v>
                </c:pt>
                <c:pt idx="221">
                  <c:v>44621</c:v>
                </c:pt>
                <c:pt idx="222">
                  <c:v>44620</c:v>
                </c:pt>
                <c:pt idx="223">
                  <c:v>44617</c:v>
                </c:pt>
                <c:pt idx="224">
                  <c:v>44616</c:v>
                </c:pt>
              </c:numCache>
            </c:numRef>
          </c:cat>
          <c:val>
            <c:numRef>
              <c:f>'1C. Shock'!$G$5:$G$229</c:f>
              <c:numCache>
                <c:formatCode>"₹"\ #,##0.00</c:formatCode>
                <c:ptCount val="225"/>
                <c:pt idx="0">
                  <c:v>138.80000000000001</c:v>
                </c:pt>
                <c:pt idx="1">
                  <c:v>138.22999999999999</c:v>
                </c:pt>
                <c:pt idx="2">
                  <c:v>139.77000000000001</c:v>
                </c:pt>
                <c:pt idx="3">
                  <c:v>139.93</c:v>
                </c:pt>
                <c:pt idx="4">
                  <c:v>134.69999999999999</c:v>
                </c:pt>
                <c:pt idx="5">
                  <c:v>132.53</c:v>
                </c:pt>
                <c:pt idx="6">
                  <c:v>135.37</c:v>
                </c:pt>
                <c:pt idx="7">
                  <c:v>136.6</c:v>
                </c:pt>
                <c:pt idx="8">
                  <c:v>140.07</c:v>
                </c:pt>
                <c:pt idx="9">
                  <c:v>141.16999999999999</c:v>
                </c:pt>
                <c:pt idx="10">
                  <c:v>143.03</c:v>
                </c:pt>
                <c:pt idx="11">
                  <c:v>142</c:v>
                </c:pt>
                <c:pt idx="12">
                  <c:v>142.6</c:v>
                </c:pt>
                <c:pt idx="13">
                  <c:v>138.63</c:v>
                </c:pt>
                <c:pt idx="14">
                  <c:v>135.83000000000001</c:v>
                </c:pt>
                <c:pt idx="15">
                  <c:v>136.43</c:v>
                </c:pt>
                <c:pt idx="16">
                  <c:v>139.30000000000001</c:v>
                </c:pt>
                <c:pt idx="17">
                  <c:v>139.69999999999999</c:v>
                </c:pt>
                <c:pt idx="18">
                  <c:v>140.53</c:v>
                </c:pt>
                <c:pt idx="19">
                  <c:v>141.33000000000001</c:v>
                </c:pt>
                <c:pt idx="20">
                  <c:v>138.6</c:v>
                </c:pt>
                <c:pt idx="21">
                  <c:v>138.16999999999999</c:v>
                </c:pt>
                <c:pt idx="22">
                  <c:v>136.43</c:v>
                </c:pt>
                <c:pt idx="23">
                  <c:v>135.97</c:v>
                </c:pt>
                <c:pt idx="24">
                  <c:v>135.16999999999999</c:v>
                </c:pt>
                <c:pt idx="25">
                  <c:v>133.27000000000001</c:v>
                </c:pt>
                <c:pt idx="26">
                  <c:v>131.43</c:v>
                </c:pt>
                <c:pt idx="27">
                  <c:v>130.5</c:v>
                </c:pt>
                <c:pt idx="28">
                  <c:v>130.47</c:v>
                </c:pt>
                <c:pt idx="29">
                  <c:v>133.03</c:v>
                </c:pt>
                <c:pt idx="30">
                  <c:v>136.19999999999999</c:v>
                </c:pt>
                <c:pt idx="31">
                  <c:v>134.93</c:v>
                </c:pt>
                <c:pt idx="32">
                  <c:v>136.57</c:v>
                </c:pt>
                <c:pt idx="33">
                  <c:v>135</c:v>
                </c:pt>
                <c:pt idx="34">
                  <c:v>133.72999999999999</c:v>
                </c:pt>
                <c:pt idx="35">
                  <c:v>131.72999999999999</c:v>
                </c:pt>
                <c:pt idx="36">
                  <c:v>130.53</c:v>
                </c:pt>
                <c:pt idx="37">
                  <c:v>130.69999999999999</c:v>
                </c:pt>
                <c:pt idx="38">
                  <c:v>130.6</c:v>
                </c:pt>
                <c:pt idx="39">
                  <c:v>130.4</c:v>
                </c:pt>
                <c:pt idx="40">
                  <c:v>129.16999999999999</c:v>
                </c:pt>
                <c:pt idx="41">
                  <c:v>130.07</c:v>
                </c:pt>
                <c:pt idx="42">
                  <c:v>129.80000000000001</c:v>
                </c:pt>
                <c:pt idx="43">
                  <c:v>128.37</c:v>
                </c:pt>
                <c:pt idx="44">
                  <c:v>128.66999999999999</c:v>
                </c:pt>
                <c:pt idx="45">
                  <c:v>129.72999999999999</c:v>
                </c:pt>
                <c:pt idx="46">
                  <c:v>124.83</c:v>
                </c:pt>
                <c:pt idx="47">
                  <c:v>124.83</c:v>
                </c:pt>
                <c:pt idx="48">
                  <c:v>124.9</c:v>
                </c:pt>
                <c:pt idx="49">
                  <c:v>129.03</c:v>
                </c:pt>
                <c:pt idx="50">
                  <c:v>128.87</c:v>
                </c:pt>
                <c:pt idx="51">
                  <c:v>130.1</c:v>
                </c:pt>
                <c:pt idx="52">
                  <c:v>126</c:v>
                </c:pt>
                <c:pt idx="53">
                  <c:v>126.23</c:v>
                </c:pt>
                <c:pt idx="54">
                  <c:v>123</c:v>
                </c:pt>
                <c:pt idx="55">
                  <c:v>124.23</c:v>
                </c:pt>
                <c:pt idx="56">
                  <c:v>126.03</c:v>
                </c:pt>
                <c:pt idx="57">
                  <c:v>125.4</c:v>
                </c:pt>
                <c:pt idx="58">
                  <c:v>124.83</c:v>
                </c:pt>
                <c:pt idx="59">
                  <c:v>126.33</c:v>
                </c:pt>
                <c:pt idx="60">
                  <c:v>125.37</c:v>
                </c:pt>
                <c:pt idx="61">
                  <c:v>124.67</c:v>
                </c:pt>
                <c:pt idx="62">
                  <c:v>123</c:v>
                </c:pt>
                <c:pt idx="63">
                  <c:v>122.6</c:v>
                </c:pt>
                <c:pt idx="64">
                  <c:v>120.13</c:v>
                </c:pt>
                <c:pt idx="65">
                  <c:v>116.3</c:v>
                </c:pt>
                <c:pt idx="66">
                  <c:v>117.13</c:v>
                </c:pt>
                <c:pt idx="67">
                  <c:v>113.07</c:v>
                </c:pt>
                <c:pt idx="68">
                  <c:v>116.77</c:v>
                </c:pt>
                <c:pt idx="69">
                  <c:v>119.33</c:v>
                </c:pt>
                <c:pt idx="70">
                  <c:v>123.27</c:v>
                </c:pt>
                <c:pt idx="71">
                  <c:v>121.77</c:v>
                </c:pt>
                <c:pt idx="72">
                  <c:v>123.53</c:v>
                </c:pt>
                <c:pt idx="73">
                  <c:v>123.43</c:v>
                </c:pt>
                <c:pt idx="74">
                  <c:v>123.47</c:v>
                </c:pt>
                <c:pt idx="75">
                  <c:v>124.67</c:v>
                </c:pt>
                <c:pt idx="76">
                  <c:v>125.5</c:v>
                </c:pt>
                <c:pt idx="77">
                  <c:v>128.6</c:v>
                </c:pt>
                <c:pt idx="78">
                  <c:v>129.87</c:v>
                </c:pt>
                <c:pt idx="79">
                  <c:v>130.80000000000001</c:v>
                </c:pt>
                <c:pt idx="80">
                  <c:v>129.22999999999999</c:v>
                </c:pt>
                <c:pt idx="81">
                  <c:v>129.30000000000001</c:v>
                </c:pt>
                <c:pt idx="82">
                  <c:v>130.37</c:v>
                </c:pt>
                <c:pt idx="83">
                  <c:v>129.1</c:v>
                </c:pt>
                <c:pt idx="84">
                  <c:v>128.97</c:v>
                </c:pt>
                <c:pt idx="85">
                  <c:v>128</c:v>
                </c:pt>
                <c:pt idx="86">
                  <c:v>127.17</c:v>
                </c:pt>
                <c:pt idx="87">
                  <c:v>128.30000000000001</c:v>
                </c:pt>
                <c:pt idx="88">
                  <c:v>128.4</c:v>
                </c:pt>
                <c:pt idx="89">
                  <c:v>128.53</c:v>
                </c:pt>
                <c:pt idx="90">
                  <c:v>125.63</c:v>
                </c:pt>
                <c:pt idx="91">
                  <c:v>127.5</c:v>
                </c:pt>
                <c:pt idx="92">
                  <c:v>127.43</c:v>
                </c:pt>
                <c:pt idx="93">
                  <c:v>127.27</c:v>
                </c:pt>
                <c:pt idx="94">
                  <c:v>123.3</c:v>
                </c:pt>
                <c:pt idx="95">
                  <c:v>123.17</c:v>
                </c:pt>
                <c:pt idx="96">
                  <c:v>126.2</c:v>
                </c:pt>
                <c:pt idx="97">
                  <c:v>127.77</c:v>
                </c:pt>
                <c:pt idx="98">
                  <c:v>126.93</c:v>
                </c:pt>
                <c:pt idx="99">
                  <c:v>127.13</c:v>
                </c:pt>
                <c:pt idx="100">
                  <c:v>127</c:v>
                </c:pt>
                <c:pt idx="101">
                  <c:v>126.9</c:v>
                </c:pt>
                <c:pt idx="102">
                  <c:v>125.3</c:v>
                </c:pt>
                <c:pt idx="103">
                  <c:v>124.6</c:v>
                </c:pt>
                <c:pt idx="104">
                  <c:v>128</c:v>
                </c:pt>
                <c:pt idx="105">
                  <c:v>131.97</c:v>
                </c:pt>
                <c:pt idx="106">
                  <c:v>131.87</c:v>
                </c:pt>
                <c:pt idx="107">
                  <c:v>125.3</c:v>
                </c:pt>
                <c:pt idx="108">
                  <c:v>126.23</c:v>
                </c:pt>
                <c:pt idx="109">
                  <c:v>126.97</c:v>
                </c:pt>
                <c:pt idx="110">
                  <c:v>129.22999999999999</c:v>
                </c:pt>
                <c:pt idx="111">
                  <c:v>126.67</c:v>
                </c:pt>
                <c:pt idx="112">
                  <c:v>124.4</c:v>
                </c:pt>
                <c:pt idx="113">
                  <c:v>124.6</c:v>
                </c:pt>
                <c:pt idx="114">
                  <c:v>122.97</c:v>
                </c:pt>
                <c:pt idx="115">
                  <c:v>124.33</c:v>
                </c:pt>
                <c:pt idx="116">
                  <c:v>130.37</c:v>
                </c:pt>
                <c:pt idx="117">
                  <c:v>133.83000000000001</c:v>
                </c:pt>
                <c:pt idx="118">
                  <c:v>131.63</c:v>
                </c:pt>
                <c:pt idx="119">
                  <c:v>124.4</c:v>
                </c:pt>
                <c:pt idx="120">
                  <c:v>123.03</c:v>
                </c:pt>
                <c:pt idx="121">
                  <c:v>121.5</c:v>
                </c:pt>
                <c:pt idx="122">
                  <c:v>118.67</c:v>
                </c:pt>
                <c:pt idx="123">
                  <c:v>123.63</c:v>
                </c:pt>
                <c:pt idx="124">
                  <c:v>122.3</c:v>
                </c:pt>
                <c:pt idx="125">
                  <c:v>124.4</c:v>
                </c:pt>
                <c:pt idx="126">
                  <c:v>122.8</c:v>
                </c:pt>
                <c:pt idx="127">
                  <c:v>117.7</c:v>
                </c:pt>
                <c:pt idx="128">
                  <c:v>116.13</c:v>
                </c:pt>
                <c:pt idx="129">
                  <c:v>127.07</c:v>
                </c:pt>
                <c:pt idx="130">
                  <c:v>134.43</c:v>
                </c:pt>
                <c:pt idx="131">
                  <c:v>140</c:v>
                </c:pt>
                <c:pt idx="132">
                  <c:v>142.57</c:v>
                </c:pt>
                <c:pt idx="133">
                  <c:v>167.67</c:v>
                </c:pt>
                <c:pt idx="134">
                  <c:v>174.4</c:v>
                </c:pt>
                <c:pt idx="135">
                  <c:v>166.43</c:v>
                </c:pt>
                <c:pt idx="136">
                  <c:v>155.66999999999999</c:v>
                </c:pt>
                <c:pt idx="137">
                  <c:v>160.33000000000001</c:v>
                </c:pt>
                <c:pt idx="138">
                  <c:v>158.03</c:v>
                </c:pt>
                <c:pt idx="139">
                  <c:v>149.97</c:v>
                </c:pt>
                <c:pt idx="140">
                  <c:v>153.53</c:v>
                </c:pt>
                <c:pt idx="141">
                  <c:v>151.33000000000001</c:v>
                </c:pt>
                <c:pt idx="142">
                  <c:v>155</c:v>
                </c:pt>
                <c:pt idx="143">
                  <c:v>169.77</c:v>
                </c:pt>
                <c:pt idx="144">
                  <c:v>176.6</c:v>
                </c:pt>
                <c:pt idx="145">
                  <c:v>180.7</c:v>
                </c:pt>
                <c:pt idx="146">
                  <c:v>178.77</c:v>
                </c:pt>
                <c:pt idx="147">
                  <c:v>189.77</c:v>
                </c:pt>
                <c:pt idx="148">
                  <c:v>200.13</c:v>
                </c:pt>
                <c:pt idx="149">
                  <c:v>198.2</c:v>
                </c:pt>
                <c:pt idx="150">
                  <c:v>186.7</c:v>
                </c:pt>
                <c:pt idx="151">
                  <c:v>190.87</c:v>
                </c:pt>
                <c:pt idx="152">
                  <c:v>185.93</c:v>
                </c:pt>
                <c:pt idx="153">
                  <c:v>167.3</c:v>
                </c:pt>
                <c:pt idx="154">
                  <c:v>166.9</c:v>
                </c:pt>
                <c:pt idx="155">
                  <c:v>163.22999999999999</c:v>
                </c:pt>
                <c:pt idx="156">
                  <c:v>158.97</c:v>
                </c:pt>
                <c:pt idx="157">
                  <c:v>149.9</c:v>
                </c:pt>
                <c:pt idx="158">
                  <c:v>147</c:v>
                </c:pt>
                <c:pt idx="159">
                  <c:v>145.33000000000001</c:v>
                </c:pt>
                <c:pt idx="160">
                  <c:v>151.83000000000001</c:v>
                </c:pt>
                <c:pt idx="161">
                  <c:v>152.53</c:v>
                </c:pt>
                <c:pt idx="162">
                  <c:v>152.33000000000001</c:v>
                </c:pt>
                <c:pt idx="163">
                  <c:v>154.83000000000001</c:v>
                </c:pt>
                <c:pt idx="164">
                  <c:v>159.6</c:v>
                </c:pt>
                <c:pt idx="165">
                  <c:v>160.80000000000001</c:v>
                </c:pt>
                <c:pt idx="166">
                  <c:v>159.13</c:v>
                </c:pt>
                <c:pt idx="167">
                  <c:v>161.03</c:v>
                </c:pt>
                <c:pt idx="168">
                  <c:v>148.47</c:v>
                </c:pt>
                <c:pt idx="169">
                  <c:v>146.97</c:v>
                </c:pt>
                <c:pt idx="170">
                  <c:v>148.72999999999999</c:v>
                </c:pt>
                <c:pt idx="171">
                  <c:v>147</c:v>
                </c:pt>
                <c:pt idx="172">
                  <c:v>143.5</c:v>
                </c:pt>
                <c:pt idx="173">
                  <c:v>157.6</c:v>
                </c:pt>
                <c:pt idx="174">
                  <c:v>153.27000000000001</c:v>
                </c:pt>
                <c:pt idx="175">
                  <c:v>151.22999999999999</c:v>
                </c:pt>
                <c:pt idx="176">
                  <c:v>147.87</c:v>
                </c:pt>
                <c:pt idx="177">
                  <c:v>147</c:v>
                </c:pt>
                <c:pt idx="178">
                  <c:v>146.47</c:v>
                </c:pt>
                <c:pt idx="179">
                  <c:v>152.30000000000001</c:v>
                </c:pt>
                <c:pt idx="180">
                  <c:v>152.97</c:v>
                </c:pt>
                <c:pt idx="181">
                  <c:v>154</c:v>
                </c:pt>
                <c:pt idx="182">
                  <c:v>156.69999999999999</c:v>
                </c:pt>
                <c:pt idx="183">
                  <c:v>155.30000000000001</c:v>
                </c:pt>
                <c:pt idx="184">
                  <c:v>159.27000000000001</c:v>
                </c:pt>
                <c:pt idx="185">
                  <c:v>160</c:v>
                </c:pt>
                <c:pt idx="186">
                  <c:v>161.13</c:v>
                </c:pt>
                <c:pt idx="187">
                  <c:v>160.22999999999999</c:v>
                </c:pt>
                <c:pt idx="188">
                  <c:v>157.22999999999999</c:v>
                </c:pt>
                <c:pt idx="189">
                  <c:v>156</c:v>
                </c:pt>
                <c:pt idx="190">
                  <c:v>155.30000000000001</c:v>
                </c:pt>
                <c:pt idx="191">
                  <c:v>153.57</c:v>
                </c:pt>
                <c:pt idx="192">
                  <c:v>157</c:v>
                </c:pt>
                <c:pt idx="193">
                  <c:v>156.63</c:v>
                </c:pt>
                <c:pt idx="194">
                  <c:v>158.63</c:v>
                </c:pt>
                <c:pt idx="195">
                  <c:v>158.16999999999999</c:v>
                </c:pt>
                <c:pt idx="196">
                  <c:v>158.6</c:v>
                </c:pt>
                <c:pt idx="197">
                  <c:v>158.1</c:v>
                </c:pt>
                <c:pt idx="198">
                  <c:v>159.22999999999999</c:v>
                </c:pt>
                <c:pt idx="199">
                  <c:v>158.93</c:v>
                </c:pt>
                <c:pt idx="200">
                  <c:v>151.80000000000001</c:v>
                </c:pt>
                <c:pt idx="201">
                  <c:v>154.57</c:v>
                </c:pt>
                <c:pt idx="202">
                  <c:v>155.72999999999999</c:v>
                </c:pt>
                <c:pt idx="203">
                  <c:v>156.43</c:v>
                </c:pt>
                <c:pt idx="204">
                  <c:v>156.97</c:v>
                </c:pt>
                <c:pt idx="205">
                  <c:v>153.07</c:v>
                </c:pt>
                <c:pt idx="206">
                  <c:v>153.57</c:v>
                </c:pt>
                <c:pt idx="207">
                  <c:v>155.47</c:v>
                </c:pt>
                <c:pt idx="208">
                  <c:v>154</c:v>
                </c:pt>
                <c:pt idx="209">
                  <c:v>146.6</c:v>
                </c:pt>
                <c:pt idx="210">
                  <c:v>156.19999999999999</c:v>
                </c:pt>
                <c:pt idx="211">
                  <c:v>152.03</c:v>
                </c:pt>
                <c:pt idx="212">
                  <c:v>154.07</c:v>
                </c:pt>
                <c:pt idx="213">
                  <c:v>157.19999999999999</c:v>
                </c:pt>
                <c:pt idx="214">
                  <c:v>156.83000000000001</c:v>
                </c:pt>
                <c:pt idx="215">
                  <c:v>162.27000000000001</c:v>
                </c:pt>
                <c:pt idx="216">
                  <c:v>163.93</c:v>
                </c:pt>
                <c:pt idx="217">
                  <c:v>166.13</c:v>
                </c:pt>
                <c:pt idx="218">
                  <c:v>163.1</c:v>
                </c:pt>
                <c:pt idx="219">
                  <c:v>163.53</c:v>
                </c:pt>
                <c:pt idx="220">
                  <c:v>163</c:v>
                </c:pt>
                <c:pt idx="221">
                  <c:v>150</c:v>
                </c:pt>
                <c:pt idx="222">
                  <c:v>148.63</c:v>
                </c:pt>
                <c:pt idx="223">
                  <c:v>147.97</c:v>
                </c:pt>
                <c:pt idx="224">
                  <c:v>145.83000000000001</c:v>
                </c:pt>
              </c:numCache>
            </c:numRef>
          </c:val>
          <c:smooth val="0"/>
          <c:extLst>
            <c:ext xmlns:c16="http://schemas.microsoft.com/office/drawing/2014/chart" uri="{C3380CC4-5D6E-409C-BE32-E72D297353CC}">
              <c16:uniqueId val="{00000003-AF74-44D5-9BA7-E9ADDE250AB7}"/>
            </c:ext>
          </c:extLst>
        </c:ser>
        <c:ser>
          <c:idx val="4"/>
          <c:order val="4"/>
          <c:tx>
            <c:strRef>
              <c:f>'1C. Shock'!#REF!</c:f>
              <c:strCache>
                <c:ptCount val="1"/>
                <c:pt idx="0">
                  <c:v>#REF!</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'1C. Shock'!$C$5:$C$229</c:f>
              <c:numCache>
                <c:formatCode>d\-mmm\-yy</c:formatCode>
                <c:ptCount val="225"/>
                <c:pt idx="0">
                  <c:v>44925</c:v>
                </c:pt>
                <c:pt idx="1">
                  <c:v>44924</c:v>
                </c:pt>
                <c:pt idx="2">
                  <c:v>44923</c:v>
                </c:pt>
                <c:pt idx="3">
                  <c:v>44922</c:v>
                </c:pt>
                <c:pt idx="4">
                  <c:v>44921</c:v>
                </c:pt>
                <c:pt idx="5">
                  <c:v>44918</c:v>
                </c:pt>
                <c:pt idx="6">
                  <c:v>44917</c:v>
                </c:pt>
                <c:pt idx="7">
                  <c:v>44916</c:v>
                </c:pt>
                <c:pt idx="8">
                  <c:v>44915</c:v>
                </c:pt>
                <c:pt idx="9">
                  <c:v>44914</c:v>
                </c:pt>
                <c:pt idx="10">
                  <c:v>44911</c:v>
                </c:pt>
                <c:pt idx="11">
                  <c:v>44910</c:v>
                </c:pt>
                <c:pt idx="12">
                  <c:v>44909</c:v>
                </c:pt>
                <c:pt idx="13">
                  <c:v>44908</c:v>
                </c:pt>
                <c:pt idx="14">
                  <c:v>44907</c:v>
                </c:pt>
                <c:pt idx="15">
                  <c:v>44904</c:v>
                </c:pt>
                <c:pt idx="16">
                  <c:v>44903</c:v>
                </c:pt>
                <c:pt idx="17">
                  <c:v>44902</c:v>
                </c:pt>
                <c:pt idx="18">
                  <c:v>44901</c:v>
                </c:pt>
                <c:pt idx="19">
                  <c:v>44900</c:v>
                </c:pt>
                <c:pt idx="20">
                  <c:v>44897</c:v>
                </c:pt>
                <c:pt idx="21">
                  <c:v>44896</c:v>
                </c:pt>
                <c:pt idx="22">
                  <c:v>44895</c:v>
                </c:pt>
                <c:pt idx="23">
                  <c:v>44894</c:v>
                </c:pt>
                <c:pt idx="24">
                  <c:v>44893</c:v>
                </c:pt>
                <c:pt idx="25">
                  <c:v>44890</c:v>
                </c:pt>
                <c:pt idx="26">
                  <c:v>44889</c:v>
                </c:pt>
                <c:pt idx="27">
                  <c:v>44888</c:v>
                </c:pt>
                <c:pt idx="28">
                  <c:v>44887</c:v>
                </c:pt>
                <c:pt idx="29">
                  <c:v>44886</c:v>
                </c:pt>
                <c:pt idx="30">
                  <c:v>44883</c:v>
                </c:pt>
                <c:pt idx="31">
                  <c:v>44882</c:v>
                </c:pt>
                <c:pt idx="32">
                  <c:v>44881</c:v>
                </c:pt>
                <c:pt idx="33">
                  <c:v>44880</c:v>
                </c:pt>
                <c:pt idx="34">
                  <c:v>44879</c:v>
                </c:pt>
                <c:pt idx="35">
                  <c:v>44876</c:v>
                </c:pt>
                <c:pt idx="36">
                  <c:v>44875</c:v>
                </c:pt>
                <c:pt idx="37">
                  <c:v>44874</c:v>
                </c:pt>
                <c:pt idx="38">
                  <c:v>44873</c:v>
                </c:pt>
                <c:pt idx="39">
                  <c:v>44872</c:v>
                </c:pt>
                <c:pt idx="40">
                  <c:v>44869</c:v>
                </c:pt>
                <c:pt idx="41">
                  <c:v>44868</c:v>
                </c:pt>
                <c:pt idx="42">
                  <c:v>44867</c:v>
                </c:pt>
                <c:pt idx="43">
                  <c:v>44866</c:v>
                </c:pt>
                <c:pt idx="44">
                  <c:v>44865</c:v>
                </c:pt>
                <c:pt idx="45">
                  <c:v>44862</c:v>
                </c:pt>
                <c:pt idx="46">
                  <c:v>44861</c:v>
                </c:pt>
                <c:pt idx="47">
                  <c:v>44860</c:v>
                </c:pt>
                <c:pt idx="48">
                  <c:v>44859</c:v>
                </c:pt>
                <c:pt idx="49">
                  <c:v>44858</c:v>
                </c:pt>
                <c:pt idx="50">
                  <c:v>44855</c:v>
                </c:pt>
                <c:pt idx="51">
                  <c:v>44854</c:v>
                </c:pt>
                <c:pt idx="52">
                  <c:v>44853</c:v>
                </c:pt>
                <c:pt idx="53">
                  <c:v>44852</c:v>
                </c:pt>
                <c:pt idx="54">
                  <c:v>44851</c:v>
                </c:pt>
                <c:pt idx="55">
                  <c:v>44848</c:v>
                </c:pt>
                <c:pt idx="56">
                  <c:v>44847</c:v>
                </c:pt>
                <c:pt idx="57">
                  <c:v>44846</c:v>
                </c:pt>
                <c:pt idx="58">
                  <c:v>44845</c:v>
                </c:pt>
                <c:pt idx="59">
                  <c:v>44844</c:v>
                </c:pt>
                <c:pt idx="60">
                  <c:v>44841</c:v>
                </c:pt>
                <c:pt idx="61">
                  <c:v>44840</c:v>
                </c:pt>
                <c:pt idx="62">
                  <c:v>44839</c:v>
                </c:pt>
                <c:pt idx="63">
                  <c:v>44838</c:v>
                </c:pt>
                <c:pt idx="64">
                  <c:v>44837</c:v>
                </c:pt>
                <c:pt idx="65">
                  <c:v>44834</c:v>
                </c:pt>
                <c:pt idx="66">
                  <c:v>44833</c:v>
                </c:pt>
                <c:pt idx="67">
                  <c:v>44832</c:v>
                </c:pt>
                <c:pt idx="68">
                  <c:v>44831</c:v>
                </c:pt>
                <c:pt idx="69">
                  <c:v>44830</c:v>
                </c:pt>
                <c:pt idx="70">
                  <c:v>44827</c:v>
                </c:pt>
                <c:pt idx="71">
                  <c:v>44826</c:v>
                </c:pt>
                <c:pt idx="72">
                  <c:v>44825</c:v>
                </c:pt>
                <c:pt idx="73">
                  <c:v>44824</c:v>
                </c:pt>
                <c:pt idx="74">
                  <c:v>44823</c:v>
                </c:pt>
                <c:pt idx="75">
                  <c:v>44820</c:v>
                </c:pt>
                <c:pt idx="76">
                  <c:v>44819</c:v>
                </c:pt>
                <c:pt idx="77">
                  <c:v>44818</c:v>
                </c:pt>
                <c:pt idx="78">
                  <c:v>44817</c:v>
                </c:pt>
                <c:pt idx="79">
                  <c:v>44816</c:v>
                </c:pt>
                <c:pt idx="80">
                  <c:v>44813</c:v>
                </c:pt>
                <c:pt idx="81">
                  <c:v>44812</c:v>
                </c:pt>
                <c:pt idx="82">
                  <c:v>44811</c:v>
                </c:pt>
                <c:pt idx="83">
                  <c:v>44810</c:v>
                </c:pt>
                <c:pt idx="84">
                  <c:v>44809</c:v>
                </c:pt>
                <c:pt idx="85">
                  <c:v>44808</c:v>
                </c:pt>
                <c:pt idx="86">
                  <c:v>44806</c:v>
                </c:pt>
                <c:pt idx="87">
                  <c:v>44805</c:v>
                </c:pt>
                <c:pt idx="88">
                  <c:v>44804</c:v>
                </c:pt>
                <c:pt idx="89">
                  <c:v>44803</c:v>
                </c:pt>
                <c:pt idx="90">
                  <c:v>44802</c:v>
                </c:pt>
                <c:pt idx="91">
                  <c:v>44799</c:v>
                </c:pt>
                <c:pt idx="92">
                  <c:v>44798</c:v>
                </c:pt>
                <c:pt idx="93">
                  <c:v>44797</c:v>
                </c:pt>
                <c:pt idx="94">
                  <c:v>44796</c:v>
                </c:pt>
                <c:pt idx="95">
                  <c:v>44795</c:v>
                </c:pt>
                <c:pt idx="96">
                  <c:v>44792</c:v>
                </c:pt>
                <c:pt idx="97">
                  <c:v>44791</c:v>
                </c:pt>
                <c:pt idx="98">
                  <c:v>44790</c:v>
                </c:pt>
                <c:pt idx="99">
                  <c:v>44789</c:v>
                </c:pt>
                <c:pt idx="100">
                  <c:v>44788</c:v>
                </c:pt>
                <c:pt idx="101">
                  <c:v>44785</c:v>
                </c:pt>
                <c:pt idx="102">
                  <c:v>44784</c:v>
                </c:pt>
                <c:pt idx="103">
                  <c:v>44783</c:v>
                </c:pt>
                <c:pt idx="104">
                  <c:v>44782</c:v>
                </c:pt>
                <c:pt idx="105">
                  <c:v>44781</c:v>
                </c:pt>
                <c:pt idx="106">
                  <c:v>44778</c:v>
                </c:pt>
                <c:pt idx="107">
                  <c:v>44777</c:v>
                </c:pt>
                <c:pt idx="108">
                  <c:v>44776</c:v>
                </c:pt>
                <c:pt idx="109">
                  <c:v>44775</c:v>
                </c:pt>
                <c:pt idx="110">
                  <c:v>44774</c:v>
                </c:pt>
                <c:pt idx="111">
                  <c:v>44771</c:v>
                </c:pt>
                <c:pt idx="112">
                  <c:v>44770</c:v>
                </c:pt>
                <c:pt idx="113">
                  <c:v>44769</c:v>
                </c:pt>
                <c:pt idx="114">
                  <c:v>44768</c:v>
                </c:pt>
                <c:pt idx="115">
                  <c:v>44767</c:v>
                </c:pt>
                <c:pt idx="116">
                  <c:v>44764</c:v>
                </c:pt>
                <c:pt idx="117">
                  <c:v>44763</c:v>
                </c:pt>
                <c:pt idx="118">
                  <c:v>44762</c:v>
                </c:pt>
                <c:pt idx="119">
                  <c:v>44761</c:v>
                </c:pt>
                <c:pt idx="120">
                  <c:v>44760</c:v>
                </c:pt>
                <c:pt idx="121">
                  <c:v>44757</c:v>
                </c:pt>
                <c:pt idx="122">
                  <c:v>44756</c:v>
                </c:pt>
                <c:pt idx="123">
                  <c:v>44755</c:v>
                </c:pt>
                <c:pt idx="124">
                  <c:v>44754</c:v>
                </c:pt>
                <c:pt idx="125">
                  <c:v>44753</c:v>
                </c:pt>
                <c:pt idx="126">
                  <c:v>44750</c:v>
                </c:pt>
                <c:pt idx="127">
                  <c:v>44749</c:v>
                </c:pt>
                <c:pt idx="128">
                  <c:v>44748</c:v>
                </c:pt>
                <c:pt idx="129">
                  <c:v>44747</c:v>
                </c:pt>
                <c:pt idx="130">
                  <c:v>44746</c:v>
                </c:pt>
                <c:pt idx="131">
                  <c:v>44745</c:v>
                </c:pt>
                <c:pt idx="132">
                  <c:v>44743</c:v>
                </c:pt>
                <c:pt idx="133">
                  <c:v>44742</c:v>
                </c:pt>
                <c:pt idx="134">
                  <c:v>44741</c:v>
                </c:pt>
                <c:pt idx="135">
                  <c:v>44740</c:v>
                </c:pt>
                <c:pt idx="136">
                  <c:v>44739</c:v>
                </c:pt>
                <c:pt idx="137">
                  <c:v>44736</c:v>
                </c:pt>
                <c:pt idx="138">
                  <c:v>44735</c:v>
                </c:pt>
                <c:pt idx="139">
                  <c:v>44734</c:v>
                </c:pt>
                <c:pt idx="140">
                  <c:v>44733</c:v>
                </c:pt>
                <c:pt idx="141">
                  <c:v>44732</c:v>
                </c:pt>
                <c:pt idx="142">
                  <c:v>44731</c:v>
                </c:pt>
                <c:pt idx="143">
                  <c:v>44729</c:v>
                </c:pt>
                <c:pt idx="144">
                  <c:v>44728</c:v>
                </c:pt>
                <c:pt idx="145">
                  <c:v>44727</c:v>
                </c:pt>
                <c:pt idx="146">
                  <c:v>44726</c:v>
                </c:pt>
                <c:pt idx="147">
                  <c:v>44725</c:v>
                </c:pt>
                <c:pt idx="148">
                  <c:v>44722</c:v>
                </c:pt>
                <c:pt idx="149">
                  <c:v>44721</c:v>
                </c:pt>
                <c:pt idx="150">
                  <c:v>44720</c:v>
                </c:pt>
                <c:pt idx="151">
                  <c:v>44719</c:v>
                </c:pt>
                <c:pt idx="152">
                  <c:v>44718</c:v>
                </c:pt>
                <c:pt idx="153">
                  <c:v>44715</c:v>
                </c:pt>
                <c:pt idx="154">
                  <c:v>44714</c:v>
                </c:pt>
                <c:pt idx="155">
                  <c:v>44713</c:v>
                </c:pt>
                <c:pt idx="156">
                  <c:v>44712</c:v>
                </c:pt>
                <c:pt idx="157">
                  <c:v>44711</c:v>
                </c:pt>
                <c:pt idx="158">
                  <c:v>44710</c:v>
                </c:pt>
                <c:pt idx="159">
                  <c:v>44708</c:v>
                </c:pt>
                <c:pt idx="160">
                  <c:v>44707</c:v>
                </c:pt>
                <c:pt idx="161">
                  <c:v>44706</c:v>
                </c:pt>
                <c:pt idx="162">
                  <c:v>44705</c:v>
                </c:pt>
                <c:pt idx="163">
                  <c:v>44704</c:v>
                </c:pt>
                <c:pt idx="164">
                  <c:v>44701</c:v>
                </c:pt>
                <c:pt idx="165">
                  <c:v>44700</c:v>
                </c:pt>
                <c:pt idx="166">
                  <c:v>44699</c:v>
                </c:pt>
                <c:pt idx="167">
                  <c:v>44698</c:v>
                </c:pt>
                <c:pt idx="168">
                  <c:v>44697</c:v>
                </c:pt>
                <c:pt idx="169">
                  <c:v>44694</c:v>
                </c:pt>
                <c:pt idx="170">
                  <c:v>44693</c:v>
                </c:pt>
                <c:pt idx="171">
                  <c:v>44692</c:v>
                </c:pt>
                <c:pt idx="172">
                  <c:v>44691</c:v>
                </c:pt>
                <c:pt idx="173">
                  <c:v>44690</c:v>
                </c:pt>
                <c:pt idx="174">
                  <c:v>44687</c:v>
                </c:pt>
                <c:pt idx="175">
                  <c:v>44686</c:v>
                </c:pt>
                <c:pt idx="176">
                  <c:v>44685</c:v>
                </c:pt>
                <c:pt idx="177">
                  <c:v>44684</c:v>
                </c:pt>
                <c:pt idx="178">
                  <c:v>44683</c:v>
                </c:pt>
                <c:pt idx="179">
                  <c:v>44680</c:v>
                </c:pt>
                <c:pt idx="180">
                  <c:v>44679</c:v>
                </c:pt>
                <c:pt idx="181">
                  <c:v>44678</c:v>
                </c:pt>
                <c:pt idx="182">
                  <c:v>44677</c:v>
                </c:pt>
                <c:pt idx="183">
                  <c:v>44676</c:v>
                </c:pt>
                <c:pt idx="184">
                  <c:v>44673</c:v>
                </c:pt>
                <c:pt idx="185">
                  <c:v>44672</c:v>
                </c:pt>
                <c:pt idx="186">
                  <c:v>44671</c:v>
                </c:pt>
                <c:pt idx="187">
                  <c:v>44670</c:v>
                </c:pt>
                <c:pt idx="188">
                  <c:v>44669</c:v>
                </c:pt>
                <c:pt idx="189">
                  <c:v>44665</c:v>
                </c:pt>
                <c:pt idx="190">
                  <c:v>44664</c:v>
                </c:pt>
                <c:pt idx="191">
                  <c:v>44663</c:v>
                </c:pt>
                <c:pt idx="192">
                  <c:v>44662</c:v>
                </c:pt>
                <c:pt idx="193">
                  <c:v>44659</c:v>
                </c:pt>
                <c:pt idx="194">
                  <c:v>44658</c:v>
                </c:pt>
                <c:pt idx="195">
                  <c:v>44657</c:v>
                </c:pt>
                <c:pt idx="196">
                  <c:v>44656</c:v>
                </c:pt>
                <c:pt idx="197">
                  <c:v>44655</c:v>
                </c:pt>
                <c:pt idx="198">
                  <c:v>44652</c:v>
                </c:pt>
                <c:pt idx="199">
                  <c:v>44651</c:v>
                </c:pt>
                <c:pt idx="200">
                  <c:v>44650</c:v>
                </c:pt>
                <c:pt idx="201">
                  <c:v>44649</c:v>
                </c:pt>
                <c:pt idx="202">
                  <c:v>44648</c:v>
                </c:pt>
                <c:pt idx="203">
                  <c:v>44645</c:v>
                </c:pt>
                <c:pt idx="204">
                  <c:v>44644</c:v>
                </c:pt>
                <c:pt idx="205">
                  <c:v>44643</c:v>
                </c:pt>
                <c:pt idx="206">
                  <c:v>44642</c:v>
                </c:pt>
                <c:pt idx="207">
                  <c:v>44641</c:v>
                </c:pt>
                <c:pt idx="208">
                  <c:v>44638</c:v>
                </c:pt>
                <c:pt idx="209">
                  <c:v>44637</c:v>
                </c:pt>
                <c:pt idx="210">
                  <c:v>44636</c:v>
                </c:pt>
                <c:pt idx="211">
                  <c:v>44635</c:v>
                </c:pt>
                <c:pt idx="212">
                  <c:v>44634</c:v>
                </c:pt>
                <c:pt idx="213">
                  <c:v>44631</c:v>
                </c:pt>
                <c:pt idx="214">
                  <c:v>44630</c:v>
                </c:pt>
                <c:pt idx="215">
                  <c:v>44629</c:v>
                </c:pt>
                <c:pt idx="216">
                  <c:v>44628</c:v>
                </c:pt>
                <c:pt idx="217">
                  <c:v>44627</c:v>
                </c:pt>
                <c:pt idx="218">
                  <c:v>44624</c:v>
                </c:pt>
                <c:pt idx="219">
                  <c:v>44623</c:v>
                </c:pt>
                <c:pt idx="220">
                  <c:v>44622</c:v>
                </c:pt>
                <c:pt idx="221">
                  <c:v>44621</c:v>
                </c:pt>
                <c:pt idx="222">
                  <c:v>44620</c:v>
                </c:pt>
                <c:pt idx="223">
                  <c:v>44617</c:v>
                </c:pt>
                <c:pt idx="224">
                  <c:v>44616</c:v>
                </c:pt>
              </c:numCache>
            </c:numRef>
          </c:cat>
          <c:val>
            <c:numRef>
              <c:f>'1C. Shock'!#REF!</c:f>
              <c:numCache>
                <c:formatCode>General</c:formatCode>
                <c:ptCount val="1"/>
                <c:pt idx="0">
                  <c:v>1</c:v>
                </c:pt>
              </c:numCache>
            </c:numRef>
          </c:val>
          <c:smooth val="0"/>
          <c:extLst>
            <c:ext xmlns:c16="http://schemas.microsoft.com/office/drawing/2014/chart" uri="{C3380CC4-5D6E-409C-BE32-E72D297353CC}">
              <c16:uniqueId val="{00000004-AF74-44D5-9BA7-E9ADDE250AB7}"/>
            </c:ext>
          </c:extLst>
        </c:ser>
        <c:dLbls>
          <c:showLegendKey val="0"/>
          <c:showVal val="0"/>
          <c:showCatName val="0"/>
          <c:showSerName val="0"/>
          <c:showPercent val="0"/>
          <c:showBubbleSize val="0"/>
        </c:dLbls>
        <c:marker val="1"/>
        <c:smooth val="0"/>
        <c:axId val="615302208"/>
        <c:axId val="615311808"/>
      </c:lineChart>
      <c:dateAx>
        <c:axId val="1842760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765568"/>
        <c:crosses val="autoZero"/>
        <c:auto val="1"/>
        <c:lblOffset val="100"/>
        <c:baseTimeUnit val="days"/>
      </c:dateAx>
      <c:valAx>
        <c:axId val="1842765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760768"/>
        <c:crosses val="autoZero"/>
        <c:crossBetween val="between"/>
      </c:valAx>
      <c:valAx>
        <c:axId val="615311808"/>
        <c:scaling>
          <c:orientation val="minMax"/>
          <c:max val="3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Stock</a:t>
                </a:r>
                <a:r>
                  <a:rPr lang="en-IN" baseline="0"/>
                  <a:t> Prices (Rs)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302208"/>
        <c:crosses val="max"/>
        <c:crossBetween val="between"/>
      </c:valAx>
      <c:dateAx>
        <c:axId val="615302208"/>
        <c:scaling>
          <c:orientation val="minMax"/>
        </c:scaling>
        <c:delete val="1"/>
        <c:axPos val="b"/>
        <c:numFmt formatCode="d\-mmm\-yy" sourceLinked="1"/>
        <c:majorTickMark val="out"/>
        <c:minorTickMark val="none"/>
        <c:tickLblPos val="nextTo"/>
        <c:crossAx val="615311808"/>
        <c:crosses val="autoZero"/>
        <c:auto val="1"/>
        <c:lblOffset val="100"/>
        <c:baseTimeUnit val="days"/>
      </c:dateAx>
      <c:spPr>
        <a:noFill/>
        <a:ln>
          <a:noFill/>
        </a:ln>
        <a:effectLst/>
      </c:spPr>
    </c:plotArea>
    <c:legend>
      <c:legendPos val="b"/>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Crude Oil Vs Share Prices (</a:t>
            </a:r>
            <a:r>
              <a:rPr lang="en-IN" b="1" i="1"/>
              <a:t>Post-Shock</a:t>
            </a:r>
            <a:r>
              <a:rPr lang="en-IN"/>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03726789703116"/>
          <c:y val="0.12345607228851978"/>
          <c:w val="0.67491916902693883"/>
          <c:h val="0.60938799299482405"/>
        </c:manualLayout>
      </c:layout>
      <c:lineChart>
        <c:grouping val="standard"/>
        <c:varyColors val="0"/>
        <c:ser>
          <c:idx val="0"/>
          <c:order val="0"/>
          <c:tx>
            <c:strRef>
              <c:f>'1D. Post-Shock'!$D$4</c:f>
              <c:strCache>
                <c:ptCount val="1"/>
                <c:pt idx="0">
                  <c:v>Crude Oil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'1D. Post-Shock'!$C$5:$C$269</c:f>
              <c:numCache>
                <c:formatCode>d\-mmm\-yy</c:formatCode>
                <c:ptCount val="265"/>
                <c:pt idx="0">
                  <c:v>45289</c:v>
                </c:pt>
                <c:pt idx="1">
                  <c:v>45288</c:v>
                </c:pt>
                <c:pt idx="2">
                  <c:v>45287</c:v>
                </c:pt>
                <c:pt idx="3">
                  <c:v>45286</c:v>
                </c:pt>
                <c:pt idx="4">
                  <c:v>45285</c:v>
                </c:pt>
                <c:pt idx="5">
                  <c:v>45282</c:v>
                </c:pt>
                <c:pt idx="6">
                  <c:v>45281</c:v>
                </c:pt>
                <c:pt idx="7">
                  <c:v>45280</c:v>
                </c:pt>
                <c:pt idx="8">
                  <c:v>45279</c:v>
                </c:pt>
                <c:pt idx="9">
                  <c:v>45278</c:v>
                </c:pt>
                <c:pt idx="10">
                  <c:v>45275</c:v>
                </c:pt>
                <c:pt idx="11">
                  <c:v>45274</c:v>
                </c:pt>
                <c:pt idx="12">
                  <c:v>45273</c:v>
                </c:pt>
                <c:pt idx="13">
                  <c:v>45272</c:v>
                </c:pt>
                <c:pt idx="14">
                  <c:v>45271</c:v>
                </c:pt>
                <c:pt idx="15">
                  <c:v>45268</c:v>
                </c:pt>
                <c:pt idx="16">
                  <c:v>45267</c:v>
                </c:pt>
                <c:pt idx="17">
                  <c:v>45266</c:v>
                </c:pt>
                <c:pt idx="18">
                  <c:v>45265</c:v>
                </c:pt>
                <c:pt idx="19">
                  <c:v>45264</c:v>
                </c:pt>
                <c:pt idx="20">
                  <c:v>45261</c:v>
                </c:pt>
                <c:pt idx="21">
                  <c:v>45260</c:v>
                </c:pt>
                <c:pt idx="22">
                  <c:v>45259</c:v>
                </c:pt>
                <c:pt idx="23">
                  <c:v>45258</c:v>
                </c:pt>
                <c:pt idx="24">
                  <c:v>45257</c:v>
                </c:pt>
                <c:pt idx="25">
                  <c:v>45254</c:v>
                </c:pt>
                <c:pt idx="26">
                  <c:v>45253</c:v>
                </c:pt>
                <c:pt idx="27">
                  <c:v>45252</c:v>
                </c:pt>
                <c:pt idx="28">
                  <c:v>45251</c:v>
                </c:pt>
                <c:pt idx="29">
                  <c:v>45250</c:v>
                </c:pt>
                <c:pt idx="30">
                  <c:v>45247</c:v>
                </c:pt>
                <c:pt idx="31">
                  <c:v>45246</c:v>
                </c:pt>
                <c:pt idx="32">
                  <c:v>45245</c:v>
                </c:pt>
                <c:pt idx="33">
                  <c:v>45244</c:v>
                </c:pt>
                <c:pt idx="34">
                  <c:v>45243</c:v>
                </c:pt>
                <c:pt idx="35">
                  <c:v>45242</c:v>
                </c:pt>
                <c:pt idx="36">
                  <c:v>45240</c:v>
                </c:pt>
                <c:pt idx="37">
                  <c:v>45239</c:v>
                </c:pt>
                <c:pt idx="38">
                  <c:v>45238</c:v>
                </c:pt>
                <c:pt idx="39">
                  <c:v>45237</c:v>
                </c:pt>
                <c:pt idx="40">
                  <c:v>45236</c:v>
                </c:pt>
                <c:pt idx="41">
                  <c:v>45233</c:v>
                </c:pt>
                <c:pt idx="42">
                  <c:v>45232</c:v>
                </c:pt>
                <c:pt idx="43">
                  <c:v>45231</c:v>
                </c:pt>
                <c:pt idx="44">
                  <c:v>45230</c:v>
                </c:pt>
                <c:pt idx="45">
                  <c:v>45229</c:v>
                </c:pt>
                <c:pt idx="46">
                  <c:v>45226</c:v>
                </c:pt>
                <c:pt idx="47">
                  <c:v>45225</c:v>
                </c:pt>
                <c:pt idx="48">
                  <c:v>45224</c:v>
                </c:pt>
                <c:pt idx="49">
                  <c:v>45223</c:v>
                </c:pt>
                <c:pt idx="50">
                  <c:v>45222</c:v>
                </c:pt>
                <c:pt idx="51">
                  <c:v>45219</c:v>
                </c:pt>
                <c:pt idx="52">
                  <c:v>45218</c:v>
                </c:pt>
                <c:pt idx="53">
                  <c:v>45217</c:v>
                </c:pt>
                <c:pt idx="54">
                  <c:v>45216</c:v>
                </c:pt>
                <c:pt idx="55">
                  <c:v>45215</c:v>
                </c:pt>
                <c:pt idx="56">
                  <c:v>45212</c:v>
                </c:pt>
                <c:pt idx="57">
                  <c:v>45211</c:v>
                </c:pt>
                <c:pt idx="58">
                  <c:v>45210</c:v>
                </c:pt>
                <c:pt idx="59">
                  <c:v>45209</c:v>
                </c:pt>
                <c:pt idx="60">
                  <c:v>45208</c:v>
                </c:pt>
                <c:pt idx="61">
                  <c:v>45205</c:v>
                </c:pt>
                <c:pt idx="62">
                  <c:v>45204</c:v>
                </c:pt>
                <c:pt idx="63">
                  <c:v>45203</c:v>
                </c:pt>
                <c:pt idx="64">
                  <c:v>45202</c:v>
                </c:pt>
                <c:pt idx="65">
                  <c:v>45201</c:v>
                </c:pt>
                <c:pt idx="66">
                  <c:v>45198</c:v>
                </c:pt>
                <c:pt idx="67">
                  <c:v>45197</c:v>
                </c:pt>
                <c:pt idx="68">
                  <c:v>45196</c:v>
                </c:pt>
                <c:pt idx="69">
                  <c:v>45195</c:v>
                </c:pt>
                <c:pt idx="70">
                  <c:v>45194</c:v>
                </c:pt>
                <c:pt idx="71">
                  <c:v>45191</c:v>
                </c:pt>
                <c:pt idx="72">
                  <c:v>45190</c:v>
                </c:pt>
                <c:pt idx="73">
                  <c:v>45189</c:v>
                </c:pt>
                <c:pt idx="74">
                  <c:v>45188</c:v>
                </c:pt>
                <c:pt idx="75">
                  <c:v>45187</c:v>
                </c:pt>
                <c:pt idx="76">
                  <c:v>45184</c:v>
                </c:pt>
                <c:pt idx="77">
                  <c:v>45183</c:v>
                </c:pt>
                <c:pt idx="78">
                  <c:v>45182</c:v>
                </c:pt>
                <c:pt idx="79">
                  <c:v>45181</c:v>
                </c:pt>
                <c:pt idx="80">
                  <c:v>45180</c:v>
                </c:pt>
                <c:pt idx="81">
                  <c:v>45177</c:v>
                </c:pt>
                <c:pt idx="82">
                  <c:v>45176</c:v>
                </c:pt>
                <c:pt idx="83">
                  <c:v>45175</c:v>
                </c:pt>
                <c:pt idx="84">
                  <c:v>45174</c:v>
                </c:pt>
                <c:pt idx="85">
                  <c:v>45173</c:v>
                </c:pt>
                <c:pt idx="86">
                  <c:v>45172</c:v>
                </c:pt>
                <c:pt idx="87">
                  <c:v>45170</c:v>
                </c:pt>
                <c:pt idx="88">
                  <c:v>45169</c:v>
                </c:pt>
                <c:pt idx="89">
                  <c:v>45168</c:v>
                </c:pt>
                <c:pt idx="90">
                  <c:v>45167</c:v>
                </c:pt>
                <c:pt idx="91">
                  <c:v>45166</c:v>
                </c:pt>
                <c:pt idx="92">
                  <c:v>45163</c:v>
                </c:pt>
                <c:pt idx="93">
                  <c:v>45162</c:v>
                </c:pt>
                <c:pt idx="94">
                  <c:v>45161</c:v>
                </c:pt>
                <c:pt idx="95">
                  <c:v>45160</c:v>
                </c:pt>
                <c:pt idx="96">
                  <c:v>45159</c:v>
                </c:pt>
                <c:pt idx="97">
                  <c:v>45156</c:v>
                </c:pt>
                <c:pt idx="98">
                  <c:v>45155</c:v>
                </c:pt>
                <c:pt idx="99">
                  <c:v>45154</c:v>
                </c:pt>
                <c:pt idx="100">
                  <c:v>45153</c:v>
                </c:pt>
                <c:pt idx="101">
                  <c:v>45152</c:v>
                </c:pt>
                <c:pt idx="102">
                  <c:v>45149</c:v>
                </c:pt>
                <c:pt idx="103">
                  <c:v>45148</c:v>
                </c:pt>
                <c:pt idx="104">
                  <c:v>45147</c:v>
                </c:pt>
                <c:pt idx="105">
                  <c:v>45146</c:v>
                </c:pt>
                <c:pt idx="106">
                  <c:v>45145</c:v>
                </c:pt>
                <c:pt idx="107">
                  <c:v>45142</c:v>
                </c:pt>
                <c:pt idx="108">
                  <c:v>45141</c:v>
                </c:pt>
                <c:pt idx="109">
                  <c:v>45140</c:v>
                </c:pt>
                <c:pt idx="110">
                  <c:v>45139</c:v>
                </c:pt>
                <c:pt idx="111">
                  <c:v>45138</c:v>
                </c:pt>
                <c:pt idx="112">
                  <c:v>45135</c:v>
                </c:pt>
                <c:pt idx="113">
                  <c:v>45134</c:v>
                </c:pt>
                <c:pt idx="114">
                  <c:v>45133</c:v>
                </c:pt>
                <c:pt idx="115">
                  <c:v>45132</c:v>
                </c:pt>
                <c:pt idx="116">
                  <c:v>45131</c:v>
                </c:pt>
                <c:pt idx="117">
                  <c:v>45128</c:v>
                </c:pt>
                <c:pt idx="118">
                  <c:v>45127</c:v>
                </c:pt>
                <c:pt idx="119">
                  <c:v>45126</c:v>
                </c:pt>
                <c:pt idx="120">
                  <c:v>45125</c:v>
                </c:pt>
                <c:pt idx="121">
                  <c:v>45124</c:v>
                </c:pt>
                <c:pt idx="122">
                  <c:v>45121</c:v>
                </c:pt>
                <c:pt idx="123">
                  <c:v>45120</c:v>
                </c:pt>
                <c:pt idx="124">
                  <c:v>45119</c:v>
                </c:pt>
                <c:pt idx="125">
                  <c:v>45118</c:v>
                </c:pt>
                <c:pt idx="126">
                  <c:v>45117</c:v>
                </c:pt>
                <c:pt idx="127">
                  <c:v>45114</c:v>
                </c:pt>
                <c:pt idx="128">
                  <c:v>45113</c:v>
                </c:pt>
                <c:pt idx="129">
                  <c:v>45112</c:v>
                </c:pt>
                <c:pt idx="130">
                  <c:v>45111</c:v>
                </c:pt>
                <c:pt idx="131">
                  <c:v>45110</c:v>
                </c:pt>
                <c:pt idx="132">
                  <c:v>45107</c:v>
                </c:pt>
                <c:pt idx="133">
                  <c:v>45106</c:v>
                </c:pt>
                <c:pt idx="134">
                  <c:v>45105</c:v>
                </c:pt>
                <c:pt idx="135">
                  <c:v>45104</c:v>
                </c:pt>
                <c:pt idx="136">
                  <c:v>45103</c:v>
                </c:pt>
                <c:pt idx="137">
                  <c:v>45100</c:v>
                </c:pt>
                <c:pt idx="138">
                  <c:v>45099</c:v>
                </c:pt>
                <c:pt idx="139">
                  <c:v>45098</c:v>
                </c:pt>
                <c:pt idx="140">
                  <c:v>45097</c:v>
                </c:pt>
                <c:pt idx="141">
                  <c:v>45096</c:v>
                </c:pt>
                <c:pt idx="142">
                  <c:v>45095</c:v>
                </c:pt>
                <c:pt idx="143">
                  <c:v>45093</c:v>
                </c:pt>
                <c:pt idx="144">
                  <c:v>45092</c:v>
                </c:pt>
                <c:pt idx="145">
                  <c:v>45091</c:v>
                </c:pt>
                <c:pt idx="146">
                  <c:v>45090</c:v>
                </c:pt>
                <c:pt idx="147">
                  <c:v>45089</c:v>
                </c:pt>
                <c:pt idx="148">
                  <c:v>45086</c:v>
                </c:pt>
                <c:pt idx="149">
                  <c:v>45085</c:v>
                </c:pt>
                <c:pt idx="150">
                  <c:v>45084</c:v>
                </c:pt>
                <c:pt idx="151">
                  <c:v>45083</c:v>
                </c:pt>
                <c:pt idx="152">
                  <c:v>45082</c:v>
                </c:pt>
                <c:pt idx="153">
                  <c:v>45079</c:v>
                </c:pt>
                <c:pt idx="154">
                  <c:v>45078</c:v>
                </c:pt>
                <c:pt idx="155">
                  <c:v>45077</c:v>
                </c:pt>
                <c:pt idx="156">
                  <c:v>45076</c:v>
                </c:pt>
                <c:pt idx="157">
                  <c:v>45075</c:v>
                </c:pt>
                <c:pt idx="158">
                  <c:v>45074</c:v>
                </c:pt>
                <c:pt idx="159">
                  <c:v>45072</c:v>
                </c:pt>
                <c:pt idx="160">
                  <c:v>45071</c:v>
                </c:pt>
                <c:pt idx="161">
                  <c:v>45070</c:v>
                </c:pt>
                <c:pt idx="162">
                  <c:v>45069</c:v>
                </c:pt>
                <c:pt idx="163">
                  <c:v>45068</c:v>
                </c:pt>
                <c:pt idx="164">
                  <c:v>45065</c:v>
                </c:pt>
                <c:pt idx="165">
                  <c:v>45064</c:v>
                </c:pt>
                <c:pt idx="166">
                  <c:v>45063</c:v>
                </c:pt>
                <c:pt idx="167">
                  <c:v>45062</c:v>
                </c:pt>
                <c:pt idx="168">
                  <c:v>45061</c:v>
                </c:pt>
                <c:pt idx="169">
                  <c:v>45058</c:v>
                </c:pt>
                <c:pt idx="170">
                  <c:v>45057</c:v>
                </c:pt>
                <c:pt idx="171">
                  <c:v>45056</c:v>
                </c:pt>
                <c:pt idx="172">
                  <c:v>45055</c:v>
                </c:pt>
                <c:pt idx="173">
                  <c:v>45054</c:v>
                </c:pt>
                <c:pt idx="174">
                  <c:v>45051</c:v>
                </c:pt>
                <c:pt idx="175">
                  <c:v>45050</c:v>
                </c:pt>
                <c:pt idx="176">
                  <c:v>45049</c:v>
                </c:pt>
                <c:pt idx="177">
                  <c:v>45048</c:v>
                </c:pt>
                <c:pt idx="178">
                  <c:v>45047</c:v>
                </c:pt>
                <c:pt idx="179">
                  <c:v>45044</c:v>
                </c:pt>
                <c:pt idx="180">
                  <c:v>45043</c:v>
                </c:pt>
                <c:pt idx="181">
                  <c:v>45042</c:v>
                </c:pt>
                <c:pt idx="182">
                  <c:v>45041</c:v>
                </c:pt>
                <c:pt idx="183">
                  <c:v>45040</c:v>
                </c:pt>
                <c:pt idx="184">
                  <c:v>45037</c:v>
                </c:pt>
                <c:pt idx="185">
                  <c:v>45036</c:v>
                </c:pt>
                <c:pt idx="186">
                  <c:v>45035</c:v>
                </c:pt>
                <c:pt idx="187">
                  <c:v>45034</c:v>
                </c:pt>
                <c:pt idx="188">
                  <c:v>45033</c:v>
                </c:pt>
                <c:pt idx="189">
                  <c:v>45030</c:v>
                </c:pt>
                <c:pt idx="190">
                  <c:v>45029</c:v>
                </c:pt>
                <c:pt idx="191">
                  <c:v>45028</c:v>
                </c:pt>
                <c:pt idx="192">
                  <c:v>45027</c:v>
                </c:pt>
                <c:pt idx="193">
                  <c:v>45026</c:v>
                </c:pt>
                <c:pt idx="194">
                  <c:v>45022</c:v>
                </c:pt>
                <c:pt idx="195">
                  <c:v>45021</c:v>
                </c:pt>
                <c:pt idx="196">
                  <c:v>45020</c:v>
                </c:pt>
                <c:pt idx="197">
                  <c:v>45019</c:v>
                </c:pt>
                <c:pt idx="198">
                  <c:v>45016</c:v>
                </c:pt>
                <c:pt idx="199">
                  <c:v>45015</c:v>
                </c:pt>
                <c:pt idx="200">
                  <c:v>45014</c:v>
                </c:pt>
                <c:pt idx="201">
                  <c:v>45013</c:v>
                </c:pt>
                <c:pt idx="202">
                  <c:v>45012</c:v>
                </c:pt>
                <c:pt idx="203">
                  <c:v>45009</c:v>
                </c:pt>
                <c:pt idx="204">
                  <c:v>45008</c:v>
                </c:pt>
                <c:pt idx="205">
                  <c:v>45007</c:v>
                </c:pt>
                <c:pt idx="206">
                  <c:v>45006</c:v>
                </c:pt>
                <c:pt idx="207">
                  <c:v>45005</c:v>
                </c:pt>
                <c:pt idx="208">
                  <c:v>45002</c:v>
                </c:pt>
                <c:pt idx="209">
                  <c:v>45001</c:v>
                </c:pt>
                <c:pt idx="210">
                  <c:v>45000</c:v>
                </c:pt>
                <c:pt idx="211">
                  <c:v>44999</c:v>
                </c:pt>
                <c:pt idx="212">
                  <c:v>44998</c:v>
                </c:pt>
                <c:pt idx="213">
                  <c:v>44995</c:v>
                </c:pt>
                <c:pt idx="214">
                  <c:v>44994</c:v>
                </c:pt>
                <c:pt idx="215">
                  <c:v>44993</c:v>
                </c:pt>
                <c:pt idx="216">
                  <c:v>44992</c:v>
                </c:pt>
                <c:pt idx="217">
                  <c:v>44991</c:v>
                </c:pt>
                <c:pt idx="218">
                  <c:v>44988</c:v>
                </c:pt>
                <c:pt idx="219">
                  <c:v>44987</c:v>
                </c:pt>
                <c:pt idx="220">
                  <c:v>44986</c:v>
                </c:pt>
                <c:pt idx="221">
                  <c:v>44985</c:v>
                </c:pt>
                <c:pt idx="222">
                  <c:v>44984</c:v>
                </c:pt>
                <c:pt idx="223">
                  <c:v>44981</c:v>
                </c:pt>
                <c:pt idx="224">
                  <c:v>44980</c:v>
                </c:pt>
                <c:pt idx="225">
                  <c:v>44979</c:v>
                </c:pt>
                <c:pt idx="226">
                  <c:v>44978</c:v>
                </c:pt>
                <c:pt idx="227">
                  <c:v>44977</c:v>
                </c:pt>
                <c:pt idx="228">
                  <c:v>44976</c:v>
                </c:pt>
                <c:pt idx="229">
                  <c:v>44974</c:v>
                </c:pt>
                <c:pt idx="230">
                  <c:v>44973</c:v>
                </c:pt>
                <c:pt idx="231">
                  <c:v>44972</c:v>
                </c:pt>
                <c:pt idx="232">
                  <c:v>44971</c:v>
                </c:pt>
                <c:pt idx="233">
                  <c:v>44970</c:v>
                </c:pt>
                <c:pt idx="234">
                  <c:v>44967</c:v>
                </c:pt>
                <c:pt idx="235">
                  <c:v>44966</c:v>
                </c:pt>
                <c:pt idx="236">
                  <c:v>44965</c:v>
                </c:pt>
                <c:pt idx="237">
                  <c:v>44964</c:v>
                </c:pt>
                <c:pt idx="238">
                  <c:v>44963</c:v>
                </c:pt>
                <c:pt idx="239">
                  <c:v>44960</c:v>
                </c:pt>
                <c:pt idx="240">
                  <c:v>44959</c:v>
                </c:pt>
                <c:pt idx="241">
                  <c:v>44958</c:v>
                </c:pt>
                <c:pt idx="242">
                  <c:v>44957</c:v>
                </c:pt>
                <c:pt idx="243">
                  <c:v>44956</c:v>
                </c:pt>
                <c:pt idx="244">
                  <c:v>44953</c:v>
                </c:pt>
                <c:pt idx="245">
                  <c:v>44952</c:v>
                </c:pt>
                <c:pt idx="246">
                  <c:v>44951</c:v>
                </c:pt>
                <c:pt idx="247">
                  <c:v>44950</c:v>
                </c:pt>
                <c:pt idx="248">
                  <c:v>44949</c:v>
                </c:pt>
                <c:pt idx="249">
                  <c:v>44946</c:v>
                </c:pt>
                <c:pt idx="250">
                  <c:v>44945</c:v>
                </c:pt>
                <c:pt idx="251">
                  <c:v>44944</c:v>
                </c:pt>
                <c:pt idx="252">
                  <c:v>44943</c:v>
                </c:pt>
                <c:pt idx="253">
                  <c:v>44942</c:v>
                </c:pt>
                <c:pt idx="254">
                  <c:v>44941</c:v>
                </c:pt>
                <c:pt idx="255">
                  <c:v>44939</c:v>
                </c:pt>
                <c:pt idx="256">
                  <c:v>44938</c:v>
                </c:pt>
                <c:pt idx="257">
                  <c:v>44937</c:v>
                </c:pt>
                <c:pt idx="258">
                  <c:v>44936</c:v>
                </c:pt>
                <c:pt idx="259">
                  <c:v>44935</c:v>
                </c:pt>
                <c:pt idx="260">
                  <c:v>44932</c:v>
                </c:pt>
                <c:pt idx="261">
                  <c:v>44931</c:v>
                </c:pt>
                <c:pt idx="262">
                  <c:v>44930</c:v>
                </c:pt>
                <c:pt idx="263">
                  <c:v>44929</c:v>
                </c:pt>
                <c:pt idx="264">
                  <c:v>44928</c:v>
                </c:pt>
              </c:numCache>
            </c:numRef>
          </c:cat>
          <c:val>
            <c:numRef>
              <c:f>'1D. Post-Shock'!$D$5:$D$269</c:f>
              <c:numCache>
                <c:formatCode>"₹"\ #,##0.00</c:formatCode>
                <c:ptCount val="265"/>
                <c:pt idx="0">
                  <c:v>7522.17</c:v>
                </c:pt>
                <c:pt idx="1">
                  <c:v>7581.12</c:v>
                </c:pt>
                <c:pt idx="2">
                  <c:v>7772.99</c:v>
                </c:pt>
                <c:pt idx="3">
                  <c:v>7908.44</c:v>
                </c:pt>
                <c:pt idx="4">
                  <c:v>7730.35</c:v>
                </c:pt>
                <c:pt idx="5">
                  <c:v>7730.35</c:v>
                </c:pt>
                <c:pt idx="6">
                  <c:v>7697.75</c:v>
                </c:pt>
                <c:pt idx="7">
                  <c:v>7750.42</c:v>
                </c:pt>
                <c:pt idx="8">
                  <c:v>7705.27</c:v>
                </c:pt>
                <c:pt idx="9">
                  <c:v>7697.75</c:v>
                </c:pt>
                <c:pt idx="10">
                  <c:v>7537.22</c:v>
                </c:pt>
                <c:pt idx="11">
                  <c:v>7616.23</c:v>
                </c:pt>
                <c:pt idx="12">
                  <c:v>7308.97</c:v>
                </c:pt>
                <c:pt idx="13">
                  <c:v>7227.46</c:v>
                </c:pt>
                <c:pt idx="14">
                  <c:v>7549.76</c:v>
                </c:pt>
                <c:pt idx="15">
                  <c:v>7507.17</c:v>
                </c:pt>
                <c:pt idx="16">
                  <c:v>7347.43</c:v>
                </c:pt>
                <c:pt idx="17">
                  <c:v>7357.54</c:v>
                </c:pt>
                <c:pt idx="18">
                  <c:v>7677.21</c:v>
                </c:pt>
                <c:pt idx="19">
                  <c:v>7769.45</c:v>
                </c:pt>
                <c:pt idx="20">
                  <c:v>7873.06</c:v>
                </c:pt>
                <c:pt idx="21">
                  <c:v>8104.28</c:v>
                </c:pt>
                <c:pt idx="22">
                  <c:v>8181.36</c:v>
                </c:pt>
                <c:pt idx="23">
                  <c:v>8101.76</c:v>
                </c:pt>
                <c:pt idx="24">
                  <c:v>7957.71</c:v>
                </c:pt>
                <c:pt idx="25">
                  <c:v>8008.26</c:v>
                </c:pt>
                <c:pt idx="26">
                  <c:v>8049.95</c:v>
                </c:pt>
                <c:pt idx="27">
                  <c:v>8067.64</c:v>
                </c:pt>
                <c:pt idx="28">
                  <c:v>8175.04</c:v>
                </c:pt>
                <c:pt idx="29">
                  <c:v>8271.07</c:v>
                </c:pt>
                <c:pt idx="30">
                  <c:v>8001.94</c:v>
                </c:pt>
                <c:pt idx="31">
                  <c:v>7655.73</c:v>
                </c:pt>
                <c:pt idx="32">
                  <c:v>8144.72</c:v>
                </c:pt>
                <c:pt idx="33">
                  <c:v>8242.01</c:v>
                </c:pt>
                <c:pt idx="34">
                  <c:v>8253.3799999999992</c:v>
                </c:pt>
                <c:pt idx="35">
                  <c:v>8191.47</c:v>
                </c:pt>
                <c:pt idx="36">
                  <c:v>8168.72</c:v>
                </c:pt>
                <c:pt idx="37">
                  <c:v>8085.98</c:v>
                </c:pt>
                <c:pt idx="38">
                  <c:v>7963.88</c:v>
                </c:pt>
                <c:pt idx="39">
                  <c:v>8270.8700000000008</c:v>
                </c:pt>
                <c:pt idx="40">
                  <c:v>8653.9599999999991</c:v>
                </c:pt>
                <c:pt idx="41">
                  <c:v>8495.4</c:v>
                </c:pt>
                <c:pt idx="42">
                  <c:v>8747.84</c:v>
                </c:pt>
                <c:pt idx="43">
                  <c:v>8588</c:v>
                </c:pt>
                <c:pt idx="44">
                  <c:v>8598.15</c:v>
                </c:pt>
                <c:pt idx="45">
                  <c:v>8751.64</c:v>
                </c:pt>
                <c:pt idx="46">
                  <c:v>9068.7800000000007</c:v>
                </c:pt>
                <c:pt idx="47">
                  <c:v>8821.41</c:v>
                </c:pt>
                <c:pt idx="48">
                  <c:v>8963.49</c:v>
                </c:pt>
                <c:pt idx="49">
                  <c:v>8848.0499999999993</c:v>
                </c:pt>
                <c:pt idx="50">
                  <c:v>9044.67</c:v>
                </c:pt>
                <c:pt idx="51">
                  <c:v>9330.09</c:v>
                </c:pt>
                <c:pt idx="52">
                  <c:v>9307.26</c:v>
                </c:pt>
                <c:pt idx="53">
                  <c:v>9213.39</c:v>
                </c:pt>
                <c:pt idx="54">
                  <c:v>9012.9599999999991</c:v>
                </c:pt>
                <c:pt idx="55">
                  <c:v>9068.7800000000007</c:v>
                </c:pt>
                <c:pt idx="56">
                  <c:v>9085.27</c:v>
                </c:pt>
                <c:pt idx="57">
                  <c:v>8648.89</c:v>
                </c:pt>
                <c:pt idx="58">
                  <c:v>8768.1299999999992</c:v>
                </c:pt>
                <c:pt idx="59">
                  <c:v>8929.91</c:v>
                </c:pt>
                <c:pt idx="60">
                  <c:v>8958.59</c:v>
                </c:pt>
                <c:pt idx="61">
                  <c:v>8573.26</c:v>
                </c:pt>
                <c:pt idx="62">
                  <c:v>8629.3799999999992</c:v>
                </c:pt>
                <c:pt idx="63">
                  <c:v>8808.9500000000007</c:v>
                </c:pt>
                <c:pt idx="64">
                  <c:v>9287.81</c:v>
                </c:pt>
                <c:pt idx="65">
                  <c:v>9300</c:v>
                </c:pt>
                <c:pt idx="66">
                  <c:v>9405.02</c:v>
                </c:pt>
                <c:pt idx="67">
                  <c:v>9506.0300000000007</c:v>
                </c:pt>
                <c:pt idx="68">
                  <c:v>9716.7800000000007</c:v>
                </c:pt>
                <c:pt idx="69">
                  <c:v>9406.27</c:v>
                </c:pt>
                <c:pt idx="70">
                  <c:v>9313.99</c:v>
                </c:pt>
                <c:pt idx="71">
                  <c:v>9318.98</c:v>
                </c:pt>
                <c:pt idx="72">
                  <c:v>9331.4500000000007</c:v>
                </c:pt>
                <c:pt idx="73">
                  <c:v>9321.4699999999993</c:v>
                </c:pt>
                <c:pt idx="74">
                  <c:v>9410.01</c:v>
                </c:pt>
                <c:pt idx="75">
                  <c:v>9356.39</c:v>
                </c:pt>
                <c:pt idx="76">
                  <c:v>9318.98</c:v>
                </c:pt>
                <c:pt idx="77">
                  <c:v>9294.0400000000009</c:v>
                </c:pt>
                <c:pt idx="78">
                  <c:v>9092.02</c:v>
                </c:pt>
                <c:pt idx="79">
                  <c:v>9134.42</c:v>
                </c:pt>
                <c:pt idx="80">
                  <c:v>8972.31</c:v>
                </c:pt>
                <c:pt idx="81">
                  <c:v>8980.3799999999992</c:v>
                </c:pt>
                <c:pt idx="82">
                  <c:v>8942.0300000000007</c:v>
                </c:pt>
                <c:pt idx="83">
                  <c:v>9038.5400000000009</c:v>
                </c:pt>
                <c:pt idx="84">
                  <c:v>8930.89</c:v>
                </c:pt>
                <c:pt idx="85">
                  <c:v>8796.0300000000007</c:v>
                </c:pt>
                <c:pt idx="86">
                  <c:v>8750</c:v>
                </c:pt>
                <c:pt idx="87">
                  <c:v>8740.35</c:v>
                </c:pt>
                <c:pt idx="88">
                  <c:v>8501.5499999999993</c:v>
                </c:pt>
                <c:pt idx="89">
                  <c:v>8333.27</c:v>
                </c:pt>
                <c:pt idx="90">
                  <c:v>8294.92</c:v>
                </c:pt>
                <c:pt idx="91">
                  <c:v>8188.51</c:v>
                </c:pt>
                <c:pt idx="92">
                  <c:v>8046.22</c:v>
                </c:pt>
                <c:pt idx="93">
                  <c:v>8067.25</c:v>
                </c:pt>
                <c:pt idx="94">
                  <c:v>8110.56</c:v>
                </c:pt>
                <c:pt idx="95">
                  <c:v>8216.9699999999993</c:v>
                </c:pt>
                <c:pt idx="96">
                  <c:v>8257.7999999999993</c:v>
                </c:pt>
                <c:pt idx="97">
                  <c:v>8322.14</c:v>
                </c:pt>
                <c:pt idx="98">
                  <c:v>8233.0499999999993</c:v>
                </c:pt>
                <c:pt idx="99">
                  <c:v>8195.93</c:v>
                </c:pt>
                <c:pt idx="100">
                  <c:v>8250</c:v>
                </c:pt>
                <c:pt idx="101">
                  <c:v>8449.58</c:v>
                </c:pt>
                <c:pt idx="102">
                  <c:v>8526.2900000000009</c:v>
                </c:pt>
                <c:pt idx="103">
                  <c:v>8454.5300000000007</c:v>
                </c:pt>
                <c:pt idx="104">
                  <c:v>8521.77</c:v>
                </c:pt>
                <c:pt idx="105">
                  <c:v>8412.31</c:v>
                </c:pt>
                <c:pt idx="106">
                  <c:v>8370.49</c:v>
                </c:pt>
                <c:pt idx="107">
                  <c:v>8435.67</c:v>
                </c:pt>
                <c:pt idx="108">
                  <c:v>8315.15</c:v>
                </c:pt>
                <c:pt idx="109">
                  <c:v>8063.02</c:v>
                </c:pt>
                <c:pt idx="110">
                  <c:v>8273.33</c:v>
                </c:pt>
                <c:pt idx="111">
                  <c:v>8236.44</c:v>
                </c:pt>
                <c:pt idx="112">
                  <c:v>8091.31</c:v>
                </c:pt>
                <c:pt idx="113">
                  <c:v>8070.4</c:v>
                </c:pt>
                <c:pt idx="114">
                  <c:v>7960.94</c:v>
                </c:pt>
                <c:pt idx="115">
                  <c:v>8029.82</c:v>
                </c:pt>
                <c:pt idx="116">
                  <c:v>7946.19</c:v>
                </c:pt>
                <c:pt idx="117">
                  <c:v>7745.72</c:v>
                </c:pt>
                <c:pt idx="118">
                  <c:v>7638.72</c:v>
                </c:pt>
                <c:pt idx="119">
                  <c:v>7632.57</c:v>
                </c:pt>
                <c:pt idx="120">
                  <c:v>7654.71</c:v>
                </c:pt>
                <c:pt idx="121">
                  <c:v>7499.74</c:v>
                </c:pt>
                <c:pt idx="122">
                  <c:v>7639.95</c:v>
                </c:pt>
                <c:pt idx="123">
                  <c:v>7695.29</c:v>
                </c:pt>
                <c:pt idx="124">
                  <c:v>7649.79</c:v>
                </c:pt>
                <c:pt idx="125">
                  <c:v>7589.52</c:v>
                </c:pt>
                <c:pt idx="126">
                  <c:v>7431.32</c:v>
                </c:pt>
                <c:pt idx="127">
                  <c:v>7479.43</c:v>
                </c:pt>
                <c:pt idx="128">
                  <c:v>7328.93</c:v>
                </c:pt>
                <c:pt idx="129">
                  <c:v>7317.83</c:v>
                </c:pt>
                <c:pt idx="130">
                  <c:v>7216.67</c:v>
                </c:pt>
                <c:pt idx="131">
                  <c:v>7097.01</c:v>
                </c:pt>
                <c:pt idx="132">
                  <c:v>7153.76</c:v>
                </c:pt>
                <c:pt idx="133">
                  <c:v>7078.5</c:v>
                </c:pt>
                <c:pt idx="134">
                  <c:v>7063.7</c:v>
                </c:pt>
                <c:pt idx="135">
                  <c:v>6929.24</c:v>
                </c:pt>
                <c:pt idx="136">
                  <c:v>7077.27</c:v>
                </c:pt>
                <c:pt idx="137">
                  <c:v>7000.79</c:v>
                </c:pt>
                <c:pt idx="138">
                  <c:v>7037.8</c:v>
                </c:pt>
                <c:pt idx="139">
                  <c:v>7343.73</c:v>
                </c:pt>
                <c:pt idx="140">
                  <c:v>7180.89</c:v>
                </c:pt>
                <c:pt idx="141">
                  <c:v>7235.17</c:v>
                </c:pt>
                <c:pt idx="142">
                  <c:v>7240</c:v>
                </c:pt>
                <c:pt idx="143">
                  <c:v>7249.98</c:v>
                </c:pt>
                <c:pt idx="144">
                  <c:v>7198.17</c:v>
                </c:pt>
                <c:pt idx="145">
                  <c:v>7032.86</c:v>
                </c:pt>
                <c:pt idx="146">
                  <c:v>7116.75</c:v>
                </c:pt>
                <c:pt idx="147">
                  <c:v>6929.24</c:v>
                </c:pt>
                <c:pt idx="148">
                  <c:v>7236.41</c:v>
                </c:pt>
                <c:pt idx="149">
                  <c:v>7320.29</c:v>
                </c:pt>
                <c:pt idx="150">
                  <c:v>7443.98</c:v>
                </c:pt>
                <c:pt idx="151">
                  <c:v>7363.39</c:v>
                </c:pt>
                <c:pt idx="152">
                  <c:v>7443.98</c:v>
                </c:pt>
                <c:pt idx="153">
                  <c:v>7334.87</c:v>
                </c:pt>
                <c:pt idx="154">
                  <c:v>7225.77</c:v>
                </c:pt>
                <c:pt idx="155">
                  <c:v>7054.67</c:v>
                </c:pt>
                <c:pt idx="156">
                  <c:v>7136.5</c:v>
                </c:pt>
                <c:pt idx="157">
                  <c:v>7483.65</c:v>
                </c:pt>
                <c:pt idx="158">
                  <c:v>7450</c:v>
                </c:pt>
                <c:pt idx="159">
                  <c:v>7443.98</c:v>
                </c:pt>
                <c:pt idx="160">
                  <c:v>7372.07</c:v>
                </c:pt>
                <c:pt idx="161">
                  <c:v>7576.64</c:v>
                </c:pt>
                <c:pt idx="162">
                  <c:v>7553.08</c:v>
                </c:pt>
                <c:pt idx="163">
                  <c:v>7460.1</c:v>
                </c:pt>
                <c:pt idx="164">
                  <c:v>7350.99</c:v>
                </c:pt>
                <c:pt idx="165">
                  <c:v>7385.71</c:v>
                </c:pt>
                <c:pt idx="166">
                  <c:v>7482.41</c:v>
                </c:pt>
                <c:pt idx="167">
                  <c:v>7264.2</c:v>
                </c:pt>
                <c:pt idx="168">
                  <c:v>7295.2</c:v>
                </c:pt>
                <c:pt idx="169">
                  <c:v>7197.25</c:v>
                </c:pt>
                <c:pt idx="170">
                  <c:v>7285.28</c:v>
                </c:pt>
                <c:pt idx="171">
                  <c:v>7388.48</c:v>
                </c:pt>
                <c:pt idx="172">
                  <c:v>7523.02</c:v>
                </c:pt>
                <c:pt idx="173">
                  <c:v>7485.64</c:v>
                </c:pt>
                <c:pt idx="174">
                  <c:v>7276.36</c:v>
                </c:pt>
                <c:pt idx="175">
                  <c:v>7087.01</c:v>
                </c:pt>
                <c:pt idx="176">
                  <c:v>7034.69</c:v>
                </c:pt>
                <c:pt idx="177">
                  <c:v>7356.09</c:v>
                </c:pt>
                <c:pt idx="178">
                  <c:v>7663.78</c:v>
                </c:pt>
                <c:pt idx="179">
                  <c:v>7830.71</c:v>
                </c:pt>
                <c:pt idx="180">
                  <c:v>7648.84</c:v>
                </c:pt>
                <c:pt idx="181">
                  <c:v>7767.18</c:v>
                </c:pt>
                <c:pt idx="182">
                  <c:v>7891.75</c:v>
                </c:pt>
                <c:pt idx="183">
                  <c:v>8081.11</c:v>
                </c:pt>
                <c:pt idx="184">
                  <c:v>7970.24</c:v>
                </c:pt>
                <c:pt idx="185">
                  <c:v>7955.29</c:v>
                </c:pt>
                <c:pt idx="186">
                  <c:v>8179.52</c:v>
                </c:pt>
                <c:pt idx="187">
                  <c:v>8333.99</c:v>
                </c:pt>
                <c:pt idx="188">
                  <c:v>8279.18</c:v>
                </c:pt>
                <c:pt idx="189">
                  <c:v>8433.65</c:v>
                </c:pt>
                <c:pt idx="190">
                  <c:v>8393.7900000000009</c:v>
                </c:pt>
                <c:pt idx="191">
                  <c:v>8492.2000000000007</c:v>
                </c:pt>
                <c:pt idx="192">
                  <c:v>8342.7099999999991</c:v>
                </c:pt>
                <c:pt idx="193">
                  <c:v>8208.02</c:v>
                </c:pt>
                <c:pt idx="194">
                  <c:v>8239.26</c:v>
                </c:pt>
                <c:pt idx="195">
                  <c:v>8254.26</c:v>
                </c:pt>
                <c:pt idx="196">
                  <c:v>8271.76</c:v>
                </c:pt>
                <c:pt idx="197">
                  <c:v>8263.01</c:v>
                </c:pt>
                <c:pt idx="198">
                  <c:v>7746.88</c:v>
                </c:pt>
                <c:pt idx="199">
                  <c:v>7614.41</c:v>
                </c:pt>
                <c:pt idx="200">
                  <c:v>7519.44</c:v>
                </c:pt>
                <c:pt idx="201">
                  <c:v>7570.67</c:v>
                </c:pt>
                <c:pt idx="202">
                  <c:v>7470.7</c:v>
                </c:pt>
                <c:pt idx="203">
                  <c:v>7158.27</c:v>
                </c:pt>
                <c:pt idx="204">
                  <c:v>7235.76</c:v>
                </c:pt>
                <c:pt idx="205">
                  <c:v>7296.99</c:v>
                </c:pt>
                <c:pt idx="206">
                  <c:v>7217.01</c:v>
                </c:pt>
                <c:pt idx="207">
                  <c:v>6913.33</c:v>
                </c:pt>
                <c:pt idx="208">
                  <c:v>6978.32</c:v>
                </c:pt>
                <c:pt idx="209">
                  <c:v>7183.27</c:v>
                </c:pt>
                <c:pt idx="210">
                  <c:v>7015.81</c:v>
                </c:pt>
                <c:pt idx="211">
                  <c:v>7534.43</c:v>
                </c:pt>
                <c:pt idx="212">
                  <c:v>7766.88</c:v>
                </c:pt>
                <c:pt idx="213">
                  <c:v>7921.84</c:v>
                </c:pt>
                <c:pt idx="214">
                  <c:v>7894.89</c:v>
                </c:pt>
                <c:pt idx="215">
                  <c:v>7930.1</c:v>
                </c:pt>
                <c:pt idx="216">
                  <c:v>8060.91</c:v>
                </c:pt>
                <c:pt idx="217">
                  <c:v>8248.31</c:v>
                </c:pt>
                <c:pt idx="218">
                  <c:v>8179.14</c:v>
                </c:pt>
                <c:pt idx="219">
                  <c:v>8096.13</c:v>
                </c:pt>
                <c:pt idx="220">
                  <c:v>7998.02</c:v>
                </c:pt>
                <c:pt idx="221">
                  <c:v>8054.62</c:v>
                </c:pt>
                <c:pt idx="222">
                  <c:v>7889.86</c:v>
                </c:pt>
                <c:pt idx="223">
                  <c:v>7976.64</c:v>
                </c:pt>
                <c:pt idx="224">
                  <c:v>7869.73</c:v>
                </c:pt>
                <c:pt idx="225">
                  <c:v>7765.34</c:v>
                </c:pt>
                <c:pt idx="226">
                  <c:v>8030.72</c:v>
                </c:pt>
                <c:pt idx="227">
                  <c:v>8082.29</c:v>
                </c:pt>
                <c:pt idx="228">
                  <c:v>7980</c:v>
                </c:pt>
                <c:pt idx="229">
                  <c:v>7945.2</c:v>
                </c:pt>
                <c:pt idx="230">
                  <c:v>8224.42</c:v>
                </c:pt>
                <c:pt idx="231">
                  <c:v>8208.07</c:v>
                </c:pt>
                <c:pt idx="232">
                  <c:v>8306.17</c:v>
                </c:pt>
                <c:pt idx="233">
                  <c:v>8404.27</c:v>
                </c:pt>
                <c:pt idx="234">
                  <c:v>8282.27</c:v>
                </c:pt>
                <c:pt idx="235">
                  <c:v>8133.86</c:v>
                </c:pt>
                <c:pt idx="236">
                  <c:v>8189.39</c:v>
                </c:pt>
                <c:pt idx="237">
                  <c:v>8051.47</c:v>
                </c:pt>
                <c:pt idx="238">
                  <c:v>7757.91</c:v>
                </c:pt>
                <c:pt idx="239">
                  <c:v>7714.88</c:v>
                </c:pt>
                <c:pt idx="240">
                  <c:v>7993.26</c:v>
                </c:pt>
                <c:pt idx="241">
                  <c:v>7947.71</c:v>
                </c:pt>
                <c:pt idx="242">
                  <c:v>8178</c:v>
                </c:pt>
                <c:pt idx="243">
                  <c:v>8121.06</c:v>
                </c:pt>
                <c:pt idx="244">
                  <c:v>8232.41</c:v>
                </c:pt>
                <c:pt idx="245">
                  <c:v>8245</c:v>
                </c:pt>
                <c:pt idx="246">
                  <c:v>8266.58</c:v>
                </c:pt>
                <c:pt idx="247">
                  <c:v>8303.27</c:v>
                </c:pt>
                <c:pt idx="248">
                  <c:v>8484.2199999999993</c:v>
                </c:pt>
                <c:pt idx="249">
                  <c:v>8376.67</c:v>
                </c:pt>
                <c:pt idx="250">
                  <c:v>8323.52</c:v>
                </c:pt>
                <c:pt idx="251">
                  <c:v>8288.09</c:v>
                </c:pt>
                <c:pt idx="252">
                  <c:v>8286.83</c:v>
                </c:pt>
                <c:pt idx="253">
                  <c:v>8222.2900000000009</c:v>
                </c:pt>
                <c:pt idx="254">
                  <c:v>8222</c:v>
                </c:pt>
                <c:pt idx="255">
                  <c:v>8221.0300000000007</c:v>
                </c:pt>
                <c:pt idx="256">
                  <c:v>8137.51</c:v>
                </c:pt>
                <c:pt idx="257">
                  <c:v>8057.8</c:v>
                </c:pt>
                <c:pt idx="258">
                  <c:v>7879.48</c:v>
                </c:pt>
                <c:pt idx="259">
                  <c:v>7898.62</c:v>
                </c:pt>
                <c:pt idx="260">
                  <c:v>7843.76</c:v>
                </c:pt>
                <c:pt idx="261">
                  <c:v>7842.49</c:v>
                </c:pt>
                <c:pt idx="262">
                  <c:v>7809.32</c:v>
                </c:pt>
                <c:pt idx="263">
                  <c:v>8259.61</c:v>
                </c:pt>
                <c:pt idx="264">
                  <c:v>8429.27</c:v>
                </c:pt>
              </c:numCache>
            </c:numRef>
          </c:val>
          <c:smooth val="0"/>
          <c:extLst>
            <c:ext xmlns:c16="http://schemas.microsoft.com/office/drawing/2014/chart" uri="{C3380CC4-5D6E-409C-BE32-E72D297353CC}">
              <c16:uniqueId val="{00000000-37B2-462B-A88B-6DCDBA6E771F}"/>
            </c:ext>
          </c:extLst>
        </c:ser>
        <c:dLbls>
          <c:showLegendKey val="0"/>
          <c:showVal val="0"/>
          <c:showCatName val="0"/>
          <c:showSerName val="0"/>
          <c:showPercent val="0"/>
          <c:showBubbleSize val="0"/>
        </c:dLbls>
        <c:marker val="1"/>
        <c:smooth val="0"/>
        <c:axId val="1949657120"/>
        <c:axId val="1949648960"/>
      </c:lineChart>
      <c:lineChart>
        <c:grouping val="standard"/>
        <c:varyColors val="0"/>
        <c:ser>
          <c:idx val="1"/>
          <c:order val="1"/>
          <c:tx>
            <c:strRef>
              <c:f>'1D. Post-Shock'!$E$4</c:f>
              <c:strCache>
                <c:ptCount val="1"/>
                <c:pt idx="0">
                  <c:v>IOC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'1D. Post-Shock'!$C$5:$C$269</c:f>
              <c:numCache>
                <c:formatCode>d\-mmm\-yy</c:formatCode>
                <c:ptCount val="265"/>
                <c:pt idx="0">
                  <c:v>45289</c:v>
                </c:pt>
                <c:pt idx="1">
                  <c:v>45288</c:v>
                </c:pt>
                <c:pt idx="2">
                  <c:v>45287</c:v>
                </c:pt>
                <c:pt idx="3">
                  <c:v>45286</c:v>
                </c:pt>
                <c:pt idx="4">
                  <c:v>45285</c:v>
                </c:pt>
                <c:pt idx="5">
                  <c:v>45282</c:v>
                </c:pt>
                <c:pt idx="6">
                  <c:v>45281</c:v>
                </c:pt>
                <c:pt idx="7">
                  <c:v>45280</c:v>
                </c:pt>
                <c:pt idx="8">
                  <c:v>45279</c:v>
                </c:pt>
                <c:pt idx="9">
                  <c:v>45278</c:v>
                </c:pt>
                <c:pt idx="10">
                  <c:v>45275</c:v>
                </c:pt>
                <c:pt idx="11">
                  <c:v>45274</c:v>
                </c:pt>
                <c:pt idx="12">
                  <c:v>45273</c:v>
                </c:pt>
                <c:pt idx="13">
                  <c:v>45272</c:v>
                </c:pt>
                <c:pt idx="14">
                  <c:v>45271</c:v>
                </c:pt>
                <c:pt idx="15">
                  <c:v>45268</c:v>
                </c:pt>
                <c:pt idx="16">
                  <c:v>45267</c:v>
                </c:pt>
                <c:pt idx="17">
                  <c:v>45266</c:v>
                </c:pt>
                <c:pt idx="18">
                  <c:v>45265</c:v>
                </c:pt>
                <c:pt idx="19">
                  <c:v>45264</c:v>
                </c:pt>
                <c:pt idx="20">
                  <c:v>45261</c:v>
                </c:pt>
                <c:pt idx="21">
                  <c:v>45260</c:v>
                </c:pt>
                <c:pt idx="22">
                  <c:v>45259</c:v>
                </c:pt>
                <c:pt idx="23">
                  <c:v>45258</c:v>
                </c:pt>
                <c:pt idx="24">
                  <c:v>45257</c:v>
                </c:pt>
                <c:pt idx="25">
                  <c:v>45254</c:v>
                </c:pt>
                <c:pt idx="26">
                  <c:v>45253</c:v>
                </c:pt>
                <c:pt idx="27">
                  <c:v>45252</c:v>
                </c:pt>
                <c:pt idx="28">
                  <c:v>45251</c:v>
                </c:pt>
                <c:pt idx="29">
                  <c:v>45250</c:v>
                </c:pt>
                <c:pt idx="30">
                  <c:v>45247</c:v>
                </c:pt>
                <c:pt idx="31">
                  <c:v>45246</c:v>
                </c:pt>
                <c:pt idx="32">
                  <c:v>45245</c:v>
                </c:pt>
                <c:pt idx="33">
                  <c:v>45244</c:v>
                </c:pt>
                <c:pt idx="34">
                  <c:v>45243</c:v>
                </c:pt>
                <c:pt idx="35">
                  <c:v>45242</c:v>
                </c:pt>
                <c:pt idx="36">
                  <c:v>45240</c:v>
                </c:pt>
                <c:pt idx="37">
                  <c:v>45239</c:v>
                </c:pt>
                <c:pt idx="38">
                  <c:v>45238</c:v>
                </c:pt>
                <c:pt idx="39">
                  <c:v>45237</c:v>
                </c:pt>
                <c:pt idx="40">
                  <c:v>45236</c:v>
                </c:pt>
                <c:pt idx="41">
                  <c:v>45233</c:v>
                </c:pt>
                <c:pt idx="42">
                  <c:v>45232</c:v>
                </c:pt>
                <c:pt idx="43">
                  <c:v>45231</c:v>
                </c:pt>
                <c:pt idx="44">
                  <c:v>45230</c:v>
                </c:pt>
                <c:pt idx="45">
                  <c:v>45229</c:v>
                </c:pt>
                <c:pt idx="46">
                  <c:v>45226</c:v>
                </c:pt>
                <c:pt idx="47">
                  <c:v>45225</c:v>
                </c:pt>
                <c:pt idx="48">
                  <c:v>45224</c:v>
                </c:pt>
                <c:pt idx="49">
                  <c:v>45223</c:v>
                </c:pt>
                <c:pt idx="50">
                  <c:v>45222</c:v>
                </c:pt>
                <c:pt idx="51">
                  <c:v>45219</c:v>
                </c:pt>
                <c:pt idx="52">
                  <c:v>45218</c:v>
                </c:pt>
                <c:pt idx="53">
                  <c:v>45217</c:v>
                </c:pt>
                <c:pt idx="54">
                  <c:v>45216</c:v>
                </c:pt>
                <c:pt idx="55">
                  <c:v>45215</c:v>
                </c:pt>
                <c:pt idx="56">
                  <c:v>45212</c:v>
                </c:pt>
                <c:pt idx="57">
                  <c:v>45211</c:v>
                </c:pt>
                <c:pt idx="58">
                  <c:v>45210</c:v>
                </c:pt>
                <c:pt idx="59">
                  <c:v>45209</c:v>
                </c:pt>
                <c:pt idx="60">
                  <c:v>45208</c:v>
                </c:pt>
                <c:pt idx="61">
                  <c:v>45205</c:v>
                </c:pt>
                <c:pt idx="62">
                  <c:v>45204</c:v>
                </c:pt>
                <c:pt idx="63">
                  <c:v>45203</c:v>
                </c:pt>
                <c:pt idx="64">
                  <c:v>45202</c:v>
                </c:pt>
                <c:pt idx="65">
                  <c:v>45201</c:v>
                </c:pt>
                <c:pt idx="66">
                  <c:v>45198</c:v>
                </c:pt>
                <c:pt idx="67">
                  <c:v>45197</c:v>
                </c:pt>
                <c:pt idx="68">
                  <c:v>45196</c:v>
                </c:pt>
                <c:pt idx="69">
                  <c:v>45195</c:v>
                </c:pt>
                <c:pt idx="70">
                  <c:v>45194</c:v>
                </c:pt>
                <c:pt idx="71">
                  <c:v>45191</c:v>
                </c:pt>
                <c:pt idx="72">
                  <c:v>45190</c:v>
                </c:pt>
                <c:pt idx="73">
                  <c:v>45189</c:v>
                </c:pt>
                <c:pt idx="74">
                  <c:v>45188</c:v>
                </c:pt>
                <c:pt idx="75">
                  <c:v>45187</c:v>
                </c:pt>
                <c:pt idx="76">
                  <c:v>45184</c:v>
                </c:pt>
                <c:pt idx="77">
                  <c:v>45183</c:v>
                </c:pt>
                <c:pt idx="78">
                  <c:v>45182</c:v>
                </c:pt>
                <c:pt idx="79">
                  <c:v>45181</c:v>
                </c:pt>
                <c:pt idx="80">
                  <c:v>45180</c:v>
                </c:pt>
                <c:pt idx="81">
                  <c:v>45177</c:v>
                </c:pt>
                <c:pt idx="82">
                  <c:v>45176</c:v>
                </c:pt>
                <c:pt idx="83">
                  <c:v>45175</c:v>
                </c:pt>
                <c:pt idx="84">
                  <c:v>45174</c:v>
                </c:pt>
                <c:pt idx="85">
                  <c:v>45173</c:v>
                </c:pt>
                <c:pt idx="86">
                  <c:v>45172</c:v>
                </c:pt>
                <c:pt idx="87">
                  <c:v>45170</c:v>
                </c:pt>
                <c:pt idx="88">
                  <c:v>45169</c:v>
                </c:pt>
                <c:pt idx="89">
                  <c:v>45168</c:v>
                </c:pt>
                <c:pt idx="90">
                  <c:v>45167</c:v>
                </c:pt>
                <c:pt idx="91">
                  <c:v>45166</c:v>
                </c:pt>
                <c:pt idx="92">
                  <c:v>45163</c:v>
                </c:pt>
                <c:pt idx="93">
                  <c:v>45162</c:v>
                </c:pt>
                <c:pt idx="94">
                  <c:v>45161</c:v>
                </c:pt>
                <c:pt idx="95">
                  <c:v>45160</c:v>
                </c:pt>
                <c:pt idx="96">
                  <c:v>45159</c:v>
                </c:pt>
                <c:pt idx="97">
                  <c:v>45156</c:v>
                </c:pt>
                <c:pt idx="98">
                  <c:v>45155</c:v>
                </c:pt>
                <c:pt idx="99">
                  <c:v>45154</c:v>
                </c:pt>
                <c:pt idx="100">
                  <c:v>45153</c:v>
                </c:pt>
                <c:pt idx="101">
                  <c:v>45152</c:v>
                </c:pt>
                <c:pt idx="102">
                  <c:v>45149</c:v>
                </c:pt>
                <c:pt idx="103">
                  <c:v>45148</c:v>
                </c:pt>
                <c:pt idx="104">
                  <c:v>45147</c:v>
                </c:pt>
                <c:pt idx="105">
                  <c:v>45146</c:v>
                </c:pt>
                <c:pt idx="106">
                  <c:v>45145</c:v>
                </c:pt>
                <c:pt idx="107">
                  <c:v>45142</c:v>
                </c:pt>
                <c:pt idx="108">
                  <c:v>45141</c:v>
                </c:pt>
                <c:pt idx="109">
                  <c:v>45140</c:v>
                </c:pt>
                <c:pt idx="110">
                  <c:v>45139</c:v>
                </c:pt>
                <c:pt idx="111">
                  <c:v>45138</c:v>
                </c:pt>
                <c:pt idx="112">
                  <c:v>45135</c:v>
                </c:pt>
                <c:pt idx="113">
                  <c:v>45134</c:v>
                </c:pt>
                <c:pt idx="114">
                  <c:v>45133</c:v>
                </c:pt>
                <c:pt idx="115">
                  <c:v>45132</c:v>
                </c:pt>
                <c:pt idx="116">
                  <c:v>45131</c:v>
                </c:pt>
                <c:pt idx="117">
                  <c:v>45128</c:v>
                </c:pt>
                <c:pt idx="118">
                  <c:v>45127</c:v>
                </c:pt>
                <c:pt idx="119">
                  <c:v>45126</c:v>
                </c:pt>
                <c:pt idx="120">
                  <c:v>45125</c:v>
                </c:pt>
                <c:pt idx="121">
                  <c:v>45124</c:v>
                </c:pt>
                <c:pt idx="122">
                  <c:v>45121</c:v>
                </c:pt>
                <c:pt idx="123">
                  <c:v>45120</c:v>
                </c:pt>
                <c:pt idx="124">
                  <c:v>45119</c:v>
                </c:pt>
                <c:pt idx="125">
                  <c:v>45118</c:v>
                </c:pt>
                <c:pt idx="126">
                  <c:v>45117</c:v>
                </c:pt>
                <c:pt idx="127">
                  <c:v>45114</c:v>
                </c:pt>
                <c:pt idx="128">
                  <c:v>45113</c:v>
                </c:pt>
                <c:pt idx="129">
                  <c:v>45112</c:v>
                </c:pt>
                <c:pt idx="130">
                  <c:v>45111</c:v>
                </c:pt>
                <c:pt idx="131">
                  <c:v>45110</c:v>
                </c:pt>
                <c:pt idx="132">
                  <c:v>45107</c:v>
                </c:pt>
                <c:pt idx="133">
                  <c:v>45106</c:v>
                </c:pt>
                <c:pt idx="134">
                  <c:v>45105</c:v>
                </c:pt>
                <c:pt idx="135">
                  <c:v>45104</c:v>
                </c:pt>
                <c:pt idx="136">
                  <c:v>45103</c:v>
                </c:pt>
                <c:pt idx="137">
                  <c:v>45100</c:v>
                </c:pt>
                <c:pt idx="138">
                  <c:v>45099</c:v>
                </c:pt>
                <c:pt idx="139">
                  <c:v>45098</c:v>
                </c:pt>
                <c:pt idx="140">
                  <c:v>45097</c:v>
                </c:pt>
                <c:pt idx="141">
                  <c:v>45096</c:v>
                </c:pt>
                <c:pt idx="142">
                  <c:v>45095</c:v>
                </c:pt>
                <c:pt idx="143">
                  <c:v>45093</c:v>
                </c:pt>
                <c:pt idx="144">
                  <c:v>45092</c:v>
                </c:pt>
                <c:pt idx="145">
                  <c:v>45091</c:v>
                </c:pt>
                <c:pt idx="146">
                  <c:v>45090</c:v>
                </c:pt>
                <c:pt idx="147">
                  <c:v>45089</c:v>
                </c:pt>
                <c:pt idx="148">
                  <c:v>45086</c:v>
                </c:pt>
                <c:pt idx="149">
                  <c:v>45085</c:v>
                </c:pt>
                <c:pt idx="150">
                  <c:v>45084</c:v>
                </c:pt>
                <c:pt idx="151">
                  <c:v>45083</c:v>
                </c:pt>
                <c:pt idx="152">
                  <c:v>45082</c:v>
                </c:pt>
                <c:pt idx="153">
                  <c:v>45079</c:v>
                </c:pt>
                <c:pt idx="154">
                  <c:v>45078</c:v>
                </c:pt>
                <c:pt idx="155">
                  <c:v>45077</c:v>
                </c:pt>
                <c:pt idx="156">
                  <c:v>45076</c:v>
                </c:pt>
                <c:pt idx="157">
                  <c:v>45075</c:v>
                </c:pt>
                <c:pt idx="158">
                  <c:v>45074</c:v>
                </c:pt>
                <c:pt idx="159">
                  <c:v>45072</c:v>
                </c:pt>
                <c:pt idx="160">
                  <c:v>45071</c:v>
                </c:pt>
                <c:pt idx="161">
                  <c:v>45070</c:v>
                </c:pt>
                <c:pt idx="162">
                  <c:v>45069</c:v>
                </c:pt>
                <c:pt idx="163">
                  <c:v>45068</c:v>
                </c:pt>
                <c:pt idx="164">
                  <c:v>45065</c:v>
                </c:pt>
                <c:pt idx="165">
                  <c:v>45064</c:v>
                </c:pt>
                <c:pt idx="166">
                  <c:v>45063</c:v>
                </c:pt>
                <c:pt idx="167">
                  <c:v>45062</c:v>
                </c:pt>
                <c:pt idx="168">
                  <c:v>45061</c:v>
                </c:pt>
                <c:pt idx="169">
                  <c:v>45058</c:v>
                </c:pt>
                <c:pt idx="170">
                  <c:v>45057</c:v>
                </c:pt>
                <c:pt idx="171">
                  <c:v>45056</c:v>
                </c:pt>
                <c:pt idx="172">
                  <c:v>45055</c:v>
                </c:pt>
                <c:pt idx="173">
                  <c:v>45054</c:v>
                </c:pt>
                <c:pt idx="174">
                  <c:v>45051</c:v>
                </c:pt>
                <c:pt idx="175">
                  <c:v>45050</c:v>
                </c:pt>
                <c:pt idx="176">
                  <c:v>45049</c:v>
                </c:pt>
                <c:pt idx="177">
                  <c:v>45048</c:v>
                </c:pt>
                <c:pt idx="178">
                  <c:v>45047</c:v>
                </c:pt>
                <c:pt idx="179">
                  <c:v>45044</c:v>
                </c:pt>
                <c:pt idx="180">
                  <c:v>45043</c:v>
                </c:pt>
                <c:pt idx="181">
                  <c:v>45042</c:v>
                </c:pt>
                <c:pt idx="182">
                  <c:v>45041</c:v>
                </c:pt>
                <c:pt idx="183">
                  <c:v>45040</c:v>
                </c:pt>
                <c:pt idx="184">
                  <c:v>45037</c:v>
                </c:pt>
                <c:pt idx="185">
                  <c:v>45036</c:v>
                </c:pt>
                <c:pt idx="186">
                  <c:v>45035</c:v>
                </c:pt>
                <c:pt idx="187">
                  <c:v>45034</c:v>
                </c:pt>
                <c:pt idx="188">
                  <c:v>45033</c:v>
                </c:pt>
                <c:pt idx="189">
                  <c:v>45030</c:v>
                </c:pt>
                <c:pt idx="190">
                  <c:v>45029</c:v>
                </c:pt>
                <c:pt idx="191">
                  <c:v>45028</c:v>
                </c:pt>
                <c:pt idx="192">
                  <c:v>45027</c:v>
                </c:pt>
                <c:pt idx="193">
                  <c:v>45026</c:v>
                </c:pt>
                <c:pt idx="194">
                  <c:v>45022</c:v>
                </c:pt>
                <c:pt idx="195">
                  <c:v>45021</c:v>
                </c:pt>
                <c:pt idx="196">
                  <c:v>45020</c:v>
                </c:pt>
                <c:pt idx="197">
                  <c:v>45019</c:v>
                </c:pt>
                <c:pt idx="198">
                  <c:v>45016</c:v>
                </c:pt>
                <c:pt idx="199">
                  <c:v>45015</c:v>
                </c:pt>
                <c:pt idx="200">
                  <c:v>45014</c:v>
                </c:pt>
                <c:pt idx="201">
                  <c:v>45013</c:v>
                </c:pt>
                <c:pt idx="202">
                  <c:v>45012</c:v>
                </c:pt>
                <c:pt idx="203">
                  <c:v>45009</c:v>
                </c:pt>
                <c:pt idx="204">
                  <c:v>45008</c:v>
                </c:pt>
                <c:pt idx="205">
                  <c:v>45007</c:v>
                </c:pt>
                <c:pt idx="206">
                  <c:v>45006</c:v>
                </c:pt>
                <c:pt idx="207">
                  <c:v>45005</c:v>
                </c:pt>
                <c:pt idx="208">
                  <c:v>45002</c:v>
                </c:pt>
                <c:pt idx="209">
                  <c:v>45001</c:v>
                </c:pt>
                <c:pt idx="210">
                  <c:v>45000</c:v>
                </c:pt>
                <c:pt idx="211">
                  <c:v>44999</c:v>
                </c:pt>
                <c:pt idx="212">
                  <c:v>44998</c:v>
                </c:pt>
                <c:pt idx="213">
                  <c:v>44995</c:v>
                </c:pt>
                <c:pt idx="214">
                  <c:v>44994</c:v>
                </c:pt>
                <c:pt idx="215">
                  <c:v>44993</c:v>
                </c:pt>
                <c:pt idx="216">
                  <c:v>44992</c:v>
                </c:pt>
                <c:pt idx="217">
                  <c:v>44991</c:v>
                </c:pt>
                <c:pt idx="218">
                  <c:v>44988</c:v>
                </c:pt>
                <c:pt idx="219">
                  <c:v>44987</c:v>
                </c:pt>
                <c:pt idx="220">
                  <c:v>44986</c:v>
                </c:pt>
                <c:pt idx="221">
                  <c:v>44985</c:v>
                </c:pt>
                <c:pt idx="222">
                  <c:v>44984</c:v>
                </c:pt>
                <c:pt idx="223">
                  <c:v>44981</c:v>
                </c:pt>
                <c:pt idx="224">
                  <c:v>44980</c:v>
                </c:pt>
                <c:pt idx="225">
                  <c:v>44979</c:v>
                </c:pt>
                <c:pt idx="226">
                  <c:v>44978</c:v>
                </c:pt>
                <c:pt idx="227">
                  <c:v>44977</c:v>
                </c:pt>
                <c:pt idx="228">
                  <c:v>44976</c:v>
                </c:pt>
                <c:pt idx="229">
                  <c:v>44974</c:v>
                </c:pt>
                <c:pt idx="230">
                  <c:v>44973</c:v>
                </c:pt>
                <c:pt idx="231">
                  <c:v>44972</c:v>
                </c:pt>
                <c:pt idx="232">
                  <c:v>44971</c:v>
                </c:pt>
                <c:pt idx="233">
                  <c:v>44970</c:v>
                </c:pt>
                <c:pt idx="234">
                  <c:v>44967</c:v>
                </c:pt>
                <c:pt idx="235">
                  <c:v>44966</c:v>
                </c:pt>
                <c:pt idx="236">
                  <c:v>44965</c:v>
                </c:pt>
                <c:pt idx="237">
                  <c:v>44964</c:v>
                </c:pt>
                <c:pt idx="238">
                  <c:v>44963</c:v>
                </c:pt>
                <c:pt idx="239">
                  <c:v>44960</c:v>
                </c:pt>
                <c:pt idx="240">
                  <c:v>44959</c:v>
                </c:pt>
                <c:pt idx="241">
                  <c:v>44958</c:v>
                </c:pt>
                <c:pt idx="242">
                  <c:v>44957</c:v>
                </c:pt>
                <c:pt idx="243">
                  <c:v>44956</c:v>
                </c:pt>
                <c:pt idx="244">
                  <c:v>44953</c:v>
                </c:pt>
                <c:pt idx="245">
                  <c:v>44952</c:v>
                </c:pt>
                <c:pt idx="246">
                  <c:v>44951</c:v>
                </c:pt>
                <c:pt idx="247">
                  <c:v>44950</c:v>
                </c:pt>
                <c:pt idx="248">
                  <c:v>44949</c:v>
                </c:pt>
                <c:pt idx="249">
                  <c:v>44946</c:v>
                </c:pt>
                <c:pt idx="250">
                  <c:v>44945</c:v>
                </c:pt>
                <c:pt idx="251">
                  <c:v>44944</c:v>
                </c:pt>
                <c:pt idx="252">
                  <c:v>44943</c:v>
                </c:pt>
                <c:pt idx="253">
                  <c:v>44942</c:v>
                </c:pt>
                <c:pt idx="254">
                  <c:v>44941</c:v>
                </c:pt>
                <c:pt idx="255">
                  <c:v>44939</c:v>
                </c:pt>
                <c:pt idx="256">
                  <c:v>44938</c:v>
                </c:pt>
                <c:pt idx="257">
                  <c:v>44937</c:v>
                </c:pt>
                <c:pt idx="258">
                  <c:v>44936</c:v>
                </c:pt>
                <c:pt idx="259">
                  <c:v>44935</c:v>
                </c:pt>
                <c:pt idx="260">
                  <c:v>44932</c:v>
                </c:pt>
                <c:pt idx="261">
                  <c:v>44931</c:v>
                </c:pt>
                <c:pt idx="262">
                  <c:v>44930</c:v>
                </c:pt>
                <c:pt idx="263">
                  <c:v>44929</c:v>
                </c:pt>
                <c:pt idx="264">
                  <c:v>44928</c:v>
                </c:pt>
              </c:numCache>
            </c:numRef>
          </c:cat>
          <c:val>
            <c:numRef>
              <c:f>'1D. Post-Shock'!$E$5:$E$269</c:f>
              <c:numCache>
                <c:formatCode>"₹"\ #,##0.00</c:formatCode>
                <c:ptCount val="265"/>
                <c:pt idx="0">
                  <c:v>129.85</c:v>
                </c:pt>
                <c:pt idx="1">
                  <c:v>133.25</c:v>
                </c:pt>
                <c:pt idx="2">
                  <c:v>126.6</c:v>
                </c:pt>
                <c:pt idx="3">
                  <c:v>128.05000000000001</c:v>
                </c:pt>
                <c:pt idx="4">
                  <c:v>125</c:v>
                </c:pt>
                <c:pt idx="5">
                  <c:v>123.7</c:v>
                </c:pt>
                <c:pt idx="6">
                  <c:v>124.15</c:v>
                </c:pt>
                <c:pt idx="7">
                  <c:v>120.05</c:v>
                </c:pt>
                <c:pt idx="8">
                  <c:v>124.7</c:v>
                </c:pt>
                <c:pt idx="9">
                  <c:v>124.35</c:v>
                </c:pt>
                <c:pt idx="10">
                  <c:v>123.8</c:v>
                </c:pt>
                <c:pt idx="11">
                  <c:v>120.1</c:v>
                </c:pt>
                <c:pt idx="12">
                  <c:v>119.65</c:v>
                </c:pt>
                <c:pt idx="13">
                  <c:v>117.55</c:v>
                </c:pt>
                <c:pt idx="14">
                  <c:v>117.5</c:v>
                </c:pt>
                <c:pt idx="15">
                  <c:v>118.8</c:v>
                </c:pt>
                <c:pt idx="16">
                  <c:v>121.35</c:v>
                </c:pt>
                <c:pt idx="17">
                  <c:v>119.3</c:v>
                </c:pt>
                <c:pt idx="18">
                  <c:v>117.7</c:v>
                </c:pt>
                <c:pt idx="19">
                  <c:v>115.9</c:v>
                </c:pt>
                <c:pt idx="20">
                  <c:v>111.25</c:v>
                </c:pt>
                <c:pt idx="21">
                  <c:v>111.75</c:v>
                </c:pt>
                <c:pt idx="22">
                  <c:v>108.55</c:v>
                </c:pt>
                <c:pt idx="23">
                  <c:v>108.2</c:v>
                </c:pt>
                <c:pt idx="24">
                  <c:v>104</c:v>
                </c:pt>
                <c:pt idx="25">
                  <c:v>103.45</c:v>
                </c:pt>
                <c:pt idx="26">
                  <c:v>103.8</c:v>
                </c:pt>
                <c:pt idx="27">
                  <c:v>101.25</c:v>
                </c:pt>
                <c:pt idx="28">
                  <c:v>101.05</c:v>
                </c:pt>
                <c:pt idx="29">
                  <c:v>102.85</c:v>
                </c:pt>
                <c:pt idx="30">
                  <c:v>102.7</c:v>
                </c:pt>
                <c:pt idx="31">
                  <c:v>104.1</c:v>
                </c:pt>
                <c:pt idx="32">
                  <c:v>101.7</c:v>
                </c:pt>
                <c:pt idx="33">
                  <c:v>100</c:v>
                </c:pt>
                <c:pt idx="34">
                  <c:v>99</c:v>
                </c:pt>
                <c:pt idx="35">
                  <c:v>98.35</c:v>
                </c:pt>
                <c:pt idx="36">
                  <c:v>98.05</c:v>
                </c:pt>
                <c:pt idx="37">
                  <c:v>102.95</c:v>
                </c:pt>
                <c:pt idx="38">
                  <c:v>103.45</c:v>
                </c:pt>
                <c:pt idx="39">
                  <c:v>104.05</c:v>
                </c:pt>
                <c:pt idx="40">
                  <c:v>99</c:v>
                </c:pt>
                <c:pt idx="41">
                  <c:v>95.9</c:v>
                </c:pt>
                <c:pt idx="42">
                  <c:v>95.05</c:v>
                </c:pt>
                <c:pt idx="43">
                  <c:v>92.45</c:v>
                </c:pt>
                <c:pt idx="44">
                  <c:v>89.7</c:v>
                </c:pt>
                <c:pt idx="45">
                  <c:v>88.25</c:v>
                </c:pt>
                <c:pt idx="46">
                  <c:v>86.9</c:v>
                </c:pt>
                <c:pt idx="47">
                  <c:v>86.2</c:v>
                </c:pt>
                <c:pt idx="48">
                  <c:v>87.6</c:v>
                </c:pt>
                <c:pt idx="49">
                  <c:v>87</c:v>
                </c:pt>
                <c:pt idx="50">
                  <c:v>87.95</c:v>
                </c:pt>
                <c:pt idx="51">
                  <c:v>90.3</c:v>
                </c:pt>
                <c:pt idx="52">
                  <c:v>90.65</c:v>
                </c:pt>
                <c:pt idx="53">
                  <c:v>90.75</c:v>
                </c:pt>
                <c:pt idx="54">
                  <c:v>91.85</c:v>
                </c:pt>
                <c:pt idx="55">
                  <c:v>90.9</c:v>
                </c:pt>
                <c:pt idx="56">
                  <c:v>90.85</c:v>
                </c:pt>
                <c:pt idx="57">
                  <c:v>90.3</c:v>
                </c:pt>
                <c:pt idx="58">
                  <c:v>89.7</c:v>
                </c:pt>
                <c:pt idx="59">
                  <c:v>88.35</c:v>
                </c:pt>
                <c:pt idx="60">
                  <c:v>87.45</c:v>
                </c:pt>
                <c:pt idx="61">
                  <c:v>89.75</c:v>
                </c:pt>
                <c:pt idx="62">
                  <c:v>89.65</c:v>
                </c:pt>
                <c:pt idx="63">
                  <c:v>89.1</c:v>
                </c:pt>
                <c:pt idx="64">
                  <c:v>90</c:v>
                </c:pt>
                <c:pt idx="65">
                  <c:v>90</c:v>
                </c:pt>
                <c:pt idx="66">
                  <c:v>90.95</c:v>
                </c:pt>
                <c:pt idx="67">
                  <c:v>89.8</c:v>
                </c:pt>
                <c:pt idx="68">
                  <c:v>90.4</c:v>
                </c:pt>
                <c:pt idx="69">
                  <c:v>92</c:v>
                </c:pt>
                <c:pt idx="70">
                  <c:v>91.95</c:v>
                </c:pt>
                <c:pt idx="71">
                  <c:v>92.25</c:v>
                </c:pt>
                <c:pt idx="72">
                  <c:v>92.75</c:v>
                </c:pt>
                <c:pt idx="73">
                  <c:v>91.85</c:v>
                </c:pt>
                <c:pt idx="74">
                  <c:v>92.3</c:v>
                </c:pt>
                <c:pt idx="75">
                  <c:v>92.6</c:v>
                </c:pt>
                <c:pt idx="76">
                  <c:v>91.95</c:v>
                </c:pt>
                <c:pt idx="77">
                  <c:v>94.65</c:v>
                </c:pt>
                <c:pt idx="78">
                  <c:v>93.1</c:v>
                </c:pt>
                <c:pt idx="79">
                  <c:v>91.55</c:v>
                </c:pt>
                <c:pt idx="80">
                  <c:v>95.2</c:v>
                </c:pt>
                <c:pt idx="81">
                  <c:v>94</c:v>
                </c:pt>
                <c:pt idx="82">
                  <c:v>91.7</c:v>
                </c:pt>
                <c:pt idx="83">
                  <c:v>91.35</c:v>
                </c:pt>
                <c:pt idx="84">
                  <c:v>91.35</c:v>
                </c:pt>
                <c:pt idx="85">
                  <c:v>90.05</c:v>
                </c:pt>
                <c:pt idx="86">
                  <c:v>90</c:v>
                </c:pt>
                <c:pt idx="87">
                  <c:v>89.05</c:v>
                </c:pt>
                <c:pt idx="88">
                  <c:v>89.1</c:v>
                </c:pt>
                <c:pt idx="89">
                  <c:v>90.75</c:v>
                </c:pt>
                <c:pt idx="90">
                  <c:v>91.9</c:v>
                </c:pt>
                <c:pt idx="91">
                  <c:v>91.9</c:v>
                </c:pt>
                <c:pt idx="92">
                  <c:v>91.8</c:v>
                </c:pt>
                <c:pt idx="93">
                  <c:v>92.25</c:v>
                </c:pt>
                <c:pt idx="94">
                  <c:v>91.3</c:v>
                </c:pt>
                <c:pt idx="95">
                  <c:v>91.85</c:v>
                </c:pt>
                <c:pt idx="96">
                  <c:v>92</c:v>
                </c:pt>
                <c:pt idx="97">
                  <c:v>91.4</c:v>
                </c:pt>
                <c:pt idx="98">
                  <c:v>92.25</c:v>
                </c:pt>
                <c:pt idx="99">
                  <c:v>93.3</c:v>
                </c:pt>
                <c:pt idx="100">
                  <c:v>93</c:v>
                </c:pt>
                <c:pt idx="101">
                  <c:v>92.6</c:v>
                </c:pt>
                <c:pt idx="102">
                  <c:v>93.5</c:v>
                </c:pt>
                <c:pt idx="103">
                  <c:v>93.85</c:v>
                </c:pt>
                <c:pt idx="104">
                  <c:v>93.9</c:v>
                </c:pt>
                <c:pt idx="105">
                  <c:v>92.35</c:v>
                </c:pt>
                <c:pt idx="106">
                  <c:v>92.85</c:v>
                </c:pt>
                <c:pt idx="107">
                  <c:v>92.3</c:v>
                </c:pt>
                <c:pt idx="108">
                  <c:v>93.5</c:v>
                </c:pt>
                <c:pt idx="109">
                  <c:v>93.85</c:v>
                </c:pt>
                <c:pt idx="110">
                  <c:v>94</c:v>
                </c:pt>
                <c:pt idx="111">
                  <c:v>93.75</c:v>
                </c:pt>
                <c:pt idx="112">
                  <c:v>95.25</c:v>
                </c:pt>
                <c:pt idx="113">
                  <c:v>98.6</c:v>
                </c:pt>
                <c:pt idx="114">
                  <c:v>99.6</c:v>
                </c:pt>
                <c:pt idx="115">
                  <c:v>99</c:v>
                </c:pt>
                <c:pt idx="116">
                  <c:v>99.85</c:v>
                </c:pt>
                <c:pt idx="117">
                  <c:v>99.35</c:v>
                </c:pt>
                <c:pt idx="118">
                  <c:v>98.75</c:v>
                </c:pt>
                <c:pt idx="119">
                  <c:v>98.25</c:v>
                </c:pt>
                <c:pt idx="120">
                  <c:v>97.6</c:v>
                </c:pt>
                <c:pt idx="121">
                  <c:v>97.35</c:v>
                </c:pt>
                <c:pt idx="122">
                  <c:v>96.6</c:v>
                </c:pt>
                <c:pt idx="123">
                  <c:v>96.2</c:v>
                </c:pt>
                <c:pt idx="124">
                  <c:v>97.9</c:v>
                </c:pt>
                <c:pt idx="125">
                  <c:v>98.1</c:v>
                </c:pt>
                <c:pt idx="126">
                  <c:v>97.4</c:v>
                </c:pt>
                <c:pt idx="127">
                  <c:v>99.2</c:v>
                </c:pt>
                <c:pt idx="128">
                  <c:v>98.6</c:v>
                </c:pt>
                <c:pt idx="129">
                  <c:v>95.5</c:v>
                </c:pt>
                <c:pt idx="130">
                  <c:v>94.65</c:v>
                </c:pt>
                <c:pt idx="131">
                  <c:v>95.25</c:v>
                </c:pt>
                <c:pt idx="132">
                  <c:v>91.3</c:v>
                </c:pt>
                <c:pt idx="133">
                  <c:v>91</c:v>
                </c:pt>
                <c:pt idx="134">
                  <c:v>90.65</c:v>
                </c:pt>
                <c:pt idx="135">
                  <c:v>89.35</c:v>
                </c:pt>
                <c:pt idx="136">
                  <c:v>89.55</c:v>
                </c:pt>
                <c:pt idx="137">
                  <c:v>89.3</c:v>
                </c:pt>
                <c:pt idx="138">
                  <c:v>92</c:v>
                </c:pt>
                <c:pt idx="139">
                  <c:v>92</c:v>
                </c:pt>
                <c:pt idx="140">
                  <c:v>91.9</c:v>
                </c:pt>
                <c:pt idx="141">
                  <c:v>91.9</c:v>
                </c:pt>
                <c:pt idx="142">
                  <c:v>91</c:v>
                </c:pt>
                <c:pt idx="143">
                  <c:v>92.15</c:v>
                </c:pt>
                <c:pt idx="144">
                  <c:v>92.9</c:v>
                </c:pt>
                <c:pt idx="145">
                  <c:v>93.15</c:v>
                </c:pt>
                <c:pt idx="146">
                  <c:v>91.9</c:v>
                </c:pt>
                <c:pt idx="147">
                  <c:v>91.85</c:v>
                </c:pt>
                <c:pt idx="148">
                  <c:v>90.3</c:v>
                </c:pt>
                <c:pt idx="149">
                  <c:v>90.05</c:v>
                </c:pt>
                <c:pt idx="150">
                  <c:v>90.85</c:v>
                </c:pt>
                <c:pt idx="151">
                  <c:v>89.4</c:v>
                </c:pt>
                <c:pt idx="152">
                  <c:v>89.25</c:v>
                </c:pt>
                <c:pt idx="153">
                  <c:v>89.8</c:v>
                </c:pt>
                <c:pt idx="154">
                  <c:v>90.5</c:v>
                </c:pt>
                <c:pt idx="155">
                  <c:v>90</c:v>
                </c:pt>
                <c:pt idx="156">
                  <c:v>90.3</c:v>
                </c:pt>
                <c:pt idx="157">
                  <c:v>90.05</c:v>
                </c:pt>
                <c:pt idx="158">
                  <c:v>90</c:v>
                </c:pt>
                <c:pt idx="159">
                  <c:v>90.2</c:v>
                </c:pt>
                <c:pt idx="160">
                  <c:v>89.15</c:v>
                </c:pt>
                <c:pt idx="161">
                  <c:v>89.65</c:v>
                </c:pt>
                <c:pt idx="162">
                  <c:v>89</c:v>
                </c:pt>
                <c:pt idx="163">
                  <c:v>87.15</c:v>
                </c:pt>
                <c:pt idx="164">
                  <c:v>86.05</c:v>
                </c:pt>
                <c:pt idx="165">
                  <c:v>86</c:v>
                </c:pt>
                <c:pt idx="166">
                  <c:v>87.55</c:v>
                </c:pt>
                <c:pt idx="167">
                  <c:v>87</c:v>
                </c:pt>
                <c:pt idx="168">
                  <c:v>84.2</c:v>
                </c:pt>
                <c:pt idx="169">
                  <c:v>83.55</c:v>
                </c:pt>
                <c:pt idx="170">
                  <c:v>83.95</c:v>
                </c:pt>
                <c:pt idx="171">
                  <c:v>84.25</c:v>
                </c:pt>
                <c:pt idx="172">
                  <c:v>84</c:v>
                </c:pt>
                <c:pt idx="173">
                  <c:v>83.25</c:v>
                </c:pt>
                <c:pt idx="174">
                  <c:v>82.8</c:v>
                </c:pt>
                <c:pt idx="175">
                  <c:v>83.3</c:v>
                </c:pt>
                <c:pt idx="176">
                  <c:v>82.7</c:v>
                </c:pt>
                <c:pt idx="177">
                  <c:v>82.15</c:v>
                </c:pt>
                <c:pt idx="178">
                  <c:v>82</c:v>
                </c:pt>
                <c:pt idx="179">
                  <c:v>81.400000000000006</c:v>
                </c:pt>
                <c:pt idx="180">
                  <c:v>80.45</c:v>
                </c:pt>
                <c:pt idx="181">
                  <c:v>78.45</c:v>
                </c:pt>
                <c:pt idx="182">
                  <c:v>78.45</c:v>
                </c:pt>
                <c:pt idx="183">
                  <c:v>78.25</c:v>
                </c:pt>
                <c:pt idx="184">
                  <c:v>78.25</c:v>
                </c:pt>
                <c:pt idx="185">
                  <c:v>78.2</c:v>
                </c:pt>
                <c:pt idx="186">
                  <c:v>78.55</c:v>
                </c:pt>
                <c:pt idx="187">
                  <c:v>78</c:v>
                </c:pt>
                <c:pt idx="188">
                  <c:v>77.25</c:v>
                </c:pt>
                <c:pt idx="189">
                  <c:v>77</c:v>
                </c:pt>
                <c:pt idx="190">
                  <c:v>77.2</c:v>
                </c:pt>
                <c:pt idx="191">
                  <c:v>78</c:v>
                </c:pt>
                <c:pt idx="192">
                  <c:v>77.900000000000006</c:v>
                </c:pt>
                <c:pt idx="193">
                  <c:v>77.8</c:v>
                </c:pt>
                <c:pt idx="194">
                  <c:v>77.7</c:v>
                </c:pt>
                <c:pt idx="195">
                  <c:v>77.150000000000006</c:v>
                </c:pt>
                <c:pt idx="196">
                  <c:v>77</c:v>
                </c:pt>
                <c:pt idx="197">
                  <c:v>77.5</c:v>
                </c:pt>
                <c:pt idx="198">
                  <c:v>77.900000000000006</c:v>
                </c:pt>
                <c:pt idx="199">
                  <c:v>77</c:v>
                </c:pt>
                <c:pt idx="200">
                  <c:v>76.900000000000006</c:v>
                </c:pt>
                <c:pt idx="201">
                  <c:v>76.900000000000006</c:v>
                </c:pt>
                <c:pt idx="202">
                  <c:v>77.099999999999994</c:v>
                </c:pt>
                <c:pt idx="203">
                  <c:v>78.400000000000006</c:v>
                </c:pt>
                <c:pt idx="204">
                  <c:v>79</c:v>
                </c:pt>
                <c:pt idx="205">
                  <c:v>79.599999999999994</c:v>
                </c:pt>
                <c:pt idx="206">
                  <c:v>79.55</c:v>
                </c:pt>
                <c:pt idx="207">
                  <c:v>80.599999999999994</c:v>
                </c:pt>
                <c:pt idx="208">
                  <c:v>79.3</c:v>
                </c:pt>
                <c:pt idx="209">
                  <c:v>79.900000000000006</c:v>
                </c:pt>
                <c:pt idx="210">
                  <c:v>78.599999999999994</c:v>
                </c:pt>
                <c:pt idx="211">
                  <c:v>77.7</c:v>
                </c:pt>
                <c:pt idx="212">
                  <c:v>77.8</c:v>
                </c:pt>
                <c:pt idx="213">
                  <c:v>78.900000000000006</c:v>
                </c:pt>
                <c:pt idx="214">
                  <c:v>78.7</c:v>
                </c:pt>
                <c:pt idx="215">
                  <c:v>79.2</c:v>
                </c:pt>
                <c:pt idx="216">
                  <c:v>79</c:v>
                </c:pt>
                <c:pt idx="217">
                  <c:v>79.25</c:v>
                </c:pt>
                <c:pt idx="218">
                  <c:v>78.2</c:v>
                </c:pt>
                <c:pt idx="219">
                  <c:v>77.900000000000006</c:v>
                </c:pt>
                <c:pt idx="220">
                  <c:v>76.95</c:v>
                </c:pt>
                <c:pt idx="221">
                  <c:v>76.05</c:v>
                </c:pt>
                <c:pt idx="222">
                  <c:v>76.849999999999994</c:v>
                </c:pt>
                <c:pt idx="223">
                  <c:v>77.349999999999994</c:v>
                </c:pt>
                <c:pt idx="224">
                  <c:v>77.2</c:v>
                </c:pt>
                <c:pt idx="225">
                  <c:v>77.3</c:v>
                </c:pt>
                <c:pt idx="226">
                  <c:v>79.2</c:v>
                </c:pt>
                <c:pt idx="227">
                  <c:v>79.55</c:v>
                </c:pt>
                <c:pt idx="228">
                  <c:v>80</c:v>
                </c:pt>
                <c:pt idx="229">
                  <c:v>80.55</c:v>
                </c:pt>
                <c:pt idx="230">
                  <c:v>79.8</c:v>
                </c:pt>
                <c:pt idx="231">
                  <c:v>79.5</c:v>
                </c:pt>
                <c:pt idx="232">
                  <c:v>79.150000000000006</c:v>
                </c:pt>
                <c:pt idx="233">
                  <c:v>79.5</c:v>
                </c:pt>
                <c:pt idx="234">
                  <c:v>79.8</c:v>
                </c:pt>
                <c:pt idx="235">
                  <c:v>79.599999999999994</c:v>
                </c:pt>
                <c:pt idx="236">
                  <c:v>79.25</c:v>
                </c:pt>
                <c:pt idx="237">
                  <c:v>79.05</c:v>
                </c:pt>
                <c:pt idx="238">
                  <c:v>79.25</c:v>
                </c:pt>
                <c:pt idx="239">
                  <c:v>78.45</c:v>
                </c:pt>
                <c:pt idx="240">
                  <c:v>78.55</c:v>
                </c:pt>
                <c:pt idx="241">
                  <c:v>79.8</c:v>
                </c:pt>
                <c:pt idx="242">
                  <c:v>81.75</c:v>
                </c:pt>
                <c:pt idx="243">
                  <c:v>81.75</c:v>
                </c:pt>
                <c:pt idx="244">
                  <c:v>81</c:v>
                </c:pt>
                <c:pt idx="245">
                  <c:v>82</c:v>
                </c:pt>
                <c:pt idx="246">
                  <c:v>82.5</c:v>
                </c:pt>
                <c:pt idx="247">
                  <c:v>83.15</c:v>
                </c:pt>
                <c:pt idx="248">
                  <c:v>83.45</c:v>
                </c:pt>
                <c:pt idx="249">
                  <c:v>82.9</c:v>
                </c:pt>
                <c:pt idx="250">
                  <c:v>83.25</c:v>
                </c:pt>
                <c:pt idx="251">
                  <c:v>82.15</c:v>
                </c:pt>
                <c:pt idx="252">
                  <c:v>81.599999999999994</c:v>
                </c:pt>
                <c:pt idx="253">
                  <c:v>82.25</c:v>
                </c:pt>
                <c:pt idx="254">
                  <c:v>82</c:v>
                </c:pt>
                <c:pt idx="255">
                  <c:v>82.3</c:v>
                </c:pt>
                <c:pt idx="256">
                  <c:v>81.599999999999994</c:v>
                </c:pt>
                <c:pt idx="257">
                  <c:v>83.55</c:v>
                </c:pt>
                <c:pt idx="258">
                  <c:v>80.599999999999994</c:v>
                </c:pt>
                <c:pt idx="259">
                  <c:v>80.099999999999994</c:v>
                </c:pt>
                <c:pt idx="260">
                  <c:v>80.05</c:v>
                </c:pt>
                <c:pt idx="261">
                  <c:v>79.099999999999994</c:v>
                </c:pt>
                <c:pt idx="262">
                  <c:v>78.099999999999994</c:v>
                </c:pt>
                <c:pt idx="263">
                  <c:v>78.5</c:v>
                </c:pt>
                <c:pt idx="264">
                  <c:v>78</c:v>
                </c:pt>
              </c:numCache>
            </c:numRef>
          </c:val>
          <c:smooth val="0"/>
          <c:extLst>
            <c:ext xmlns:c16="http://schemas.microsoft.com/office/drawing/2014/chart" uri="{C3380CC4-5D6E-409C-BE32-E72D297353CC}">
              <c16:uniqueId val="{00000001-37B2-462B-A88B-6DCDBA6E771F}"/>
            </c:ext>
          </c:extLst>
        </c:ser>
        <c:ser>
          <c:idx val="2"/>
          <c:order val="2"/>
          <c:tx>
            <c:strRef>
              <c:f>'1D. Post-Shock'!$F$4</c:f>
              <c:strCache>
                <c:ptCount val="1"/>
                <c:pt idx="0">
                  <c:v>ONGC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'1D. Post-Shock'!$C$5:$C$269</c:f>
              <c:numCache>
                <c:formatCode>d\-mmm\-yy</c:formatCode>
                <c:ptCount val="265"/>
                <c:pt idx="0">
                  <c:v>45289</c:v>
                </c:pt>
                <c:pt idx="1">
                  <c:v>45288</c:v>
                </c:pt>
                <c:pt idx="2">
                  <c:v>45287</c:v>
                </c:pt>
                <c:pt idx="3">
                  <c:v>45286</c:v>
                </c:pt>
                <c:pt idx="4">
                  <c:v>45285</c:v>
                </c:pt>
                <c:pt idx="5">
                  <c:v>45282</c:v>
                </c:pt>
                <c:pt idx="6">
                  <c:v>45281</c:v>
                </c:pt>
                <c:pt idx="7">
                  <c:v>45280</c:v>
                </c:pt>
                <c:pt idx="8">
                  <c:v>45279</c:v>
                </c:pt>
                <c:pt idx="9">
                  <c:v>45278</c:v>
                </c:pt>
                <c:pt idx="10">
                  <c:v>45275</c:v>
                </c:pt>
                <c:pt idx="11">
                  <c:v>45274</c:v>
                </c:pt>
                <c:pt idx="12">
                  <c:v>45273</c:v>
                </c:pt>
                <c:pt idx="13">
                  <c:v>45272</c:v>
                </c:pt>
                <c:pt idx="14">
                  <c:v>45271</c:v>
                </c:pt>
                <c:pt idx="15">
                  <c:v>45268</c:v>
                </c:pt>
                <c:pt idx="16">
                  <c:v>45267</c:v>
                </c:pt>
                <c:pt idx="17">
                  <c:v>45266</c:v>
                </c:pt>
                <c:pt idx="18">
                  <c:v>45265</c:v>
                </c:pt>
                <c:pt idx="19">
                  <c:v>45264</c:v>
                </c:pt>
                <c:pt idx="20">
                  <c:v>45261</c:v>
                </c:pt>
                <c:pt idx="21">
                  <c:v>45260</c:v>
                </c:pt>
                <c:pt idx="22">
                  <c:v>45259</c:v>
                </c:pt>
                <c:pt idx="23">
                  <c:v>45258</c:v>
                </c:pt>
                <c:pt idx="24">
                  <c:v>45257</c:v>
                </c:pt>
                <c:pt idx="25">
                  <c:v>45254</c:v>
                </c:pt>
                <c:pt idx="26">
                  <c:v>45253</c:v>
                </c:pt>
                <c:pt idx="27">
                  <c:v>45252</c:v>
                </c:pt>
                <c:pt idx="28">
                  <c:v>45251</c:v>
                </c:pt>
                <c:pt idx="29">
                  <c:v>45250</c:v>
                </c:pt>
                <c:pt idx="30">
                  <c:v>45247</c:v>
                </c:pt>
                <c:pt idx="31">
                  <c:v>45246</c:v>
                </c:pt>
                <c:pt idx="32">
                  <c:v>45245</c:v>
                </c:pt>
                <c:pt idx="33">
                  <c:v>45244</c:v>
                </c:pt>
                <c:pt idx="34">
                  <c:v>45243</c:v>
                </c:pt>
                <c:pt idx="35">
                  <c:v>45242</c:v>
                </c:pt>
                <c:pt idx="36">
                  <c:v>45240</c:v>
                </c:pt>
                <c:pt idx="37">
                  <c:v>45239</c:v>
                </c:pt>
                <c:pt idx="38">
                  <c:v>45238</c:v>
                </c:pt>
                <c:pt idx="39">
                  <c:v>45237</c:v>
                </c:pt>
                <c:pt idx="40">
                  <c:v>45236</c:v>
                </c:pt>
                <c:pt idx="41">
                  <c:v>45233</c:v>
                </c:pt>
                <c:pt idx="42">
                  <c:v>45232</c:v>
                </c:pt>
                <c:pt idx="43">
                  <c:v>45231</c:v>
                </c:pt>
                <c:pt idx="44">
                  <c:v>45230</c:v>
                </c:pt>
                <c:pt idx="45">
                  <c:v>45229</c:v>
                </c:pt>
                <c:pt idx="46">
                  <c:v>45226</c:v>
                </c:pt>
                <c:pt idx="47">
                  <c:v>45225</c:v>
                </c:pt>
                <c:pt idx="48">
                  <c:v>45224</c:v>
                </c:pt>
                <c:pt idx="49">
                  <c:v>45223</c:v>
                </c:pt>
                <c:pt idx="50">
                  <c:v>45222</c:v>
                </c:pt>
                <c:pt idx="51">
                  <c:v>45219</c:v>
                </c:pt>
                <c:pt idx="52">
                  <c:v>45218</c:v>
                </c:pt>
                <c:pt idx="53">
                  <c:v>45217</c:v>
                </c:pt>
                <c:pt idx="54">
                  <c:v>45216</c:v>
                </c:pt>
                <c:pt idx="55">
                  <c:v>45215</c:v>
                </c:pt>
                <c:pt idx="56">
                  <c:v>45212</c:v>
                </c:pt>
                <c:pt idx="57">
                  <c:v>45211</c:v>
                </c:pt>
                <c:pt idx="58">
                  <c:v>45210</c:v>
                </c:pt>
                <c:pt idx="59">
                  <c:v>45209</c:v>
                </c:pt>
                <c:pt idx="60">
                  <c:v>45208</c:v>
                </c:pt>
                <c:pt idx="61">
                  <c:v>45205</c:v>
                </c:pt>
                <c:pt idx="62">
                  <c:v>45204</c:v>
                </c:pt>
                <c:pt idx="63">
                  <c:v>45203</c:v>
                </c:pt>
                <c:pt idx="64">
                  <c:v>45202</c:v>
                </c:pt>
                <c:pt idx="65">
                  <c:v>45201</c:v>
                </c:pt>
                <c:pt idx="66">
                  <c:v>45198</c:v>
                </c:pt>
                <c:pt idx="67">
                  <c:v>45197</c:v>
                </c:pt>
                <c:pt idx="68">
                  <c:v>45196</c:v>
                </c:pt>
                <c:pt idx="69">
                  <c:v>45195</c:v>
                </c:pt>
                <c:pt idx="70">
                  <c:v>45194</c:v>
                </c:pt>
                <c:pt idx="71">
                  <c:v>45191</c:v>
                </c:pt>
                <c:pt idx="72">
                  <c:v>45190</c:v>
                </c:pt>
                <c:pt idx="73">
                  <c:v>45189</c:v>
                </c:pt>
                <c:pt idx="74">
                  <c:v>45188</c:v>
                </c:pt>
                <c:pt idx="75">
                  <c:v>45187</c:v>
                </c:pt>
                <c:pt idx="76">
                  <c:v>45184</c:v>
                </c:pt>
                <c:pt idx="77">
                  <c:v>45183</c:v>
                </c:pt>
                <c:pt idx="78">
                  <c:v>45182</c:v>
                </c:pt>
                <c:pt idx="79">
                  <c:v>45181</c:v>
                </c:pt>
                <c:pt idx="80">
                  <c:v>45180</c:v>
                </c:pt>
                <c:pt idx="81">
                  <c:v>45177</c:v>
                </c:pt>
                <c:pt idx="82">
                  <c:v>45176</c:v>
                </c:pt>
                <c:pt idx="83">
                  <c:v>45175</c:v>
                </c:pt>
                <c:pt idx="84">
                  <c:v>45174</c:v>
                </c:pt>
                <c:pt idx="85">
                  <c:v>45173</c:v>
                </c:pt>
                <c:pt idx="86">
                  <c:v>45172</c:v>
                </c:pt>
                <c:pt idx="87">
                  <c:v>45170</c:v>
                </c:pt>
                <c:pt idx="88">
                  <c:v>45169</c:v>
                </c:pt>
                <c:pt idx="89">
                  <c:v>45168</c:v>
                </c:pt>
                <c:pt idx="90">
                  <c:v>45167</c:v>
                </c:pt>
                <c:pt idx="91">
                  <c:v>45166</c:v>
                </c:pt>
                <c:pt idx="92">
                  <c:v>45163</c:v>
                </c:pt>
                <c:pt idx="93">
                  <c:v>45162</c:v>
                </c:pt>
                <c:pt idx="94">
                  <c:v>45161</c:v>
                </c:pt>
                <c:pt idx="95">
                  <c:v>45160</c:v>
                </c:pt>
                <c:pt idx="96">
                  <c:v>45159</c:v>
                </c:pt>
                <c:pt idx="97">
                  <c:v>45156</c:v>
                </c:pt>
                <c:pt idx="98">
                  <c:v>45155</c:v>
                </c:pt>
                <c:pt idx="99">
                  <c:v>45154</c:v>
                </c:pt>
                <c:pt idx="100">
                  <c:v>45153</c:v>
                </c:pt>
                <c:pt idx="101">
                  <c:v>45152</c:v>
                </c:pt>
                <c:pt idx="102">
                  <c:v>45149</c:v>
                </c:pt>
                <c:pt idx="103">
                  <c:v>45148</c:v>
                </c:pt>
                <c:pt idx="104">
                  <c:v>45147</c:v>
                </c:pt>
                <c:pt idx="105">
                  <c:v>45146</c:v>
                </c:pt>
                <c:pt idx="106">
                  <c:v>45145</c:v>
                </c:pt>
                <c:pt idx="107">
                  <c:v>45142</c:v>
                </c:pt>
                <c:pt idx="108">
                  <c:v>45141</c:v>
                </c:pt>
                <c:pt idx="109">
                  <c:v>45140</c:v>
                </c:pt>
                <c:pt idx="110">
                  <c:v>45139</c:v>
                </c:pt>
                <c:pt idx="111">
                  <c:v>45138</c:v>
                </c:pt>
                <c:pt idx="112">
                  <c:v>45135</c:v>
                </c:pt>
                <c:pt idx="113">
                  <c:v>45134</c:v>
                </c:pt>
                <c:pt idx="114">
                  <c:v>45133</c:v>
                </c:pt>
                <c:pt idx="115">
                  <c:v>45132</c:v>
                </c:pt>
                <c:pt idx="116">
                  <c:v>45131</c:v>
                </c:pt>
                <c:pt idx="117">
                  <c:v>45128</c:v>
                </c:pt>
                <c:pt idx="118">
                  <c:v>45127</c:v>
                </c:pt>
                <c:pt idx="119">
                  <c:v>45126</c:v>
                </c:pt>
                <c:pt idx="120">
                  <c:v>45125</c:v>
                </c:pt>
                <c:pt idx="121">
                  <c:v>45124</c:v>
                </c:pt>
                <c:pt idx="122">
                  <c:v>45121</c:v>
                </c:pt>
                <c:pt idx="123">
                  <c:v>45120</c:v>
                </c:pt>
                <c:pt idx="124">
                  <c:v>45119</c:v>
                </c:pt>
                <c:pt idx="125">
                  <c:v>45118</c:v>
                </c:pt>
                <c:pt idx="126">
                  <c:v>45117</c:v>
                </c:pt>
                <c:pt idx="127">
                  <c:v>45114</c:v>
                </c:pt>
                <c:pt idx="128">
                  <c:v>45113</c:v>
                </c:pt>
                <c:pt idx="129">
                  <c:v>45112</c:v>
                </c:pt>
                <c:pt idx="130">
                  <c:v>45111</c:v>
                </c:pt>
                <c:pt idx="131">
                  <c:v>45110</c:v>
                </c:pt>
                <c:pt idx="132">
                  <c:v>45107</c:v>
                </c:pt>
                <c:pt idx="133">
                  <c:v>45106</c:v>
                </c:pt>
                <c:pt idx="134">
                  <c:v>45105</c:v>
                </c:pt>
                <c:pt idx="135">
                  <c:v>45104</c:v>
                </c:pt>
                <c:pt idx="136">
                  <c:v>45103</c:v>
                </c:pt>
                <c:pt idx="137">
                  <c:v>45100</c:v>
                </c:pt>
                <c:pt idx="138">
                  <c:v>45099</c:v>
                </c:pt>
                <c:pt idx="139">
                  <c:v>45098</c:v>
                </c:pt>
                <c:pt idx="140">
                  <c:v>45097</c:v>
                </c:pt>
                <c:pt idx="141">
                  <c:v>45096</c:v>
                </c:pt>
                <c:pt idx="142">
                  <c:v>45095</c:v>
                </c:pt>
                <c:pt idx="143">
                  <c:v>45093</c:v>
                </c:pt>
                <c:pt idx="144">
                  <c:v>45092</c:v>
                </c:pt>
                <c:pt idx="145">
                  <c:v>45091</c:v>
                </c:pt>
                <c:pt idx="146">
                  <c:v>45090</c:v>
                </c:pt>
                <c:pt idx="147">
                  <c:v>45089</c:v>
                </c:pt>
                <c:pt idx="148">
                  <c:v>45086</c:v>
                </c:pt>
                <c:pt idx="149">
                  <c:v>45085</c:v>
                </c:pt>
                <c:pt idx="150">
                  <c:v>45084</c:v>
                </c:pt>
                <c:pt idx="151">
                  <c:v>45083</c:v>
                </c:pt>
                <c:pt idx="152">
                  <c:v>45082</c:v>
                </c:pt>
                <c:pt idx="153">
                  <c:v>45079</c:v>
                </c:pt>
                <c:pt idx="154">
                  <c:v>45078</c:v>
                </c:pt>
                <c:pt idx="155">
                  <c:v>45077</c:v>
                </c:pt>
                <c:pt idx="156">
                  <c:v>45076</c:v>
                </c:pt>
                <c:pt idx="157">
                  <c:v>45075</c:v>
                </c:pt>
                <c:pt idx="158">
                  <c:v>45074</c:v>
                </c:pt>
                <c:pt idx="159">
                  <c:v>45072</c:v>
                </c:pt>
                <c:pt idx="160">
                  <c:v>45071</c:v>
                </c:pt>
                <c:pt idx="161">
                  <c:v>45070</c:v>
                </c:pt>
                <c:pt idx="162">
                  <c:v>45069</c:v>
                </c:pt>
                <c:pt idx="163">
                  <c:v>45068</c:v>
                </c:pt>
                <c:pt idx="164">
                  <c:v>45065</c:v>
                </c:pt>
                <c:pt idx="165">
                  <c:v>45064</c:v>
                </c:pt>
                <c:pt idx="166">
                  <c:v>45063</c:v>
                </c:pt>
                <c:pt idx="167">
                  <c:v>45062</c:v>
                </c:pt>
                <c:pt idx="168">
                  <c:v>45061</c:v>
                </c:pt>
                <c:pt idx="169">
                  <c:v>45058</c:v>
                </c:pt>
                <c:pt idx="170">
                  <c:v>45057</c:v>
                </c:pt>
                <c:pt idx="171">
                  <c:v>45056</c:v>
                </c:pt>
                <c:pt idx="172">
                  <c:v>45055</c:v>
                </c:pt>
                <c:pt idx="173">
                  <c:v>45054</c:v>
                </c:pt>
                <c:pt idx="174">
                  <c:v>45051</c:v>
                </c:pt>
                <c:pt idx="175">
                  <c:v>45050</c:v>
                </c:pt>
                <c:pt idx="176">
                  <c:v>45049</c:v>
                </c:pt>
                <c:pt idx="177">
                  <c:v>45048</c:v>
                </c:pt>
                <c:pt idx="178">
                  <c:v>45047</c:v>
                </c:pt>
                <c:pt idx="179">
                  <c:v>45044</c:v>
                </c:pt>
                <c:pt idx="180">
                  <c:v>45043</c:v>
                </c:pt>
                <c:pt idx="181">
                  <c:v>45042</c:v>
                </c:pt>
                <c:pt idx="182">
                  <c:v>45041</c:v>
                </c:pt>
                <c:pt idx="183">
                  <c:v>45040</c:v>
                </c:pt>
                <c:pt idx="184">
                  <c:v>45037</c:v>
                </c:pt>
                <c:pt idx="185">
                  <c:v>45036</c:v>
                </c:pt>
                <c:pt idx="186">
                  <c:v>45035</c:v>
                </c:pt>
                <c:pt idx="187">
                  <c:v>45034</c:v>
                </c:pt>
                <c:pt idx="188">
                  <c:v>45033</c:v>
                </c:pt>
                <c:pt idx="189">
                  <c:v>45030</c:v>
                </c:pt>
                <c:pt idx="190">
                  <c:v>45029</c:v>
                </c:pt>
                <c:pt idx="191">
                  <c:v>45028</c:v>
                </c:pt>
                <c:pt idx="192">
                  <c:v>45027</c:v>
                </c:pt>
                <c:pt idx="193">
                  <c:v>45026</c:v>
                </c:pt>
                <c:pt idx="194">
                  <c:v>45022</c:v>
                </c:pt>
                <c:pt idx="195">
                  <c:v>45021</c:v>
                </c:pt>
                <c:pt idx="196">
                  <c:v>45020</c:v>
                </c:pt>
                <c:pt idx="197">
                  <c:v>45019</c:v>
                </c:pt>
                <c:pt idx="198">
                  <c:v>45016</c:v>
                </c:pt>
                <c:pt idx="199">
                  <c:v>45015</c:v>
                </c:pt>
                <c:pt idx="200">
                  <c:v>45014</c:v>
                </c:pt>
                <c:pt idx="201">
                  <c:v>45013</c:v>
                </c:pt>
                <c:pt idx="202">
                  <c:v>45012</c:v>
                </c:pt>
                <c:pt idx="203">
                  <c:v>45009</c:v>
                </c:pt>
                <c:pt idx="204">
                  <c:v>45008</c:v>
                </c:pt>
                <c:pt idx="205">
                  <c:v>45007</c:v>
                </c:pt>
                <c:pt idx="206">
                  <c:v>45006</c:v>
                </c:pt>
                <c:pt idx="207">
                  <c:v>45005</c:v>
                </c:pt>
                <c:pt idx="208">
                  <c:v>45002</c:v>
                </c:pt>
                <c:pt idx="209">
                  <c:v>45001</c:v>
                </c:pt>
                <c:pt idx="210">
                  <c:v>45000</c:v>
                </c:pt>
                <c:pt idx="211">
                  <c:v>44999</c:v>
                </c:pt>
                <c:pt idx="212">
                  <c:v>44998</c:v>
                </c:pt>
                <c:pt idx="213">
                  <c:v>44995</c:v>
                </c:pt>
                <c:pt idx="214">
                  <c:v>44994</c:v>
                </c:pt>
                <c:pt idx="215">
                  <c:v>44993</c:v>
                </c:pt>
                <c:pt idx="216">
                  <c:v>44992</c:v>
                </c:pt>
                <c:pt idx="217">
                  <c:v>44991</c:v>
                </c:pt>
                <c:pt idx="218">
                  <c:v>44988</c:v>
                </c:pt>
                <c:pt idx="219">
                  <c:v>44987</c:v>
                </c:pt>
                <c:pt idx="220">
                  <c:v>44986</c:v>
                </c:pt>
                <c:pt idx="221">
                  <c:v>44985</c:v>
                </c:pt>
                <c:pt idx="222">
                  <c:v>44984</c:v>
                </c:pt>
                <c:pt idx="223">
                  <c:v>44981</c:v>
                </c:pt>
                <c:pt idx="224">
                  <c:v>44980</c:v>
                </c:pt>
                <c:pt idx="225">
                  <c:v>44979</c:v>
                </c:pt>
                <c:pt idx="226">
                  <c:v>44978</c:v>
                </c:pt>
                <c:pt idx="227">
                  <c:v>44977</c:v>
                </c:pt>
                <c:pt idx="228">
                  <c:v>44976</c:v>
                </c:pt>
                <c:pt idx="229">
                  <c:v>44974</c:v>
                </c:pt>
                <c:pt idx="230">
                  <c:v>44973</c:v>
                </c:pt>
                <c:pt idx="231">
                  <c:v>44972</c:v>
                </c:pt>
                <c:pt idx="232">
                  <c:v>44971</c:v>
                </c:pt>
                <c:pt idx="233">
                  <c:v>44970</c:v>
                </c:pt>
                <c:pt idx="234">
                  <c:v>44967</c:v>
                </c:pt>
                <c:pt idx="235">
                  <c:v>44966</c:v>
                </c:pt>
                <c:pt idx="236">
                  <c:v>44965</c:v>
                </c:pt>
                <c:pt idx="237">
                  <c:v>44964</c:v>
                </c:pt>
                <c:pt idx="238">
                  <c:v>44963</c:v>
                </c:pt>
                <c:pt idx="239">
                  <c:v>44960</c:v>
                </c:pt>
                <c:pt idx="240">
                  <c:v>44959</c:v>
                </c:pt>
                <c:pt idx="241">
                  <c:v>44958</c:v>
                </c:pt>
                <c:pt idx="242">
                  <c:v>44957</c:v>
                </c:pt>
                <c:pt idx="243">
                  <c:v>44956</c:v>
                </c:pt>
                <c:pt idx="244">
                  <c:v>44953</c:v>
                </c:pt>
                <c:pt idx="245">
                  <c:v>44952</c:v>
                </c:pt>
                <c:pt idx="246">
                  <c:v>44951</c:v>
                </c:pt>
                <c:pt idx="247">
                  <c:v>44950</c:v>
                </c:pt>
                <c:pt idx="248">
                  <c:v>44949</c:v>
                </c:pt>
                <c:pt idx="249">
                  <c:v>44946</c:v>
                </c:pt>
                <c:pt idx="250">
                  <c:v>44945</c:v>
                </c:pt>
                <c:pt idx="251">
                  <c:v>44944</c:v>
                </c:pt>
                <c:pt idx="252">
                  <c:v>44943</c:v>
                </c:pt>
                <c:pt idx="253">
                  <c:v>44942</c:v>
                </c:pt>
                <c:pt idx="254">
                  <c:v>44941</c:v>
                </c:pt>
                <c:pt idx="255">
                  <c:v>44939</c:v>
                </c:pt>
                <c:pt idx="256">
                  <c:v>44938</c:v>
                </c:pt>
                <c:pt idx="257">
                  <c:v>44937</c:v>
                </c:pt>
                <c:pt idx="258">
                  <c:v>44936</c:v>
                </c:pt>
                <c:pt idx="259">
                  <c:v>44935</c:v>
                </c:pt>
                <c:pt idx="260">
                  <c:v>44932</c:v>
                </c:pt>
                <c:pt idx="261">
                  <c:v>44931</c:v>
                </c:pt>
                <c:pt idx="262">
                  <c:v>44930</c:v>
                </c:pt>
                <c:pt idx="263">
                  <c:v>44929</c:v>
                </c:pt>
                <c:pt idx="264">
                  <c:v>44928</c:v>
                </c:pt>
              </c:numCache>
            </c:numRef>
          </c:cat>
          <c:val>
            <c:numRef>
              <c:f>'1D. Post-Shock'!$F$5:$F$269</c:f>
              <c:numCache>
                <c:formatCode>"₹"\ #,##0.00</c:formatCode>
                <c:ptCount val="265"/>
                <c:pt idx="0">
                  <c:v>205.05</c:v>
                </c:pt>
                <c:pt idx="1">
                  <c:v>208.3</c:v>
                </c:pt>
                <c:pt idx="2">
                  <c:v>205.55</c:v>
                </c:pt>
                <c:pt idx="3">
                  <c:v>207.35</c:v>
                </c:pt>
                <c:pt idx="4">
                  <c:v>204</c:v>
                </c:pt>
                <c:pt idx="5">
                  <c:v>203.95</c:v>
                </c:pt>
                <c:pt idx="6">
                  <c:v>202.65</c:v>
                </c:pt>
                <c:pt idx="7">
                  <c:v>203.2</c:v>
                </c:pt>
                <c:pt idx="8">
                  <c:v>200.3</c:v>
                </c:pt>
                <c:pt idx="9">
                  <c:v>199</c:v>
                </c:pt>
                <c:pt idx="10">
                  <c:v>201.05</c:v>
                </c:pt>
                <c:pt idx="11">
                  <c:v>195.95</c:v>
                </c:pt>
                <c:pt idx="12">
                  <c:v>193.15</c:v>
                </c:pt>
                <c:pt idx="13">
                  <c:v>195.4</c:v>
                </c:pt>
                <c:pt idx="14">
                  <c:v>197.8</c:v>
                </c:pt>
                <c:pt idx="15">
                  <c:v>195.95</c:v>
                </c:pt>
                <c:pt idx="16">
                  <c:v>198.9</c:v>
                </c:pt>
                <c:pt idx="17">
                  <c:v>201.95</c:v>
                </c:pt>
                <c:pt idx="18">
                  <c:v>202.05</c:v>
                </c:pt>
                <c:pt idx="19">
                  <c:v>202.05</c:v>
                </c:pt>
                <c:pt idx="20">
                  <c:v>194.55</c:v>
                </c:pt>
                <c:pt idx="21">
                  <c:v>194.95</c:v>
                </c:pt>
                <c:pt idx="22">
                  <c:v>192</c:v>
                </c:pt>
                <c:pt idx="23">
                  <c:v>193.95</c:v>
                </c:pt>
                <c:pt idx="24">
                  <c:v>190</c:v>
                </c:pt>
                <c:pt idx="25">
                  <c:v>188.85</c:v>
                </c:pt>
                <c:pt idx="26">
                  <c:v>190.65</c:v>
                </c:pt>
                <c:pt idx="27">
                  <c:v>191</c:v>
                </c:pt>
                <c:pt idx="28">
                  <c:v>191.2</c:v>
                </c:pt>
                <c:pt idx="29">
                  <c:v>197.85</c:v>
                </c:pt>
                <c:pt idx="30">
                  <c:v>196.35</c:v>
                </c:pt>
                <c:pt idx="31">
                  <c:v>201.8</c:v>
                </c:pt>
                <c:pt idx="32">
                  <c:v>199.5</c:v>
                </c:pt>
                <c:pt idx="33">
                  <c:v>197</c:v>
                </c:pt>
                <c:pt idx="34">
                  <c:v>195.8</c:v>
                </c:pt>
                <c:pt idx="35">
                  <c:v>196.75</c:v>
                </c:pt>
                <c:pt idx="36">
                  <c:v>195.9</c:v>
                </c:pt>
                <c:pt idx="37">
                  <c:v>192.7</c:v>
                </c:pt>
                <c:pt idx="38">
                  <c:v>195.35</c:v>
                </c:pt>
                <c:pt idx="39">
                  <c:v>193.2</c:v>
                </c:pt>
                <c:pt idx="40">
                  <c:v>193.3</c:v>
                </c:pt>
                <c:pt idx="41">
                  <c:v>190</c:v>
                </c:pt>
                <c:pt idx="42">
                  <c:v>186.2</c:v>
                </c:pt>
                <c:pt idx="43">
                  <c:v>186.7</c:v>
                </c:pt>
                <c:pt idx="44">
                  <c:v>186.15</c:v>
                </c:pt>
                <c:pt idx="45">
                  <c:v>188.8</c:v>
                </c:pt>
                <c:pt idx="46">
                  <c:v>184.75</c:v>
                </c:pt>
                <c:pt idx="47">
                  <c:v>180.9</c:v>
                </c:pt>
                <c:pt idx="48">
                  <c:v>184.35</c:v>
                </c:pt>
                <c:pt idx="49">
                  <c:v>184</c:v>
                </c:pt>
                <c:pt idx="50">
                  <c:v>184.85</c:v>
                </c:pt>
                <c:pt idx="51">
                  <c:v>186.2</c:v>
                </c:pt>
                <c:pt idx="52">
                  <c:v>186.3</c:v>
                </c:pt>
                <c:pt idx="53">
                  <c:v>186.95</c:v>
                </c:pt>
                <c:pt idx="54">
                  <c:v>186.25</c:v>
                </c:pt>
                <c:pt idx="55">
                  <c:v>186.55</c:v>
                </c:pt>
                <c:pt idx="56">
                  <c:v>184.9</c:v>
                </c:pt>
                <c:pt idx="57">
                  <c:v>184.45</c:v>
                </c:pt>
                <c:pt idx="58">
                  <c:v>183.25</c:v>
                </c:pt>
                <c:pt idx="59">
                  <c:v>183.5</c:v>
                </c:pt>
                <c:pt idx="60">
                  <c:v>181.7</c:v>
                </c:pt>
                <c:pt idx="61">
                  <c:v>181.45</c:v>
                </c:pt>
                <c:pt idx="62">
                  <c:v>182.2</c:v>
                </c:pt>
                <c:pt idx="63">
                  <c:v>182.75</c:v>
                </c:pt>
                <c:pt idx="64">
                  <c:v>184.6</c:v>
                </c:pt>
                <c:pt idx="65">
                  <c:v>188</c:v>
                </c:pt>
                <c:pt idx="66">
                  <c:v>191.85</c:v>
                </c:pt>
                <c:pt idx="67">
                  <c:v>187.45</c:v>
                </c:pt>
                <c:pt idx="68">
                  <c:v>187.25</c:v>
                </c:pt>
                <c:pt idx="69">
                  <c:v>187.75</c:v>
                </c:pt>
                <c:pt idx="70">
                  <c:v>185.5</c:v>
                </c:pt>
                <c:pt idx="71">
                  <c:v>185.1</c:v>
                </c:pt>
                <c:pt idx="72">
                  <c:v>186.7</c:v>
                </c:pt>
                <c:pt idx="73">
                  <c:v>188.2</c:v>
                </c:pt>
                <c:pt idx="74">
                  <c:v>187</c:v>
                </c:pt>
                <c:pt idx="75">
                  <c:v>186.75</c:v>
                </c:pt>
                <c:pt idx="76">
                  <c:v>186.65</c:v>
                </c:pt>
                <c:pt idx="77">
                  <c:v>187.9</c:v>
                </c:pt>
                <c:pt idx="78">
                  <c:v>183.9</c:v>
                </c:pt>
                <c:pt idx="79">
                  <c:v>180.9</c:v>
                </c:pt>
                <c:pt idx="80">
                  <c:v>183.4</c:v>
                </c:pt>
                <c:pt idx="81">
                  <c:v>184.45</c:v>
                </c:pt>
                <c:pt idx="82">
                  <c:v>181.75</c:v>
                </c:pt>
                <c:pt idx="83">
                  <c:v>183.05</c:v>
                </c:pt>
                <c:pt idx="84">
                  <c:v>183.1</c:v>
                </c:pt>
                <c:pt idx="85">
                  <c:v>182.95</c:v>
                </c:pt>
                <c:pt idx="86">
                  <c:v>181</c:v>
                </c:pt>
                <c:pt idx="87">
                  <c:v>181.75</c:v>
                </c:pt>
                <c:pt idx="88">
                  <c:v>174.15</c:v>
                </c:pt>
                <c:pt idx="89">
                  <c:v>175.75</c:v>
                </c:pt>
                <c:pt idx="90">
                  <c:v>175.7</c:v>
                </c:pt>
                <c:pt idx="91">
                  <c:v>175.2</c:v>
                </c:pt>
                <c:pt idx="92">
                  <c:v>174.7</c:v>
                </c:pt>
                <c:pt idx="93">
                  <c:v>173.1</c:v>
                </c:pt>
                <c:pt idx="94">
                  <c:v>175.5</c:v>
                </c:pt>
                <c:pt idx="95">
                  <c:v>176.15</c:v>
                </c:pt>
                <c:pt idx="96">
                  <c:v>176.05</c:v>
                </c:pt>
                <c:pt idx="97">
                  <c:v>175.3</c:v>
                </c:pt>
                <c:pt idx="98">
                  <c:v>177.75</c:v>
                </c:pt>
                <c:pt idx="99">
                  <c:v>179.05</c:v>
                </c:pt>
                <c:pt idx="100">
                  <c:v>178</c:v>
                </c:pt>
                <c:pt idx="101">
                  <c:v>178</c:v>
                </c:pt>
                <c:pt idx="102">
                  <c:v>177.2</c:v>
                </c:pt>
                <c:pt idx="103">
                  <c:v>178.65</c:v>
                </c:pt>
                <c:pt idx="104">
                  <c:v>176.9</c:v>
                </c:pt>
                <c:pt idx="105">
                  <c:v>173.35</c:v>
                </c:pt>
                <c:pt idx="106">
                  <c:v>172.95</c:v>
                </c:pt>
                <c:pt idx="107">
                  <c:v>173.35</c:v>
                </c:pt>
                <c:pt idx="108">
                  <c:v>172.1</c:v>
                </c:pt>
                <c:pt idx="109">
                  <c:v>175.95</c:v>
                </c:pt>
                <c:pt idx="110">
                  <c:v>176.7</c:v>
                </c:pt>
                <c:pt idx="111">
                  <c:v>177.05</c:v>
                </c:pt>
                <c:pt idx="112">
                  <c:v>171.8</c:v>
                </c:pt>
                <c:pt idx="113">
                  <c:v>171</c:v>
                </c:pt>
                <c:pt idx="114">
                  <c:v>172.95</c:v>
                </c:pt>
                <c:pt idx="115">
                  <c:v>173</c:v>
                </c:pt>
                <c:pt idx="116">
                  <c:v>171</c:v>
                </c:pt>
                <c:pt idx="117">
                  <c:v>170.55</c:v>
                </c:pt>
                <c:pt idx="118">
                  <c:v>167.2</c:v>
                </c:pt>
                <c:pt idx="119">
                  <c:v>166.75</c:v>
                </c:pt>
                <c:pt idx="120">
                  <c:v>166.9</c:v>
                </c:pt>
                <c:pt idx="121">
                  <c:v>166.4</c:v>
                </c:pt>
                <c:pt idx="122">
                  <c:v>169.25</c:v>
                </c:pt>
                <c:pt idx="123">
                  <c:v>167.8</c:v>
                </c:pt>
                <c:pt idx="124">
                  <c:v>167.65</c:v>
                </c:pt>
                <c:pt idx="125">
                  <c:v>164.6</c:v>
                </c:pt>
                <c:pt idx="126">
                  <c:v>162.75</c:v>
                </c:pt>
                <c:pt idx="127">
                  <c:v>163.5</c:v>
                </c:pt>
                <c:pt idx="128">
                  <c:v>165.4</c:v>
                </c:pt>
                <c:pt idx="129">
                  <c:v>162.80000000000001</c:v>
                </c:pt>
                <c:pt idx="130">
                  <c:v>161.19999999999999</c:v>
                </c:pt>
                <c:pt idx="131">
                  <c:v>162.9</c:v>
                </c:pt>
                <c:pt idx="132">
                  <c:v>160.30000000000001</c:v>
                </c:pt>
                <c:pt idx="133">
                  <c:v>159</c:v>
                </c:pt>
                <c:pt idx="134">
                  <c:v>158.55000000000001</c:v>
                </c:pt>
                <c:pt idx="135">
                  <c:v>157.85</c:v>
                </c:pt>
                <c:pt idx="136">
                  <c:v>156.9</c:v>
                </c:pt>
                <c:pt idx="137">
                  <c:v>156.9</c:v>
                </c:pt>
                <c:pt idx="138">
                  <c:v>158.94999999999999</c:v>
                </c:pt>
                <c:pt idx="139">
                  <c:v>160.19999999999999</c:v>
                </c:pt>
                <c:pt idx="140">
                  <c:v>157.25</c:v>
                </c:pt>
                <c:pt idx="141">
                  <c:v>157.80000000000001</c:v>
                </c:pt>
                <c:pt idx="142">
                  <c:v>157</c:v>
                </c:pt>
                <c:pt idx="143">
                  <c:v>157</c:v>
                </c:pt>
                <c:pt idx="144">
                  <c:v>157.65</c:v>
                </c:pt>
                <c:pt idx="145">
                  <c:v>157.85</c:v>
                </c:pt>
                <c:pt idx="146">
                  <c:v>155.65</c:v>
                </c:pt>
                <c:pt idx="147">
                  <c:v>155.05000000000001</c:v>
                </c:pt>
                <c:pt idx="148">
                  <c:v>154.25</c:v>
                </c:pt>
                <c:pt idx="149">
                  <c:v>156.1</c:v>
                </c:pt>
                <c:pt idx="150">
                  <c:v>153.85</c:v>
                </c:pt>
                <c:pt idx="151">
                  <c:v>153.65</c:v>
                </c:pt>
                <c:pt idx="152">
                  <c:v>155.4</c:v>
                </c:pt>
                <c:pt idx="153">
                  <c:v>154.69999999999999</c:v>
                </c:pt>
                <c:pt idx="154">
                  <c:v>153.65</c:v>
                </c:pt>
                <c:pt idx="155">
                  <c:v>154.9</c:v>
                </c:pt>
                <c:pt idx="156">
                  <c:v>158.85</c:v>
                </c:pt>
                <c:pt idx="157">
                  <c:v>159</c:v>
                </c:pt>
                <c:pt idx="158">
                  <c:v>160</c:v>
                </c:pt>
                <c:pt idx="159">
                  <c:v>163.75</c:v>
                </c:pt>
                <c:pt idx="160">
                  <c:v>166</c:v>
                </c:pt>
                <c:pt idx="161">
                  <c:v>166.25</c:v>
                </c:pt>
                <c:pt idx="162">
                  <c:v>165</c:v>
                </c:pt>
                <c:pt idx="163">
                  <c:v>165.6</c:v>
                </c:pt>
                <c:pt idx="164">
                  <c:v>164.9</c:v>
                </c:pt>
                <c:pt idx="165">
                  <c:v>166.35</c:v>
                </c:pt>
                <c:pt idx="166">
                  <c:v>167.25</c:v>
                </c:pt>
                <c:pt idx="167">
                  <c:v>168</c:v>
                </c:pt>
                <c:pt idx="168">
                  <c:v>165.6</c:v>
                </c:pt>
                <c:pt idx="169">
                  <c:v>165.5</c:v>
                </c:pt>
                <c:pt idx="170">
                  <c:v>167.05</c:v>
                </c:pt>
                <c:pt idx="171">
                  <c:v>166.95</c:v>
                </c:pt>
                <c:pt idx="172">
                  <c:v>165.25</c:v>
                </c:pt>
                <c:pt idx="173">
                  <c:v>165</c:v>
                </c:pt>
                <c:pt idx="174">
                  <c:v>160.30000000000001</c:v>
                </c:pt>
                <c:pt idx="175">
                  <c:v>161</c:v>
                </c:pt>
                <c:pt idx="176">
                  <c:v>161.15</c:v>
                </c:pt>
                <c:pt idx="177">
                  <c:v>164.25</c:v>
                </c:pt>
                <c:pt idx="178">
                  <c:v>164</c:v>
                </c:pt>
                <c:pt idx="179">
                  <c:v>158.94999999999999</c:v>
                </c:pt>
                <c:pt idx="180">
                  <c:v>160.05000000000001</c:v>
                </c:pt>
                <c:pt idx="181">
                  <c:v>161.15</c:v>
                </c:pt>
                <c:pt idx="182">
                  <c:v>160.65</c:v>
                </c:pt>
                <c:pt idx="183">
                  <c:v>160.25</c:v>
                </c:pt>
                <c:pt idx="184">
                  <c:v>159.6</c:v>
                </c:pt>
                <c:pt idx="185">
                  <c:v>159.15</c:v>
                </c:pt>
                <c:pt idx="186">
                  <c:v>160.1</c:v>
                </c:pt>
                <c:pt idx="187">
                  <c:v>160.1</c:v>
                </c:pt>
                <c:pt idx="188">
                  <c:v>160.15</c:v>
                </c:pt>
                <c:pt idx="189">
                  <c:v>160</c:v>
                </c:pt>
                <c:pt idx="190">
                  <c:v>158.75</c:v>
                </c:pt>
                <c:pt idx="191">
                  <c:v>157.65</c:v>
                </c:pt>
                <c:pt idx="192">
                  <c:v>159.05000000000001</c:v>
                </c:pt>
                <c:pt idx="193">
                  <c:v>157.15</c:v>
                </c:pt>
                <c:pt idx="194">
                  <c:v>150.6</c:v>
                </c:pt>
                <c:pt idx="195">
                  <c:v>152.9</c:v>
                </c:pt>
                <c:pt idx="196">
                  <c:v>152</c:v>
                </c:pt>
                <c:pt idx="197">
                  <c:v>153.65</c:v>
                </c:pt>
                <c:pt idx="198">
                  <c:v>151.05000000000001</c:v>
                </c:pt>
                <c:pt idx="199">
                  <c:v>150</c:v>
                </c:pt>
                <c:pt idx="200">
                  <c:v>149.35</c:v>
                </c:pt>
                <c:pt idx="201">
                  <c:v>147.19999999999999</c:v>
                </c:pt>
                <c:pt idx="202">
                  <c:v>150.25</c:v>
                </c:pt>
                <c:pt idx="203">
                  <c:v>149.4</c:v>
                </c:pt>
                <c:pt idx="204">
                  <c:v>152.80000000000001</c:v>
                </c:pt>
                <c:pt idx="205">
                  <c:v>151.55000000000001</c:v>
                </c:pt>
                <c:pt idx="206">
                  <c:v>151.55000000000001</c:v>
                </c:pt>
                <c:pt idx="207">
                  <c:v>152.30000000000001</c:v>
                </c:pt>
                <c:pt idx="208">
                  <c:v>153.15</c:v>
                </c:pt>
                <c:pt idx="209">
                  <c:v>152.19999999999999</c:v>
                </c:pt>
                <c:pt idx="210">
                  <c:v>152.55000000000001</c:v>
                </c:pt>
                <c:pt idx="211">
                  <c:v>153.30000000000001</c:v>
                </c:pt>
                <c:pt idx="212">
                  <c:v>155.80000000000001</c:v>
                </c:pt>
                <c:pt idx="213">
                  <c:v>155.80000000000001</c:v>
                </c:pt>
                <c:pt idx="214">
                  <c:v>156.30000000000001</c:v>
                </c:pt>
                <c:pt idx="215">
                  <c:v>158.25</c:v>
                </c:pt>
                <c:pt idx="216">
                  <c:v>158</c:v>
                </c:pt>
                <c:pt idx="217">
                  <c:v>158.19999999999999</c:v>
                </c:pt>
                <c:pt idx="218">
                  <c:v>154.25</c:v>
                </c:pt>
                <c:pt idx="219">
                  <c:v>154.05000000000001</c:v>
                </c:pt>
                <c:pt idx="220">
                  <c:v>154.80000000000001</c:v>
                </c:pt>
                <c:pt idx="221">
                  <c:v>152.05000000000001</c:v>
                </c:pt>
                <c:pt idx="222">
                  <c:v>155.25</c:v>
                </c:pt>
                <c:pt idx="223">
                  <c:v>155</c:v>
                </c:pt>
                <c:pt idx="224">
                  <c:v>154.65</c:v>
                </c:pt>
                <c:pt idx="225">
                  <c:v>153.6</c:v>
                </c:pt>
                <c:pt idx="226">
                  <c:v>154.1</c:v>
                </c:pt>
                <c:pt idx="227">
                  <c:v>154.85</c:v>
                </c:pt>
                <c:pt idx="228">
                  <c:v>155</c:v>
                </c:pt>
                <c:pt idx="229">
                  <c:v>156.6</c:v>
                </c:pt>
                <c:pt idx="230">
                  <c:v>155.9</c:v>
                </c:pt>
                <c:pt idx="231">
                  <c:v>147.5</c:v>
                </c:pt>
                <c:pt idx="232">
                  <c:v>148.44999999999999</c:v>
                </c:pt>
                <c:pt idx="233">
                  <c:v>148.15</c:v>
                </c:pt>
                <c:pt idx="234">
                  <c:v>146.69999999999999</c:v>
                </c:pt>
                <c:pt idx="235">
                  <c:v>146.19999999999999</c:v>
                </c:pt>
                <c:pt idx="236">
                  <c:v>143.9</c:v>
                </c:pt>
                <c:pt idx="237">
                  <c:v>144.65</c:v>
                </c:pt>
                <c:pt idx="238">
                  <c:v>143.5</c:v>
                </c:pt>
                <c:pt idx="239">
                  <c:v>144.30000000000001</c:v>
                </c:pt>
                <c:pt idx="240">
                  <c:v>143.44999999999999</c:v>
                </c:pt>
                <c:pt idx="241">
                  <c:v>144.25</c:v>
                </c:pt>
                <c:pt idx="242">
                  <c:v>144.9</c:v>
                </c:pt>
                <c:pt idx="243">
                  <c:v>144.9</c:v>
                </c:pt>
                <c:pt idx="244">
                  <c:v>147.65</c:v>
                </c:pt>
                <c:pt idx="245">
                  <c:v>151</c:v>
                </c:pt>
                <c:pt idx="246">
                  <c:v>152.44999999999999</c:v>
                </c:pt>
                <c:pt idx="247">
                  <c:v>152.15</c:v>
                </c:pt>
                <c:pt idx="248">
                  <c:v>152.35</c:v>
                </c:pt>
                <c:pt idx="249">
                  <c:v>151.6</c:v>
                </c:pt>
                <c:pt idx="250">
                  <c:v>151.75</c:v>
                </c:pt>
                <c:pt idx="251">
                  <c:v>149.25</c:v>
                </c:pt>
                <c:pt idx="252">
                  <c:v>147.85</c:v>
                </c:pt>
                <c:pt idx="253">
                  <c:v>147.6</c:v>
                </c:pt>
                <c:pt idx="254">
                  <c:v>146</c:v>
                </c:pt>
                <c:pt idx="255">
                  <c:v>146.94999999999999</c:v>
                </c:pt>
                <c:pt idx="256">
                  <c:v>146.15</c:v>
                </c:pt>
                <c:pt idx="257">
                  <c:v>146.80000000000001</c:v>
                </c:pt>
                <c:pt idx="258">
                  <c:v>149.35</c:v>
                </c:pt>
                <c:pt idx="259">
                  <c:v>148.15</c:v>
                </c:pt>
                <c:pt idx="260">
                  <c:v>147.35</c:v>
                </c:pt>
                <c:pt idx="261">
                  <c:v>146.5</c:v>
                </c:pt>
                <c:pt idx="262">
                  <c:v>146.25</c:v>
                </c:pt>
                <c:pt idx="263">
                  <c:v>149.55000000000001</c:v>
                </c:pt>
                <c:pt idx="264">
                  <c:v>150.44999999999999</c:v>
                </c:pt>
              </c:numCache>
            </c:numRef>
          </c:val>
          <c:smooth val="0"/>
          <c:extLst>
            <c:ext xmlns:c16="http://schemas.microsoft.com/office/drawing/2014/chart" uri="{C3380CC4-5D6E-409C-BE32-E72D297353CC}">
              <c16:uniqueId val="{00000002-37B2-462B-A88B-6DCDBA6E771F}"/>
            </c:ext>
          </c:extLst>
        </c:ser>
        <c:ser>
          <c:idx val="3"/>
          <c:order val="3"/>
          <c:tx>
            <c:strRef>
              <c:f>'1D. Post-Shock'!$G$4</c:f>
              <c:strCache>
                <c:ptCount val="1"/>
                <c:pt idx="0">
                  <c:v>OI Ltd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'1D. Post-Shock'!$C$5:$C$269</c:f>
              <c:numCache>
                <c:formatCode>d\-mmm\-yy</c:formatCode>
                <c:ptCount val="265"/>
                <c:pt idx="0">
                  <c:v>45289</c:v>
                </c:pt>
                <c:pt idx="1">
                  <c:v>45288</c:v>
                </c:pt>
                <c:pt idx="2">
                  <c:v>45287</c:v>
                </c:pt>
                <c:pt idx="3">
                  <c:v>45286</c:v>
                </c:pt>
                <c:pt idx="4">
                  <c:v>45285</c:v>
                </c:pt>
                <c:pt idx="5">
                  <c:v>45282</c:v>
                </c:pt>
                <c:pt idx="6">
                  <c:v>45281</c:v>
                </c:pt>
                <c:pt idx="7">
                  <c:v>45280</c:v>
                </c:pt>
                <c:pt idx="8">
                  <c:v>45279</c:v>
                </c:pt>
                <c:pt idx="9">
                  <c:v>45278</c:v>
                </c:pt>
                <c:pt idx="10">
                  <c:v>45275</c:v>
                </c:pt>
                <c:pt idx="11">
                  <c:v>45274</c:v>
                </c:pt>
                <c:pt idx="12">
                  <c:v>45273</c:v>
                </c:pt>
                <c:pt idx="13">
                  <c:v>45272</c:v>
                </c:pt>
                <c:pt idx="14">
                  <c:v>45271</c:v>
                </c:pt>
                <c:pt idx="15">
                  <c:v>45268</c:v>
                </c:pt>
                <c:pt idx="16">
                  <c:v>45267</c:v>
                </c:pt>
                <c:pt idx="17">
                  <c:v>45266</c:v>
                </c:pt>
                <c:pt idx="18">
                  <c:v>45265</c:v>
                </c:pt>
                <c:pt idx="19">
                  <c:v>45264</c:v>
                </c:pt>
                <c:pt idx="20">
                  <c:v>45261</c:v>
                </c:pt>
                <c:pt idx="21">
                  <c:v>45260</c:v>
                </c:pt>
                <c:pt idx="22">
                  <c:v>45259</c:v>
                </c:pt>
                <c:pt idx="23">
                  <c:v>45258</c:v>
                </c:pt>
                <c:pt idx="24">
                  <c:v>45257</c:v>
                </c:pt>
                <c:pt idx="25">
                  <c:v>45254</c:v>
                </c:pt>
                <c:pt idx="26">
                  <c:v>45253</c:v>
                </c:pt>
                <c:pt idx="27">
                  <c:v>45252</c:v>
                </c:pt>
                <c:pt idx="28">
                  <c:v>45251</c:v>
                </c:pt>
                <c:pt idx="29">
                  <c:v>45250</c:v>
                </c:pt>
                <c:pt idx="30">
                  <c:v>45247</c:v>
                </c:pt>
                <c:pt idx="31">
                  <c:v>45246</c:v>
                </c:pt>
                <c:pt idx="32">
                  <c:v>45245</c:v>
                </c:pt>
                <c:pt idx="33">
                  <c:v>45244</c:v>
                </c:pt>
                <c:pt idx="34">
                  <c:v>45243</c:v>
                </c:pt>
                <c:pt idx="35">
                  <c:v>45242</c:v>
                </c:pt>
                <c:pt idx="36">
                  <c:v>45240</c:v>
                </c:pt>
                <c:pt idx="37">
                  <c:v>45239</c:v>
                </c:pt>
                <c:pt idx="38">
                  <c:v>45238</c:v>
                </c:pt>
                <c:pt idx="39">
                  <c:v>45237</c:v>
                </c:pt>
                <c:pt idx="40">
                  <c:v>45236</c:v>
                </c:pt>
                <c:pt idx="41">
                  <c:v>45233</c:v>
                </c:pt>
                <c:pt idx="42">
                  <c:v>45232</c:v>
                </c:pt>
                <c:pt idx="43">
                  <c:v>45231</c:v>
                </c:pt>
                <c:pt idx="44">
                  <c:v>45230</c:v>
                </c:pt>
                <c:pt idx="45">
                  <c:v>45229</c:v>
                </c:pt>
                <c:pt idx="46">
                  <c:v>45226</c:v>
                </c:pt>
                <c:pt idx="47">
                  <c:v>45225</c:v>
                </c:pt>
                <c:pt idx="48">
                  <c:v>45224</c:v>
                </c:pt>
                <c:pt idx="49">
                  <c:v>45223</c:v>
                </c:pt>
                <c:pt idx="50">
                  <c:v>45222</c:v>
                </c:pt>
                <c:pt idx="51">
                  <c:v>45219</c:v>
                </c:pt>
                <c:pt idx="52">
                  <c:v>45218</c:v>
                </c:pt>
                <c:pt idx="53">
                  <c:v>45217</c:v>
                </c:pt>
                <c:pt idx="54">
                  <c:v>45216</c:v>
                </c:pt>
                <c:pt idx="55">
                  <c:v>45215</c:v>
                </c:pt>
                <c:pt idx="56">
                  <c:v>45212</c:v>
                </c:pt>
                <c:pt idx="57">
                  <c:v>45211</c:v>
                </c:pt>
                <c:pt idx="58">
                  <c:v>45210</c:v>
                </c:pt>
                <c:pt idx="59">
                  <c:v>45209</c:v>
                </c:pt>
                <c:pt idx="60">
                  <c:v>45208</c:v>
                </c:pt>
                <c:pt idx="61">
                  <c:v>45205</c:v>
                </c:pt>
                <c:pt idx="62">
                  <c:v>45204</c:v>
                </c:pt>
                <c:pt idx="63">
                  <c:v>45203</c:v>
                </c:pt>
                <c:pt idx="64">
                  <c:v>45202</c:v>
                </c:pt>
                <c:pt idx="65">
                  <c:v>45201</c:v>
                </c:pt>
                <c:pt idx="66">
                  <c:v>45198</c:v>
                </c:pt>
                <c:pt idx="67">
                  <c:v>45197</c:v>
                </c:pt>
                <c:pt idx="68">
                  <c:v>45196</c:v>
                </c:pt>
                <c:pt idx="69">
                  <c:v>45195</c:v>
                </c:pt>
                <c:pt idx="70">
                  <c:v>45194</c:v>
                </c:pt>
                <c:pt idx="71">
                  <c:v>45191</c:v>
                </c:pt>
                <c:pt idx="72">
                  <c:v>45190</c:v>
                </c:pt>
                <c:pt idx="73">
                  <c:v>45189</c:v>
                </c:pt>
                <c:pt idx="74">
                  <c:v>45188</c:v>
                </c:pt>
                <c:pt idx="75">
                  <c:v>45187</c:v>
                </c:pt>
                <c:pt idx="76">
                  <c:v>45184</c:v>
                </c:pt>
                <c:pt idx="77">
                  <c:v>45183</c:v>
                </c:pt>
                <c:pt idx="78">
                  <c:v>45182</c:v>
                </c:pt>
                <c:pt idx="79">
                  <c:v>45181</c:v>
                </c:pt>
                <c:pt idx="80">
                  <c:v>45180</c:v>
                </c:pt>
                <c:pt idx="81">
                  <c:v>45177</c:v>
                </c:pt>
                <c:pt idx="82">
                  <c:v>45176</c:v>
                </c:pt>
                <c:pt idx="83">
                  <c:v>45175</c:v>
                </c:pt>
                <c:pt idx="84">
                  <c:v>45174</c:v>
                </c:pt>
                <c:pt idx="85">
                  <c:v>45173</c:v>
                </c:pt>
                <c:pt idx="86">
                  <c:v>45172</c:v>
                </c:pt>
                <c:pt idx="87">
                  <c:v>45170</c:v>
                </c:pt>
                <c:pt idx="88">
                  <c:v>45169</c:v>
                </c:pt>
                <c:pt idx="89">
                  <c:v>45168</c:v>
                </c:pt>
                <c:pt idx="90">
                  <c:v>45167</c:v>
                </c:pt>
                <c:pt idx="91">
                  <c:v>45166</c:v>
                </c:pt>
                <c:pt idx="92">
                  <c:v>45163</c:v>
                </c:pt>
                <c:pt idx="93">
                  <c:v>45162</c:v>
                </c:pt>
                <c:pt idx="94">
                  <c:v>45161</c:v>
                </c:pt>
                <c:pt idx="95">
                  <c:v>45160</c:v>
                </c:pt>
                <c:pt idx="96">
                  <c:v>45159</c:v>
                </c:pt>
                <c:pt idx="97">
                  <c:v>45156</c:v>
                </c:pt>
                <c:pt idx="98">
                  <c:v>45155</c:v>
                </c:pt>
                <c:pt idx="99">
                  <c:v>45154</c:v>
                </c:pt>
                <c:pt idx="100">
                  <c:v>45153</c:v>
                </c:pt>
                <c:pt idx="101">
                  <c:v>45152</c:v>
                </c:pt>
                <c:pt idx="102">
                  <c:v>45149</c:v>
                </c:pt>
                <c:pt idx="103">
                  <c:v>45148</c:v>
                </c:pt>
                <c:pt idx="104">
                  <c:v>45147</c:v>
                </c:pt>
                <c:pt idx="105">
                  <c:v>45146</c:v>
                </c:pt>
                <c:pt idx="106">
                  <c:v>45145</c:v>
                </c:pt>
                <c:pt idx="107">
                  <c:v>45142</c:v>
                </c:pt>
                <c:pt idx="108">
                  <c:v>45141</c:v>
                </c:pt>
                <c:pt idx="109">
                  <c:v>45140</c:v>
                </c:pt>
                <c:pt idx="110">
                  <c:v>45139</c:v>
                </c:pt>
                <c:pt idx="111">
                  <c:v>45138</c:v>
                </c:pt>
                <c:pt idx="112">
                  <c:v>45135</c:v>
                </c:pt>
                <c:pt idx="113">
                  <c:v>45134</c:v>
                </c:pt>
                <c:pt idx="114">
                  <c:v>45133</c:v>
                </c:pt>
                <c:pt idx="115">
                  <c:v>45132</c:v>
                </c:pt>
                <c:pt idx="116">
                  <c:v>45131</c:v>
                </c:pt>
                <c:pt idx="117">
                  <c:v>45128</c:v>
                </c:pt>
                <c:pt idx="118">
                  <c:v>45127</c:v>
                </c:pt>
                <c:pt idx="119">
                  <c:v>45126</c:v>
                </c:pt>
                <c:pt idx="120">
                  <c:v>45125</c:v>
                </c:pt>
                <c:pt idx="121">
                  <c:v>45124</c:v>
                </c:pt>
                <c:pt idx="122">
                  <c:v>45121</c:v>
                </c:pt>
                <c:pt idx="123">
                  <c:v>45120</c:v>
                </c:pt>
                <c:pt idx="124">
                  <c:v>45119</c:v>
                </c:pt>
                <c:pt idx="125">
                  <c:v>45118</c:v>
                </c:pt>
                <c:pt idx="126">
                  <c:v>45117</c:v>
                </c:pt>
                <c:pt idx="127">
                  <c:v>45114</c:v>
                </c:pt>
                <c:pt idx="128">
                  <c:v>45113</c:v>
                </c:pt>
                <c:pt idx="129">
                  <c:v>45112</c:v>
                </c:pt>
                <c:pt idx="130">
                  <c:v>45111</c:v>
                </c:pt>
                <c:pt idx="131">
                  <c:v>45110</c:v>
                </c:pt>
                <c:pt idx="132">
                  <c:v>45107</c:v>
                </c:pt>
                <c:pt idx="133">
                  <c:v>45106</c:v>
                </c:pt>
                <c:pt idx="134">
                  <c:v>45105</c:v>
                </c:pt>
                <c:pt idx="135">
                  <c:v>45104</c:v>
                </c:pt>
                <c:pt idx="136">
                  <c:v>45103</c:v>
                </c:pt>
                <c:pt idx="137">
                  <c:v>45100</c:v>
                </c:pt>
                <c:pt idx="138">
                  <c:v>45099</c:v>
                </c:pt>
                <c:pt idx="139">
                  <c:v>45098</c:v>
                </c:pt>
                <c:pt idx="140">
                  <c:v>45097</c:v>
                </c:pt>
                <c:pt idx="141">
                  <c:v>45096</c:v>
                </c:pt>
                <c:pt idx="142">
                  <c:v>45095</c:v>
                </c:pt>
                <c:pt idx="143">
                  <c:v>45093</c:v>
                </c:pt>
                <c:pt idx="144">
                  <c:v>45092</c:v>
                </c:pt>
                <c:pt idx="145">
                  <c:v>45091</c:v>
                </c:pt>
                <c:pt idx="146">
                  <c:v>45090</c:v>
                </c:pt>
                <c:pt idx="147">
                  <c:v>45089</c:v>
                </c:pt>
                <c:pt idx="148">
                  <c:v>45086</c:v>
                </c:pt>
                <c:pt idx="149">
                  <c:v>45085</c:v>
                </c:pt>
                <c:pt idx="150">
                  <c:v>45084</c:v>
                </c:pt>
                <c:pt idx="151">
                  <c:v>45083</c:v>
                </c:pt>
                <c:pt idx="152">
                  <c:v>45082</c:v>
                </c:pt>
                <c:pt idx="153">
                  <c:v>45079</c:v>
                </c:pt>
                <c:pt idx="154">
                  <c:v>45078</c:v>
                </c:pt>
                <c:pt idx="155">
                  <c:v>45077</c:v>
                </c:pt>
                <c:pt idx="156">
                  <c:v>45076</c:v>
                </c:pt>
                <c:pt idx="157">
                  <c:v>45075</c:v>
                </c:pt>
                <c:pt idx="158">
                  <c:v>45074</c:v>
                </c:pt>
                <c:pt idx="159">
                  <c:v>45072</c:v>
                </c:pt>
                <c:pt idx="160">
                  <c:v>45071</c:v>
                </c:pt>
                <c:pt idx="161">
                  <c:v>45070</c:v>
                </c:pt>
                <c:pt idx="162">
                  <c:v>45069</c:v>
                </c:pt>
                <c:pt idx="163">
                  <c:v>45068</c:v>
                </c:pt>
                <c:pt idx="164">
                  <c:v>45065</c:v>
                </c:pt>
                <c:pt idx="165">
                  <c:v>45064</c:v>
                </c:pt>
                <c:pt idx="166">
                  <c:v>45063</c:v>
                </c:pt>
                <c:pt idx="167">
                  <c:v>45062</c:v>
                </c:pt>
                <c:pt idx="168">
                  <c:v>45061</c:v>
                </c:pt>
                <c:pt idx="169">
                  <c:v>45058</c:v>
                </c:pt>
                <c:pt idx="170">
                  <c:v>45057</c:v>
                </c:pt>
                <c:pt idx="171">
                  <c:v>45056</c:v>
                </c:pt>
                <c:pt idx="172">
                  <c:v>45055</c:v>
                </c:pt>
                <c:pt idx="173">
                  <c:v>45054</c:v>
                </c:pt>
                <c:pt idx="174">
                  <c:v>45051</c:v>
                </c:pt>
                <c:pt idx="175">
                  <c:v>45050</c:v>
                </c:pt>
                <c:pt idx="176">
                  <c:v>45049</c:v>
                </c:pt>
                <c:pt idx="177">
                  <c:v>45048</c:v>
                </c:pt>
                <c:pt idx="178">
                  <c:v>45047</c:v>
                </c:pt>
                <c:pt idx="179">
                  <c:v>45044</c:v>
                </c:pt>
                <c:pt idx="180">
                  <c:v>45043</c:v>
                </c:pt>
                <c:pt idx="181">
                  <c:v>45042</c:v>
                </c:pt>
                <c:pt idx="182">
                  <c:v>45041</c:v>
                </c:pt>
                <c:pt idx="183">
                  <c:v>45040</c:v>
                </c:pt>
                <c:pt idx="184">
                  <c:v>45037</c:v>
                </c:pt>
                <c:pt idx="185">
                  <c:v>45036</c:v>
                </c:pt>
                <c:pt idx="186">
                  <c:v>45035</c:v>
                </c:pt>
                <c:pt idx="187">
                  <c:v>45034</c:v>
                </c:pt>
                <c:pt idx="188">
                  <c:v>45033</c:v>
                </c:pt>
                <c:pt idx="189">
                  <c:v>45030</c:v>
                </c:pt>
                <c:pt idx="190">
                  <c:v>45029</c:v>
                </c:pt>
                <c:pt idx="191">
                  <c:v>45028</c:v>
                </c:pt>
                <c:pt idx="192">
                  <c:v>45027</c:v>
                </c:pt>
                <c:pt idx="193">
                  <c:v>45026</c:v>
                </c:pt>
                <c:pt idx="194">
                  <c:v>45022</c:v>
                </c:pt>
                <c:pt idx="195">
                  <c:v>45021</c:v>
                </c:pt>
                <c:pt idx="196">
                  <c:v>45020</c:v>
                </c:pt>
                <c:pt idx="197">
                  <c:v>45019</c:v>
                </c:pt>
                <c:pt idx="198">
                  <c:v>45016</c:v>
                </c:pt>
                <c:pt idx="199">
                  <c:v>45015</c:v>
                </c:pt>
                <c:pt idx="200">
                  <c:v>45014</c:v>
                </c:pt>
                <c:pt idx="201">
                  <c:v>45013</c:v>
                </c:pt>
                <c:pt idx="202">
                  <c:v>45012</c:v>
                </c:pt>
                <c:pt idx="203">
                  <c:v>45009</c:v>
                </c:pt>
                <c:pt idx="204">
                  <c:v>45008</c:v>
                </c:pt>
                <c:pt idx="205">
                  <c:v>45007</c:v>
                </c:pt>
                <c:pt idx="206">
                  <c:v>45006</c:v>
                </c:pt>
                <c:pt idx="207">
                  <c:v>45005</c:v>
                </c:pt>
                <c:pt idx="208">
                  <c:v>45002</c:v>
                </c:pt>
                <c:pt idx="209">
                  <c:v>45001</c:v>
                </c:pt>
                <c:pt idx="210">
                  <c:v>45000</c:v>
                </c:pt>
                <c:pt idx="211">
                  <c:v>44999</c:v>
                </c:pt>
                <c:pt idx="212">
                  <c:v>44998</c:v>
                </c:pt>
                <c:pt idx="213">
                  <c:v>44995</c:v>
                </c:pt>
                <c:pt idx="214">
                  <c:v>44994</c:v>
                </c:pt>
                <c:pt idx="215">
                  <c:v>44993</c:v>
                </c:pt>
                <c:pt idx="216">
                  <c:v>44992</c:v>
                </c:pt>
                <c:pt idx="217">
                  <c:v>44991</c:v>
                </c:pt>
                <c:pt idx="218">
                  <c:v>44988</c:v>
                </c:pt>
                <c:pt idx="219">
                  <c:v>44987</c:v>
                </c:pt>
                <c:pt idx="220">
                  <c:v>44986</c:v>
                </c:pt>
                <c:pt idx="221">
                  <c:v>44985</c:v>
                </c:pt>
                <c:pt idx="222">
                  <c:v>44984</c:v>
                </c:pt>
                <c:pt idx="223">
                  <c:v>44981</c:v>
                </c:pt>
                <c:pt idx="224">
                  <c:v>44980</c:v>
                </c:pt>
                <c:pt idx="225">
                  <c:v>44979</c:v>
                </c:pt>
                <c:pt idx="226">
                  <c:v>44978</c:v>
                </c:pt>
                <c:pt idx="227">
                  <c:v>44977</c:v>
                </c:pt>
                <c:pt idx="228">
                  <c:v>44976</c:v>
                </c:pt>
                <c:pt idx="229">
                  <c:v>44974</c:v>
                </c:pt>
                <c:pt idx="230">
                  <c:v>44973</c:v>
                </c:pt>
                <c:pt idx="231">
                  <c:v>44972</c:v>
                </c:pt>
                <c:pt idx="232">
                  <c:v>44971</c:v>
                </c:pt>
                <c:pt idx="233">
                  <c:v>44970</c:v>
                </c:pt>
                <c:pt idx="234">
                  <c:v>44967</c:v>
                </c:pt>
                <c:pt idx="235">
                  <c:v>44966</c:v>
                </c:pt>
                <c:pt idx="236">
                  <c:v>44965</c:v>
                </c:pt>
                <c:pt idx="237">
                  <c:v>44964</c:v>
                </c:pt>
                <c:pt idx="238">
                  <c:v>44963</c:v>
                </c:pt>
                <c:pt idx="239">
                  <c:v>44960</c:v>
                </c:pt>
                <c:pt idx="240">
                  <c:v>44959</c:v>
                </c:pt>
                <c:pt idx="241">
                  <c:v>44958</c:v>
                </c:pt>
                <c:pt idx="242">
                  <c:v>44957</c:v>
                </c:pt>
                <c:pt idx="243">
                  <c:v>44956</c:v>
                </c:pt>
                <c:pt idx="244">
                  <c:v>44953</c:v>
                </c:pt>
                <c:pt idx="245">
                  <c:v>44952</c:v>
                </c:pt>
                <c:pt idx="246">
                  <c:v>44951</c:v>
                </c:pt>
                <c:pt idx="247">
                  <c:v>44950</c:v>
                </c:pt>
                <c:pt idx="248">
                  <c:v>44949</c:v>
                </c:pt>
                <c:pt idx="249">
                  <c:v>44946</c:v>
                </c:pt>
                <c:pt idx="250">
                  <c:v>44945</c:v>
                </c:pt>
                <c:pt idx="251">
                  <c:v>44944</c:v>
                </c:pt>
                <c:pt idx="252">
                  <c:v>44943</c:v>
                </c:pt>
                <c:pt idx="253">
                  <c:v>44942</c:v>
                </c:pt>
                <c:pt idx="254">
                  <c:v>44941</c:v>
                </c:pt>
                <c:pt idx="255">
                  <c:v>44939</c:v>
                </c:pt>
                <c:pt idx="256">
                  <c:v>44938</c:v>
                </c:pt>
                <c:pt idx="257">
                  <c:v>44937</c:v>
                </c:pt>
                <c:pt idx="258">
                  <c:v>44936</c:v>
                </c:pt>
                <c:pt idx="259">
                  <c:v>44935</c:v>
                </c:pt>
                <c:pt idx="260">
                  <c:v>44932</c:v>
                </c:pt>
                <c:pt idx="261">
                  <c:v>44931</c:v>
                </c:pt>
                <c:pt idx="262">
                  <c:v>44930</c:v>
                </c:pt>
                <c:pt idx="263">
                  <c:v>44929</c:v>
                </c:pt>
                <c:pt idx="264">
                  <c:v>44928</c:v>
                </c:pt>
              </c:numCache>
            </c:numRef>
          </c:cat>
          <c:val>
            <c:numRef>
              <c:f>'1D. Post-Shock'!$G$5:$G$269</c:f>
              <c:numCache>
                <c:formatCode>"₹"\ #,##0.00</c:formatCode>
                <c:ptCount val="265"/>
                <c:pt idx="0">
                  <c:v>248.1</c:v>
                </c:pt>
                <c:pt idx="1">
                  <c:v>255.13</c:v>
                </c:pt>
                <c:pt idx="2">
                  <c:v>254.87</c:v>
                </c:pt>
                <c:pt idx="3">
                  <c:v>254.47</c:v>
                </c:pt>
                <c:pt idx="4">
                  <c:v>250</c:v>
                </c:pt>
                <c:pt idx="5">
                  <c:v>248.83</c:v>
                </c:pt>
                <c:pt idx="6">
                  <c:v>250.9</c:v>
                </c:pt>
                <c:pt idx="7">
                  <c:v>240.4</c:v>
                </c:pt>
                <c:pt idx="8">
                  <c:v>227.6</c:v>
                </c:pt>
                <c:pt idx="9">
                  <c:v>214.67</c:v>
                </c:pt>
                <c:pt idx="10">
                  <c:v>215.57</c:v>
                </c:pt>
                <c:pt idx="11">
                  <c:v>216.27</c:v>
                </c:pt>
                <c:pt idx="12">
                  <c:v>206.77</c:v>
                </c:pt>
                <c:pt idx="13">
                  <c:v>208.47</c:v>
                </c:pt>
                <c:pt idx="14">
                  <c:v>212.5</c:v>
                </c:pt>
                <c:pt idx="15">
                  <c:v>213.27</c:v>
                </c:pt>
                <c:pt idx="16">
                  <c:v>211.03</c:v>
                </c:pt>
                <c:pt idx="17">
                  <c:v>213.27</c:v>
                </c:pt>
                <c:pt idx="18">
                  <c:v>216.23</c:v>
                </c:pt>
                <c:pt idx="19">
                  <c:v>218.8</c:v>
                </c:pt>
                <c:pt idx="20">
                  <c:v>206.6</c:v>
                </c:pt>
                <c:pt idx="21">
                  <c:v>203.47</c:v>
                </c:pt>
                <c:pt idx="22">
                  <c:v>207.07</c:v>
                </c:pt>
                <c:pt idx="23">
                  <c:v>199.3</c:v>
                </c:pt>
                <c:pt idx="24">
                  <c:v>199.29</c:v>
                </c:pt>
                <c:pt idx="25">
                  <c:v>199.27</c:v>
                </c:pt>
                <c:pt idx="26">
                  <c:v>199.5</c:v>
                </c:pt>
                <c:pt idx="27">
                  <c:v>202.43</c:v>
                </c:pt>
                <c:pt idx="28">
                  <c:v>205</c:v>
                </c:pt>
                <c:pt idx="29">
                  <c:v>209.33</c:v>
                </c:pt>
                <c:pt idx="30">
                  <c:v>210.17</c:v>
                </c:pt>
                <c:pt idx="31">
                  <c:v>215.2</c:v>
                </c:pt>
                <c:pt idx="32">
                  <c:v>209.1</c:v>
                </c:pt>
                <c:pt idx="33">
                  <c:v>209.4</c:v>
                </c:pt>
                <c:pt idx="34">
                  <c:v>209.5</c:v>
                </c:pt>
                <c:pt idx="35">
                  <c:v>205.63</c:v>
                </c:pt>
                <c:pt idx="36">
                  <c:v>203.83</c:v>
                </c:pt>
                <c:pt idx="37">
                  <c:v>201.53</c:v>
                </c:pt>
                <c:pt idx="38">
                  <c:v>207.07</c:v>
                </c:pt>
                <c:pt idx="39">
                  <c:v>207.77</c:v>
                </c:pt>
                <c:pt idx="40">
                  <c:v>207.53</c:v>
                </c:pt>
                <c:pt idx="41">
                  <c:v>202.27</c:v>
                </c:pt>
                <c:pt idx="42">
                  <c:v>200.2</c:v>
                </c:pt>
                <c:pt idx="43">
                  <c:v>201.13</c:v>
                </c:pt>
                <c:pt idx="44">
                  <c:v>199.23</c:v>
                </c:pt>
                <c:pt idx="45">
                  <c:v>202.53</c:v>
                </c:pt>
                <c:pt idx="46">
                  <c:v>201.27</c:v>
                </c:pt>
                <c:pt idx="47">
                  <c:v>200.43</c:v>
                </c:pt>
                <c:pt idx="48">
                  <c:v>200.97</c:v>
                </c:pt>
                <c:pt idx="49">
                  <c:v>203</c:v>
                </c:pt>
                <c:pt idx="50">
                  <c:v>204.93</c:v>
                </c:pt>
                <c:pt idx="51">
                  <c:v>215.03</c:v>
                </c:pt>
                <c:pt idx="52">
                  <c:v>216.07</c:v>
                </c:pt>
                <c:pt idx="53">
                  <c:v>218.9</c:v>
                </c:pt>
                <c:pt idx="54">
                  <c:v>221.07</c:v>
                </c:pt>
                <c:pt idx="55">
                  <c:v>213.23</c:v>
                </c:pt>
                <c:pt idx="56">
                  <c:v>210.13</c:v>
                </c:pt>
                <c:pt idx="57">
                  <c:v>208.57</c:v>
                </c:pt>
                <c:pt idx="58">
                  <c:v>207.9</c:v>
                </c:pt>
                <c:pt idx="59">
                  <c:v>212.97</c:v>
                </c:pt>
                <c:pt idx="60">
                  <c:v>207.5</c:v>
                </c:pt>
                <c:pt idx="61">
                  <c:v>197.17</c:v>
                </c:pt>
                <c:pt idx="62">
                  <c:v>196.63</c:v>
                </c:pt>
                <c:pt idx="63">
                  <c:v>196</c:v>
                </c:pt>
                <c:pt idx="64">
                  <c:v>196.03</c:v>
                </c:pt>
                <c:pt idx="65">
                  <c:v>198</c:v>
                </c:pt>
                <c:pt idx="66">
                  <c:v>199.23</c:v>
                </c:pt>
                <c:pt idx="67">
                  <c:v>194.83</c:v>
                </c:pt>
                <c:pt idx="68">
                  <c:v>191.67</c:v>
                </c:pt>
                <c:pt idx="69">
                  <c:v>184.1</c:v>
                </c:pt>
                <c:pt idx="70">
                  <c:v>185.4</c:v>
                </c:pt>
                <c:pt idx="71">
                  <c:v>185.17</c:v>
                </c:pt>
                <c:pt idx="72">
                  <c:v>184.03</c:v>
                </c:pt>
                <c:pt idx="73">
                  <c:v>187.27</c:v>
                </c:pt>
                <c:pt idx="74">
                  <c:v>188</c:v>
                </c:pt>
                <c:pt idx="75">
                  <c:v>190.57</c:v>
                </c:pt>
                <c:pt idx="76">
                  <c:v>189.6</c:v>
                </c:pt>
                <c:pt idx="77">
                  <c:v>185.37</c:v>
                </c:pt>
                <c:pt idx="78">
                  <c:v>182.53</c:v>
                </c:pt>
                <c:pt idx="79">
                  <c:v>181.63</c:v>
                </c:pt>
                <c:pt idx="80">
                  <c:v>187.57</c:v>
                </c:pt>
                <c:pt idx="81">
                  <c:v>187.57</c:v>
                </c:pt>
                <c:pt idx="82">
                  <c:v>187.87</c:v>
                </c:pt>
                <c:pt idx="83">
                  <c:v>188.37</c:v>
                </c:pt>
                <c:pt idx="84">
                  <c:v>187.07</c:v>
                </c:pt>
                <c:pt idx="85">
                  <c:v>185.3</c:v>
                </c:pt>
                <c:pt idx="86">
                  <c:v>183</c:v>
                </c:pt>
                <c:pt idx="87">
                  <c:v>182.03</c:v>
                </c:pt>
                <c:pt idx="88">
                  <c:v>182.07</c:v>
                </c:pt>
                <c:pt idx="89">
                  <c:v>183.93</c:v>
                </c:pt>
                <c:pt idx="90">
                  <c:v>184.93</c:v>
                </c:pt>
                <c:pt idx="91">
                  <c:v>183.9</c:v>
                </c:pt>
                <c:pt idx="92">
                  <c:v>188.47</c:v>
                </c:pt>
                <c:pt idx="93">
                  <c:v>192.93</c:v>
                </c:pt>
                <c:pt idx="94">
                  <c:v>193.97</c:v>
                </c:pt>
                <c:pt idx="95">
                  <c:v>194.2</c:v>
                </c:pt>
                <c:pt idx="96">
                  <c:v>194</c:v>
                </c:pt>
                <c:pt idx="97">
                  <c:v>192.23</c:v>
                </c:pt>
                <c:pt idx="98">
                  <c:v>192.37</c:v>
                </c:pt>
                <c:pt idx="99">
                  <c:v>190.57</c:v>
                </c:pt>
                <c:pt idx="100">
                  <c:v>188</c:v>
                </c:pt>
                <c:pt idx="101">
                  <c:v>186.23</c:v>
                </c:pt>
                <c:pt idx="102">
                  <c:v>185.53</c:v>
                </c:pt>
                <c:pt idx="103">
                  <c:v>185.3</c:v>
                </c:pt>
                <c:pt idx="104">
                  <c:v>184.37</c:v>
                </c:pt>
                <c:pt idx="105">
                  <c:v>182.43</c:v>
                </c:pt>
                <c:pt idx="106">
                  <c:v>181.83</c:v>
                </c:pt>
                <c:pt idx="107">
                  <c:v>182.47</c:v>
                </c:pt>
                <c:pt idx="108">
                  <c:v>179.5</c:v>
                </c:pt>
                <c:pt idx="109">
                  <c:v>180.4</c:v>
                </c:pt>
                <c:pt idx="110">
                  <c:v>182.93</c:v>
                </c:pt>
                <c:pt idx="111">
                  <c:v>183.8</c:v>
                </c:pt>
                <c:pt idx="112">
                  <c:v>181.03</c:v>
                </c:pt>
                <c:pt idx="113">
                  <c:v>182.27</c:v>
                </c:pt>
                <c:pt idx="114">
                  <c:v>180.03</c:v>
                </c:pt>
                <c:pt idx="115">
                  <c:v>174.97</c:v>
                </c:pt>
                <c:pt idx="116">
                  <c:v>172.57</c:v>
                </c:pt>
                <c:pt idx="117">
                  <c:v>172.03</c:v>
                </c:pt>
                <c:pt idx="118">
                  <c:v>171.23</c:v>
                </c:pt>
                <c:pt idx="119">
                  <c:v>170.93</c:v>
                </c:pt>
                <c:pt idx="120">
                  <c:v>169.87</c:v>
                </c:pt>
                <c:pt idx="121">
                  <c:v>170.23</c:v>
                </c:pt>
                <c:pt idx="122">
                  <c:v>170.7</c:v>
                </c:pt>
                <c:pt idx="123">
                  <c:v>170.47</c:v>
                </c:pt>
                <c:pt idx="124">
                  <c:v>170.3</c:v>
                </c:pt>
                <c:pt idx="125">
                  <c:v>169.5</c:v>
                </c:pt>
                <c:pt idx="126">
                  <c:v>169.9</c:v>
                </c:pt>
                <c:pt idx="127">
                  <c:v>168.8</c:v>
                </c:pt>
                <c:pt idx="128">
                  <c:v>166.67</c:v>
                </c:pt>
                <c:pt idx="129">
                  <c:v>166.23</c:v>
                </c:pt>
                <c:pt idx="130">
                  <c:v>164.3</c:v>
                </c:pt>
                <c:pt idx="131">
                  <c:v>163.22999999999999</c:v>
                </c:pt>
                <c:pt idx="132">
                  <c:v>163.30000000000001</c:v>
                </c:pt>
                <c:pt idx="133">
                  <c:v>162</c:v>
                </c:pt>
                <c:pt idx="134">
                  <c:v>161.87</c:v>
                </c:pt>
                <c:pt idx="135">
                  <c:v>163.03</c:v>
                </c:pt>
                <c:pt idx="136">
                  <c:v>161.1</c:v>
                </c:pt>
                <c:pt idx="137">
                  <c:v>162.5</c:v>
                </c:pt>
                <c:pt idx="138">
                  <c:v>164.97</c:v>
                </c:pt>
                <c:pt idx="139">
                  <c:v>167.3</c:v>
                </c:pt>
                <c:pt idx="140">
                  <c:v>168.13</c:v>
                </c:pt>
                <c:pt idx="141">
                  <c:v>169.3</c:v>
                </c:pt>
                <c:pt idx="142">
                  <c:v>169.4</c:v>
                </c:pt>
                <c:pt idx="143">
                  <c:v>169.53</c:v>
                </c:pt>
                <c:pt idx="144">
                  <c:v>168.97</c:v>
                </c:pt>
                <c:pt idx="145">
                  <c:v>168.73</c:v>
                </c:pt>
                <c:pt idx="146">
                  <c:v>170.13</c:v>
                </c:pt>
                <c:pt idx="147">
                  <c:v>170.4</c:v>
                </c:pt>
                <c:pt idx="148">
                  <c:v>170.63</c:v>
                </c:pt>
                <c:pt idx="149">
                  <c:v>168.57</c:v>
                </c:pt>
                <c:pt idx="150">
                  <c:v>169.33</c:v>
                </c:pt>
                <c:pt idx="151">
                  <c:v>169.43</c:v>
                </c:pt>
                <c:pt idx="152">
                  <c:v>169.3</c:v>
                </c:pt>
                <c:pt idx="153">
                  <c:v>166.67</c:v>
                </c:pt>
                <c:pt idx="154">
                  <c:v>169.5</c:v>
                </c:pt>
                <c:pt idx="155">
                  <c:v>171.5</c:v>
                </c:pt>
                <c:pt idx="156">
                  <c:v>171.1</c:v>
                </c:pt>
                <c:pt idx="157">
                  <c:v>171.17</c:v>
                </c:pt>
                <c:pt idx="158">
                  <c:v>172</c:v>
                </c:pt>
                <c:pt idx="159">
                  <c:v>173.67</c:v>
                </c:pt>
                <c:pt idx="160">
                  <c:v>173.73</c:v>
                </c:pt>
                <c:pt idx="161">
                  <c:v>179.77</c:v>
                </c:pt>
                <c:pt idx="162">
                  <c:v>179.63</c:v>
                </c:pt>
                <c:pt idx="163">
                  <c:v>176.23</c:v>
                </c:pt>
                <c:pt idx="164">
                  <c:v>179.27</c:v>
                </c:pt>
                <c:pt idx="165">
                  <c:v>178.67</c:v>
                </c:pt>
                <c:pt idx="166">
                  <c:v>177.1</c:v>
                </c:pt>
                <c:pt idx="167">
                  <c:v>174.03</c:v>
                </c:pt>
                <c:pt idx="168">
                  <c:v>172.87</c:v>
                </c:pt>
                <c:pt idx="169">
                  <c:v>170.7</c:v>
                </c:pt>
                <c:pt idx="170">
                  <c:v>172.57</c:v>
                </c:pt>
                <c:pt idx="171">
                  <c:v>172.87</c:v>
                </c:pt>
                <c:pt idx="172">
                  <c:v>169.37</c:v>
                </c:pt>
                <c:pt idx="173">
                  <c:v>172.2</c:v>
                </c:pt>
                <c:pt idx="174">
                  <c:v>168.7</c:v>
                </c:pt>
                <c:pt idx="175">
                  <c:v>172.1</c:v>
                </c:pt>
                <c:pt idx="176">
                  <c:v>171.37</c:v>
                </c:pt>
                <c:pt idx="177">
                  <c:v>172</c:v>
                </c:pt>
                <c:pt idx="178">
                  <c:v>170</c:v>
                </c:pt>
                <c:pt idx="179">
                  <c:v>169.9</c:v>
                </c:pt>
                <c:pt idx="180">
                  <c:v>171.23</c:v>
                </c:pt>
                <c:pt idx="181">
                  <c:v>172.93</c:v>
                </c:pt>
                <c:pt idx="182">
                  <c:v>169.07</c:v>
                </c:pt>
                <c:pt idx="183">
                  <c:v>169.53</c:v>
                </c:pt>
                <c:pt idx="184">
                  <c:v>171.1</c:v>
                </c:pt>
                <c:pt idx="185">
                  <c:v>168.97</c:v>
                </c:pt>
                <c:pt idx="186">
                  <c:v>172.8</c:v>
                </c:pt>
                <c:pt idx="187">
                  <c:v>176.53</c:v>
                </c:pt>
                <c:pt idx="188">
                  <c:v>175.23</c:v>
                </c:pt>
                <c:pt idx="189">
                  <c:v>174</c:v>
                </c:pt>
                <c:pt idx="190">
                  <c:v>173.67</c:v>
                </c:pt>
                <c:pt idx="191">
                  <c:v>174.37</c:v>
                </c:pt>
                <c:pt idx="192">
                  <c:v>170.13</c:v>
                </c:pt>
                <c:pt idx="193">
                  <c:v>171.97</c:v>
                </c:pt>
                <c:pt idx="194">
                  <c:v>169.8</c:v>
                </c:pt>
                <c:pt idx="195">
                  <c:v>174.57</c:v>
                </c:pt>
                <c:pt idx="196">
                  <c:v>173</c:v>
                </c:pt>
                <c:pt idx="197">
                  <c:v>172.97</c:v>
                </c:pt>
                <c:pt idx="198">
                  <c:v>167.77</c:v>
                </c:pt>
                <c:pt idx="199">
                  <c:v>168</c:v>
                </c:pt>
                <c:pt idx="200">
                  <c:v>175.3</c:v>
                </c:pt>
                <c:pt idx="201">
                  <c:v>171.63</c:v>
                </c:pt>
                <c:pt idx="202">
                  <c:v>166.6</c:v>
                </c:pt>
                <c:pt idx="203">
                  <c:v>167.2</c:v>
                </c:pt>
                <c:pt idx="204">
                  <c:v>171.23</c:v>
                </c:pt>
                <c:pt idx="205">
                  <c:v>167.13</c:v>
                </c:pt>
                <c:pt idx="206">
                  <c:v>167.43</c:v>
                </c:pt>
                <c:pt idx="207">
                  <c:v>167.1</c:v>
                </c:pt>
                <c:pt idx="208">
                  <c:v>170.27</c:v>
                </c:pt>
                <c:pt idx="209">
                  <c:v>166.33</c:v>
                </c:pt>
                <c:pt idx="210">
                  <c:v>172.87</c:v>
                </c:pt>
                <c:pt idx="211">
                  <c:v>166.43</c:v>
                </c:pt>
                <c:pt idx="212">
                  <c:v>170.73</c:v>
                </c:pt>
                <c:pt idx="213">
                  <c:v>173.57</c:v>
                </c:pt>
                <c:pt idx="214">
                  <c:v>178.53</c:v>
                </c:pt>
                <c:pt idx="215">
                  <c:v>177.83</c:v>
                </c:pt>
                <c:pt idx="216">
                  <c:v>176</c:v>
                </c:pt>
                <c:pt idx="217">
                  <c:v>175.07</c:v>
                </c:pt>
                <c:pt idx="218">
                  <c:v>170.97</c:v>
                </c:pt>
                <c:pt idx="219">
                  <c:v>171.7</c:v>
                </c:pt>
                <c:pt idx="220">
                  <c:v>172.3</c:v>
                </c:pt>
                <c:pt idx="221">
                  <c:v>164.7</c:v>
                </c:pt>
                <c:pt idx="222">
                  <c:v>163.57</c:v>
                </c:pt>
                <c:pt idx="223">
                  <c:v>162.1</c:v>
                </c:pt>
                <c:pt idx="224">
                  <c:v>163.87</c:v>
                </c:pt>
                <c:pt idx="225">
                  <c:v>165.8</c:v>
                </c:pt>
                <c:pt idx="226">
                  <c:v>169.87</c:v>
                </c:pt>
                <c:pt idx="227">
                  <c:v>172.77</c:v>
                </c:pt>
                <c:pt idx="228">
                  <c:v>173</c:v>
                </c:pt>
                <c:pt idx="229">
                  <c:v>173.87</c:v>
                </c:pt>
                <c:pt idx="230">
                  <c:v>173.6</c:v>
                </c:pt>
                <c:pt idx="231">
                  <c:v>165.27</c:v>
                </c:pt>
                <c:pt idx="232">
                  <c:v>171.87</c:v>
                </c:pt>
                <c:pt idx="233">
                  <c:v>160.66999999999999</c:v>
                </c:pt>
                <c:pt idx="234">
                  <c:v>149.03</c:v>
                </c:pt>
                <c:pt idx="235">
                  <c:v>152.72999999999999</c:v>
                </c:pt>
                <c:pt idx="236">
                  <c:v>154.5</c:v>
                </c:pt>
                <c:pt idx="237">
                  <c:v>150</c:v>
                </c:pt>
                <c:pt idx="238">
                  <c:v>143.53</c:v>
                </c:pt>
                <c:pt idx="239">
                  <c:v>144.19999999999999</c:v>
                </c:pt>
                <c:pt idx="240">
                  <c:v>150.22999999999999</c:v>
                </c:pt>
                <c:pt idx="241">
                  <c:v>149.87</c:v>
                </c:pt>
                <c:pt idx="242">
                  <c:v>155.30000000000001</c:v>
                </c:pt>
                <c:pt idx="243">
                  <c:v>158.30000000000001</c:v>
                </c:pt>
                <c:pt idx="244">
                  <c:v>159.4</c:v>
                </c:pt>
                <c:pt idx="245">
                  <c:v>158</c:v>
                </c:pt>
                <c:pt idx="246">
                  <c:v>157.19999999999999</c:v>
                </c:pt>
                <c:pt idx="247">
                  <c:v>159.5</c:v>
                </c:pt>
                <c:pt idx="248">
                  <c:v>160.1</c:v>
                </c:pt>
                <c:pt idx="249">
                  <c:v>157.03</c:v>
                </c:pt>
                <c:pt idx="250">
                  <c:v>156.4</c:v>
                </c:pt>
                <c:pt idx="251">
                  <c:v>155.43</c:v>
                </c:pt>
                <c:pt idx="252">
                  <c:v>150.6</c:v>
                </c:pt>
                <c:pt idx="253">
                  <c:v>150.13</c:v>
                </c:pt>
                <c:pt idx="254">
                  <c:v>149</c:v>
                </c:pt>
                <c:pt idx="255">
                  <c:v>148.9</c:v>
                </c:pt>
                <c:pt idx="256">
                  <c:v>150.07</c:v>
                </c:pt>
                <c:pt idx="257">
                  <c:v>148.57</c:v>
                </c:pt>
                <c:pt idx="258">
                  <c:v>142.63</c:v>
                </c:pt>
                <c:pt idx="259">
                  <c:v>141.16999999999999</c:v>
                </c:pt>
                <c:pt idx="260">
                  <c:v>139.19999999999999</c:v>
                </c:pt>
                <c:pt idx="261">
                  <c:v>140.27000000000001</c:v>
                </c:pt>
                <c:pt idx="262">
                  <c:v>138.6</c:v>
                </c:pt>
                <c:pt idx="263">
                  <c:v>140.87</c:v>
                </c:pt>
                <c:pt idx="264">
                  <c:v>143.19999999999999</c:v>
                </c:pt>
              </c:numCache>
            </c:numRef>
          </c:val>
          <c:smooth val="0"/>
          <c:extLst>
            <c:ext xmlns:c16="http://schemas.microsoft.com/office/drawing/2014/chart" uri="{C3380CC4-5D6E-409C-BE32-E72D297353CC}">
              <c16:uniqueId val="{00000003-37B2-462B-A88B-6DCDBA6E771F}"/>
            </c:ext>
          </c:extLst>
        </c:ser>
        <c:ser>
          <c:idx val="4"/>
          <c:order val="4"/>
          <c:tx>
            <c:strRef>
              <c:f>'1D. Post-Shock'!#REF!</c:f>
              <c:strCache>
                <c:ptCount val="1"/>
                <c:pt idx="0">
                  <c:v>#REF!</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'1D. Post-Shock'!$C$5:$C$269</c:f>
              <c:numCache>
                <c:formatCode>d\-mmm\-yy</c:formatCode>
                <c:ptCount val="265"/>
                <c:pt idx="0">
                  <c:v>45289</c:v>
                </c:pt>
                <c:pt idx="1">
                  <c:v>45288</c:v>
                </c:pt>
                <c:pt idx="2">
                  <c:v>45287</c:v>
                </c:pt>
                <c:pt idx="3">
                  <c:v>45286</c:v>
                </c:pt>
                <c:pt idx="4">
                  <c:v>45285</c:v>
                </c:pt>
                <c:pt idx="5">
                  <c:v>45282</c:v>
                </c:pt>
                <c:pt idx="6">
                  <c:v>45281</c:v>
                </c:pt>
                <c:pt idx="7">
                  <c:v>45280</c:v>
                </c:pt>
                <c:pt idx="8">
                  <c:v>45279</c:v>
                </c:pt>
                <c:pt idx="9">
                  <c:v>45278</c:v>
                </c:pt>
                <c:pt idx="10">
                  <c:v>45275</c:v>
                </c:pt>
                <c:pt idx="11">
                  <c:v>45274</c:v>
                </c:pt>
                <c:pt idx="12">
                  <c:v>45273</c:v>
                </c:pt>
                <c:pt idx="13">
                  <c:v>45272</c:v>
                </c:pt>
                <c:pt idx="14">
                  <c:v>45271</c:v>
                </c:pt>
                <c:pt idx="15">
                  <c:v>45268</c:v>
                </c:pt>
                <c:pt idx="16">
                  <c:v>45267</c:v>
                </c:pt>
                <c:pt idx="17">
                  <c:v>45266</c:v>
                </c:pt>
                <c:pt idx="18">
                  <c:v>45265</c:v>
                </c:pt>
                <c:pt idx="19">
                  <c:v>45264</c:v>
                </c:pt>
                <c:pt idx="20">
                  <c:v>45261</c:v>
                </c:pt>
                <c:pt idx="21">
                  <c:v>45260</c:v>
                </c:pt>
                <c:pt idx="22">
                  <c:v>45259</c:v>
                </c:pt>
                <c:pt idx="23">
                  <c:v>45258</c:v>
                </c:pt>
                <c:pt idx="24">
                  <c:v>45257</c:v>
                </c:pt>
                <c:pt idx="25">
                  <c:v>45254</c:v>
                </c:pt>
                <c:pt idx="26">
                  <c:v>45253</c:v>
                </c:pt>
                <c:pt idx="27">
                  <c:v>45252</c:v>
                </c:pt>
                <c:pt idx="28">
                  <c:v>45251</c:v>
                </c:pt>
                <c:pt idx="29">
                  <c:v>45250</c:v>
                </c:pt>
                <c:pt idx="30">
                  <c:v>45247</c:v>
                </c:pt>
                <c:pt idx="31">
                  <c:v>45246</c:v>
                </c:pt>
                <c:pt idx="32">
                  <c:v>45245</c:v>
                </c:pt>
                <c:pt idx="33">
                  <c:v>45244</c:v>
                </c:pt>
                <c:pt idx="34">
                  <c:v>45243</c:v>
                </c:pt>
                <c:pt idx="35">
                  <c:v>45242</c:v>
                </c:pt>
                <c:pt idx="36">
                  <c:v>45240</c:v>
                </c:pt>
                <c:pt idx="37">
                  <c:v>45239</c:v>
                </c:pt>
                <c:pt idx="38">
                  <c:v>45238</c:v>
                </c:pt>
                <c:pt idx="39">
                  <c:v>45237</c:v>
                </c:pt>
                <c:pt idx="40">
                  <c:v>45236</c:v>
                </c:pt>
                <c:pt idx="41">
                  <c:v>45233</c:v>
                </c:pt>
                <c:pt idx="42">
                  <c:v>45232</c:v>
                </c:pt>
                <c:pt idx="43">
                  <c:v>45231</c:v>
                </c:pt>
                <c:pt idx="44">
                  <c:v>45230</c:v>
                </c:pt>
                <c:pt idx="45">
                  <c:v>45229</c:v>
                </c:pt>
                <c:pt idx="46">
                  <c:v>45226</c:v>
                </c:pt>
                <c:pt idx="47">
                  <c:v>45225</c:v>
                </c:pt>
                <c:pt idx="48">
                  <c:v>45224</c:v>
                </c:pt>
                <c:pt idx="49">
                  <c:v>45223</c:v>
                </c:pt>
                <c:pt idx="50">
                  <c:v>45222</c:v>
                </c:pt>
                <c:pt idx="51">
                  <c:v>45219</c:v>
                </c:pt>
                <c:pt idx="52">
                  <c:v>45218</c:v>
                </c:pt>
                <c:pt idx="53">
                  <c:v>45217</c:v>
                </c:pt>
                <c:pt idx="54">
                  <c:v>45216</c:v>
                </c:pt>
                <c:pt idx="55">
                  <c:v>45215</c:v>
                </c:pt>
                <c:pt idx="56">
                  <c:v>45212</c:v>
                </c:pt>
                <c:pt idx="57">
                  <c:v>45211</c:v>
                </c:pt>
                <c:pt idx="58">
                  <c:v>45210</c:v>
                </c:pt>
                <c:pt idx="59">
                  <c:v>45209</c:v>
                </c:pt>
                <c:pt idx="60">
                  <c:v>45208</c:v>
                </c:pt>
                <c:pt idx="61">
                  <c:v>45205</c:v>
                </c:pt>
                <c:pt idx="62">
                  <c:v>45204</c:v>
                </c:pt>
                <c:pt idx="63">
                  <c:v>45203</c:v>
                </c:pt>
                <c:pt idx="64">
                  <c:v>45202</c:v>
                </c:pt>
                <c:pt idx="65">
                  <c:v>45201</c:v>
                </c:pt>
                <c:pt idx="66">
                  <c:v>45198</c:v>
                </c:pt>
                <c:pt idx="67">
                  <c:v>45197</c:v>
                </c:pt>
                <c:pt idx="68">
                  <c:v>45196</c:v>
                </c:pt>
                <c:pt idx="69">
                  <c:v>45195</c:v>
                </c:pt>
                <c:pt idx="70">
                  <c:v>45194</c:v>
                </c:pt>
                <c:pt idx="71">
                  <c:v>45191</c:v>
                </c:pt>
                <c:pt idx="72">
                  <c:v>45190</c:v>
                </c:pt>
                <c:pt idx="73">
                  <c:v>45189</c:v>
                </c:pt>
                <c:pt idx="74">
                  <c:v>45188</c:v>
                </c:pt>
                <c:pt idx="75">
                  <c:v>45187</c:v>
                </c:pt>
                <c:pt idx="76">
                  <c:v>45184</c:v>
                </c:pt>
                <c:pt idx="77">
                  <c:v>45183</c:v>
                </c:pt>
                <c:pt idx="78">
                  <c:v>45182</c:v>
                </c:pt>
                <c:pt idx="79">
                  <c:v>45181</c:v>
                </c:pt>
                <c:pt idx="80">
                  <c:v>45180</c:v>
                </c:pt>
                <c:pt idx="81">
                  <c:v>45177</c:v>
                </c:pt>
                <c:pt idx="82">
                  <c:v>45176</c:v>
                </c:pt>
                <c:pt idx="83">
                  <c:v>45175</c:v>
                </c:pt>
                <c:pt idx="84">
                  <c:v>45174</c:v>
                </c:pt>
                <c:pt idx="85">
                  <c:v>45173</c:v>
                </c:pt>
                <c:pt idx="86">
                  <c:v>45172</c:v>
                </c:pt>
                <c:pt idx="87">
                  <c:v>45170</c:v>
                </c:pt>
                <c:pt idx="88">
                  <c:v>45169</c:v>
                </c:pt>
                <c:pt idx="89">
                  <c:v>45168</c:v>
                </c:pt>
                <c:pt idx="90">
                  <c:v>45167</c:v>
                </c:pt>
                <c:pt idx="91">
                  <c:v>45166</c:v>
                </c:pt>
                <c:pt idx="92">
                  <c:v>45163</c:v>
                </c:pt>
                <c:pt idx="93">
                  <c:v>45162</c:v>
                </c:pt>
                <c:pt idx="94">
                  <c:v>45161</c:v>
                </c:pt>
                <c:pt idx="95">
                  <c:v>45160</c:v>
                </c:pt>
                <c:pt idx="96">
                  <c:v>45159</c:v>
                </c:pt>
                <c:pt idx="97">
                  <c:v>45156</c:v>
                </c:pt>
                <c:pt idx="98">
                  <c:v>45155</c:v>
                </c:pt>
                <c:pt idx="99">
                  <c:v>45154</c:v>
                </c:pt>
                <c:pt idx="100">
                  <c:v>45153</c:v>
                </c:pt>
                <c:pt idx="101">
                  <c:v>45152</c:v>
                </c:pt>
                <c:pt idx="102">
                  <c:v>45149</c:v>
                </c:pt>
                <c:pt idx="103">
                  <c:v>45148</c:v>
                </c:pt>
                <c:pt idx="104">
                  <c:v>45147</c:v>
                </c:pt>
                <c:pt idx="105">
                  <c:v>45146</c:v>
                </c:pt>
                <c:pt idx="106">
                  <c:v>45145</c:v>
                </c:pt>
                <c:pt idx="107">
                  <c:v>45142</c:v>
                </c:pt>
                <c:pt idx="108">
                  <c:v>45141</c:v>
                </c:pt>
                <c:pt idx="109">
                  <c:v>45140</c:v>
                </c:pt>
                <c:pt idx="110">
                  <c:v>45139</c:v>
                </c:pt>
                <c:pt idx="111">
                  <c:v>45138</c:v>
                </c:pt>
                <c:pt idx="112">
                  <c:v>45135</c:v>
                </c:pt>
                <c:pt idx="113">
                  <c:v>45134</c:v>
                </c:pt>
                <c:pt idx="114">
                  <c:v>45133</c:v>
                </c:pt>
                <c:pt idx="115">
                  <c:v>45132</c:v>
                </c:pt>
                <c:pt idx="116">
                  <c:v>45131</c:v>
                </c:pt>
                <c:pt idx="117">
                  <c:v>45128</c:v>
                </c:pt>
                <c:pt idx="118">
                  <c:v>45127</c:v>
                </c:pt>
                <c:pt idx="119">
                  <c:v>45126</c:v>
                </c:pt>
                <c:pt idx="120">
                  <c:v>45125</c:v>
                </c:pt>
                <c:pt idx="121">
                  <c:v>45124</c:v>
                </c:pt>
                <c:pt idx="122">
                  <c:v>45121</c:v>
                </c:pt>
                <c:pt idx="123">
                  <c:v>45120</c:v>
                </c:pt>
                <c:pt idx="124">
                  <c:v>45119</c:v>
                </c:pt>
                <c:pt idx="125">
                  <c:v>45118</c:v>
                </c:pt>
                <c:pt idx="126">
                  <c:v>45117</c:v>
                </c:pt>
                <c:pt idx="127">
                  <c:v>45114</c:v>
                </c:pt>
                <c:pt idx="128">
                  <c:v>45113</c:v>
                </c:pt>
                <c:pt idx="129">
                  <c:v>45112</c:v>
                </c:pt>
                <c:pt idx="130">
                  <c:v>45111</c:v>
                </c:pt>
                <c:pt idx="131">
                  <c:v>45110</c:v>
                </c:pt>
                <c:pt idx="132">
                  <c:v>45107</c:v>
                </c:pt>
                <c:pt idx="133">
                  <c:v>45106</c:v>
                </c:pt>
                <c:pt idx="134">
                  <c:v>45105</c:v>
                </c:pt>
                <c:pt idx="135">
                  <c:v>45104</c:v>
                </c:pt>
                <c:pt idx="136">
                  <c:v>45103</c:v>
                </c:pt>
                <c:pt idx="137">
                  <c:v>45100</c:v>
                </c:pt>
                <c:pt idx="138">
                  <c:v>45099</c:v>
                </c:pt>
                <c:pt idx="139">
                  <c:v>45098</c:v>
                </c:pt>
                <c:pt idx="140">
                  <c:v>45097</c:v>
                </c:pt>
                <c:pt idx="141">
                  <c:v>45096</c:v>
                </c:pt>
                <c:pt idx="142">
                  <c:v>45095</c:v>
                </c:pt>
                <c:pt idx="143">
                  <c:v>45093</c:v>
                </c:pt>
                <c:pt idx="144">
                  <c:v>45092</c:v>
                </c:pt>
                <c:pt idx="145">
                  <c:v>45091</c:v>
                </c:pt>
                <c:pt idx="146">
                  <c:v>45090</c:v>
                </c:pt>
                <c:pt idx="147">
                  <c:v>45089</c:v>
                </c:pt>
                <c:pt idx="148">
                  <c:v>45086</c:v>
                </c:pt>
                <c:pt idx="149">
                  <c:v>45085</c:v>
                </c:pt>
                <c:pt idx="150">
                  <c:v>45084</c:v>
                </c:pt>
                <c:pt idx="151">
                  <c:v>45083</c:v>
                </c:pt>
                <c:pt idx="152">
                  <c:v>45082</c:v>
                </c:pt>
                <c:pt idx="153">
                  <c:v>45079</c:v>
                </c:pt>
                <c:pt idx="154">
                  <c:v>45078</c:v>
                </c:pt>
                <c:pt idx="155">
                  <c:v>45077</c:v>
                </c:pt>
                <c:pt idx="156">
                  <c:v>45076</c:v>
                </c:pt>
                <c:pt idx="157">
                  <c:v>45075</c:v>
                </c:pt>
                <c:pt idx="158">
                  <c:v>45074</c:v>
                </c:pt>
                <c:pt idx="159">
                  <c:v>45072</c:v>
                </c:pt>
                <c:pt idx="160">
                  <c:v>45071</c:v>
                </c:pt>
                <c:pt idx="161">
                  <c:v>45070</c:v>
                </c:pt>
                <c:pt idx="162">
                  <c:v>45069</c:v>
                </c:pt>
                <c:pt idx="163">
                  <c:v>45068</c:v>
                </c:pt>
                <c:pt idx="164">
                  <c:v>45065</c:v>
                </c:pt>
                <c:pt idx="165">
                  <c:v>45064</c:v>
                </c:pt>
                <c:pt idx="166">
                  <c:v>45063</c:v>
                </c:pt>
                <c:pt idx="167">
                  <c:v>45062</c:v>
                </c:pt>
                <c:pt idx="168">
                  <c:v>45061</c:v>
                </c:pt>
                <c:pt idx="169">
                  <c:v>45058</c:v>
                </c:pt>
                <c:pt idx="170">
                  <c:v>45057</c:v>
                </c:pt>
                <c:pt idx="171">
                  <c:v>45056</c:v>
                </c:pt>
                <c:pt idx="172">
                  <c:v>45055</c:v>
                </c:pt>
                <c:pt idx="173">
                  <c:v>45054</c:v>
                </c:pt>
                <c:pt idx="174">
                  <c:v>45051</c:v>
                </c:pt>
                <c:pt idx="175">
                  <c:v>45050</c:v>
                </c:pt>
                <c:pt idx="176">
                  <c:v>45049</c:v>
                </c:pt>
                <c:pt idx="177">
                  <c:v>45048</c:v>
                </c:pt>
                <c:pt idx="178">
                  <c:v>45047</c:v>
                </c:pt>
                <c:pt idx="179">
                  <c:v>45044</c:v>
                </c:pt>
                <c:pt idx="180">
                  <c:v>45043</c:v>
                </c:pt>
                <c:pt idx="181">
                  <c:v>45042</c:v>
                </c:pt>
                <c:pt idx="182">
                  <c:v>45041</c:v>
                </c:pt>
                <c:pt idx="183">
                  <c:v>45040</c:v>
                </c:pt>
                <c:pt idx="184">
                  <c:v>45037</c:v>
                </c:pt>
                <c:pt idx="185">
                  <c:v>45036</c:v>
                </c:pt>
                <c:pt idx="186">
                  <c:v>45035</c:v>
                </c:pt>
                <c:pt idx="187">
                  <c:v>45034</c:v>
                </c:pt>
                <c:pt idx="188">
                  <c:v>45033</c:v>
                </c:pt>
                <c:pt idx="189">
                  <c:v>45030</c:v>
                </c:pt>
                <c:pt idx="190">
                  <c:v>45029</c:v>
                </c:pt>
                <c:pt idx="191">
                  <c:v>45028</c:v>
                </c:pt>
                <c:pt idx="192">
                  <c:v>45027</c:v>
                </c:pt>
                <c:pt idx="193">
                  <c:v>45026</c:v>
                </c:pt>
                <c:pt idx="194">
                  <c:v>45022</c:v>
                </c:pt>
                <c:pt idx="195">
                  <c:v>45021</c:v>
                </c:pt>
                <c:pt idx="196">
                  <c:v>45020</c:v>
                </c:pt>
                <c:pt idx="197">
                  <c:v>45019</c:v>
                </c:pt>
                <c:pt idx="198">
                  <c:v>45016</c:v>
                </c:pt>
                <c:pt idx="199">
                  <c:v>45015</c:v>
                </c:pt>
                <c:pt idx="200">
                  <c:v>45014</c:v>
                </c:pt>
                <c:pt idx="201">
                  <c:v>45013</c:v>
                </c:pt>
                <c:pt idx="202">
                  <c:v>45012</c:v>
                </c:pt>
                <c:pt idx="203">
                  <c:v>45009</c:v>
                </c:pt>
                <c:pt idx="204">
                  <c:v>45008</c:v>
                </c:pt>
                <c:pt idx="205">
                  <c:v>45007</c:v>
                </c:pt>
                <c:pt idx="206">
                  <c:v>45006</c:v>
                </c:pt>
                <c:pt idx="207">
                  <c:v>45005</c:v>
                </c:pt>
                <c:pt idx="208">
                  <c:v>45002</c:v>
                </c:pt>
                <c:pt idx="209">
                  <c:v>45001</c:v>
                </c:pt>
                <c:pt idx="210">
                  <c:v>45000</c:v>
                </c:pt>
                <c:pt idx="211">
                  <c:v>44999</c:v>
                </c:pt>
                <c:pt idx="212">
                  <c:v>44998</c:v>
                </c:pt>
                <c:pt idx="213">
                  <c:v>44995</c:v>
                </c:pt>
                <c:pt idx="214">
                  <c:v>44994</c:v>
                </c:pt>
                <c:pt idx="215">
                  <c:v>44993</c:v>
                </c:pt>
                <c:pt idx="216">
                  <c:v>44992</c:v>
                </c:pt>
                <c:pt idx="217">
                  <c:v>44991</c:v>
                </c:pt>
                <c:pt idx="218">
                  <c:v>44988</c:v>
                </c:pt>
                <c:pt idx="219">
                  <c:v>44987</c:v>
                </c:pt>
                <c:pt idx="220">
                  <c:v>44986</c:v>
                </c:pt>
                <c:pt idx="221">
                  <c:v>44985</c:v>
                </c:pt>
                <c:pt idx="222">
                  <c:v>44984</c:v>
                </c:pt>
                <c:pt idx="223">
                  <c:v>44981</c:v>
                </c:pt>
                <c:pt idx="224">
                  <c:v>44980</c:v>
                </c:pt>
                <c:pt idx="225">
                  <c:v>44979</c:v>
                </c:pt>
                <c:pt idx="226">
                  <c:v>44978</c:v>
                </c:pt>
                <c:pt idx="227">
                  <c:v>44977</c:v>
                </c:pt>
                <c:pt idx="228">
                  <c:v>44976</c:v>
                </c:pt>
                <c:pt idx="229">
                  <c:v>44974</c:v>
                </c:pt>
                <c:pt idx="230">
                  <c:v>44973</c:v>
                </c:pt>
                <c:pt idx="231">
                  <c:v>44972</c:v>
                </c:pt>
                <c:pt idx="232">
                  <c:v>44971</c:v>
                </c:pt>
                <c:pt idx="233">
                  <c:v>44970</c:v>
                </c:pt>
                <c:pt idx="234">
                  <c:v>44967</c:v>
                </c:pt>
                <c:pt idx="235">
                  <c:v>44966</c:v>
                </c:pt>
                <c:pt idx="236">
                  <c:v>44965</c:v>
                </c:pt>
                <c:pt idx="237">
                  <c:v>44964</c:v>
                </c:pt>
                <c:pt idx="238">
                  <c:v>44963</c:v>
                </c:pt>
                <c:pt idx="239">
                  <c:v>44960</c:v>
                </c:pt>
                <c:pt idx="240">
                  <c:v>44959</c:v>
                </c:pt>
                <c:pt idx="241">
                  <c:v>44958</c:v>
                </c:pt>
                <c:pt idx="242">
                  <c:v>44957</c:v>
                </c:pt>
                <c:pt idx="243">
                  <c:v>44956</c:v>
                </c:pt>
                <c:pt idx="244">
                  <c:v>44953</c:v>
                </c:pt>
                <c:pt idx="245">
                  <c:v>44952</c:v>
                </c:pt>
                <c:pt idx="246">
                  <c:v>44951</c:v>
                </c:pt>
                <c:pt idx="247">
                  <c:v>44950</c:v>
                </c:pt>
                <c:pt idx="248">
                  <c:v>44949</c:v>
                </c:pt>
                <c:pt idx="249">
                  <c:v>44946</c:v>
                </c:pt>
                <c:pt idx="250">
                  <c:v>44945</c:v>
                </c:pt>
                <c:pt idx="251">
                  <c:v>44944</c:v>
                </c:pt>
                <c:pt idx="252">
                  <c:v>44943</c:v>
                </c:pt>
                <c:pt idx="253">
                  <c:v>44942</c:v>
                </c:pt>
                <c:pt idx="254">
                  <c:v>44941</c:v>
                </c:pt>
                <c:pt idx="255">
                  <c:v>44939</c:v>
                </c:pt>
                <c:pt idx="256">
                  <c:v>44938</c:v>
                </c:pt>
                <c:pt idx="257">
                  <c:v>44937</c:v>
                </c:pt>
                <c:pt idx="258">
                  <c:v>44936</c:v>
                </c:pt>
                <c:pt idx="259">
                  <c:v>44935</c:v>
                </c:pt>
                <c:pt idx="260">
                  <c:v>44932</c:v>
                </c:pt>
                <c:pt idx="261">
                  <c:v>44931</c:v>
                </c:pt>
                <c:pt idx="262">
                  <c:v>44930</c:v>
                </c:pt>
                <c:pt idx="263">
                  <c:v>44929</c:v>
                </c:pt>
                <c:pt idx="264">
                  <c:v>44928</c:v>
                </c:pt>
              </c:numCache>
            </c:numRef>
          </c:cat>
          <c:val>
            <c:numRef>
              <c:f>'1D. Post-Shock'!#REF!</c:f>
              <c:numCache>
                <c:formatCode>General</c:formatCode>
                <c:ptCount val="1"/>
                <c:pt idx="0">
                  <c:v>1</c:v>
                </c:pt>
              </c:numCache>
            </c:numRef>
          </c:val>
          <c:smooth val="0"/>
          <c:extLst>
            <c:ext xmlns:c16="http://schemas.microsoft.com/office/drawing/2014/chart" uri="{C3380CC4-5D6E-409C-BE32-E72D297353CC}">
              <c16:uniqueId val="{00000004-37B2-462B-A88B-6DCDBA6E771F}"/>
            </c:ext>
          </c:extLst>
        </c:ser>
        <c:dLbls>
          <c:showLegendKey val="0"/>
          <c:showVal val="0"/>
          <c:showCatName val="0"/>
          <c:showSerName val="0"/>
          <c:showPercent val="0"/>
          <c:showBubbleSize val="0"/>
        </c:dLbls>
        <c:marker val="1"/>
        <c:smooth val="0"/>
        <c:axId val="1949627840"/>
        <c:axId val="1949617280"/>
      </c:lineChart>
      <c:dateAx>
        <c:axId val="1949657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48960"/>
        <c:crosses val="autoZero"/>
        <c:auto val="1"/>
        <c:lblOffset val="100"/>
        <c:baseTimeUnit val="days"/>
      </c:dateAx>
      <c:valAx>
        <c:axId val="1949648960"/>
        <c:scaling>
          <c:orientation val="minMax"/>
          <c:max val="14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Crude</a:t>
                </a:r>
                <a:r>
                  <a:rPr lang="en-IN" baseline="0"/>
                  <a:t> Oil (Rs)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57120"/>
        <c:crosses val="autoZero"/>
        <c:crossBetween val="between"/>
      </c:valAx>
      <c:valAx>
        <c:axId val="194961728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Stock</a:t>
                </a:r>
                <a:r>
                  <a:rPr lang="en-IN" baseline="0"/>
                  <a:t> Prices (Rs)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627840"/>
        <c:crosses val="max"/>
        <c:crossBetween val="between"/>
      </c:valAx>
      <c:dateAx>
        <c:axId val="1949627840"/>
        <c:scaling>
          <c:orientation val="minMax"/>
        </c:scaling>
        <c:delete val="1"/>
        <c:axPos val="b"/>
        <c:numFmt formatCode="d\-mmm\-yy" sourceLinked="1"/>
        <c:majorTickMark val="out"/>
        <c:minorTickMark val="none"/>
        <c:tickLblPos val="nextTo"/>
        <c:crossAx val="1949617280"/>
        <c:crosses val="autoZero"/>
        <c:auto val="1"/>
        <c:lblOffset val="100"/>
        <c:baseTimeUnit val="days"/>
      </c:dateAx>
      <c:spPr>
        <a:noFill/>
        <a:ln>
          <a:noFill/>
        </a:ln>
        <a:effectLst/>
      </c:spPr>
    </c:plotArea>
    <c:legend>
      <c:legendPos val="b"/>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[Oil Industry Analysis.xlsx]Sheet6!PivotTable5</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GAIN\LOSS</a:t>
            </a:r>
          </a:p>
        </c:rich>
      </c:tx>
      <c:layout>
        <c:manualLayout>
          <c:xMode val="edge"/>
          <c:yMode val="edge"/>
          <c:x val="0.42980952221291313"/>
          <c:y val="6.3143321680220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Sheet6!$L$11</c:f>
              <c:strCache>
                <c:ptCount val="1"/>
                <c:pt idx="0">
                  <c:v> IOC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Sheet6!$K$12:$K$18</c:f>
              <c:multiLvlStrCache>
                <c:ptCount val="5"/>
                <c:lvl>
                  <c:pt idx="0">
                    <c:v>1</c:v>
                  </c:pt>
                  <c:pt idx="1">
                    <c:v>2</c:v>
                  </c:pt>
                  <c:pt idx="2">
                    <c:v>3</c:v>
                  </c:pt>
                  <c:pt idx="3">
                    <c:v>4</c:v>
                  </c:pt>
                  <c:pt idx="4">
                    <c:v>5</c:v>
                  </c:pt>
                </c:lvl>
                <c:lvl>
                  <c:pt idx="0">
                    <c:v>Pre-war</c:v>
                  </c:pt>
                </c:lvl>
              </c:multiLvlStrCache>
            </c:multiLvlStrRef>
          </c:cat>
          <c:val>
            <c:numRef>
              <c:f>Sheet6!$L$12:$L$18</c:f>
              <c:numCache>
                <c:formatCode>"₹"\ #,##0.00</c:formatCode>
                <c:ptCount val="5"/>
                <c:pt idx="0">
                  <c:v>8.7000000000000028</c:v>
                </c:pt>
                <c:pt idx="1">
                  <c:v>8.0699999999999932</c:v>
                </c:pt>
                <c:pt idx="2">
                  <c:v>10.570000000000007</c:v>
                </c:pt>
                <c:pt idx="3">
                  <c:v>14.299999999999997</c:v>
                </c:pt>
                <c:pt idx="4">
                  <c:v>13.800000000000011</c:v>
                </c:pt>
              </c:numCache>
            </c:numRef>
          </c:val>
          <c:smooth val="0"/>
          <c:extLst>
            <c:ext xmlns:c16="http://schemas.microsoft.com/office/drawing/2014/chart" uri="{C3380CC4-5D6E-409C-BE32-E72D297353CC}">
              <c16:uniqueId val="{00000000-6628-4266-A8D4-8F92229A9A67}"/>
            </c:ext>
          </c:extLst>
        </c:ser>
        <c:ser>
          <c:idx val="1"/>
          <c:order val="1"/>
          <c:tx>
            <c:strRef>
              <c:f>Sheet6!$M$11</c:f>
              <c:strCache>
                <c:ptCount val="1"/>
                <c:pt idx="0">
                  <c:v> ONGC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Sheet6!$K$12:$K$18</c:f>
              <c:multiLvlStrCache>
                <c:ptCount val="5"/>
                <c:lvl>
                  <c:pt idx="0">
                    <c:v>1</c:v>
                  </c:pt>
                  <c:pt idx="1">
                    <c:v>2</c:v>
                  </c:pt>
                  <c:pt idx="2">
                    <c:v>3</c:v>
                  </c:pt>
                  <c:pt idx="3">
                    <c:v>4</c:v>
                  </c:pt>
                  <c:pt idx="4">
                    <c:v>5</c:v>
                  </c:pt>
                </c:lvl>
                <c:lvl>
                  <c:pt idx="0">
                    <c:v>Pre-war</c:v>
                  </c:pt>
                </c:lvl>
              </c:multiLvlStrCache>
            </c:multiLvlStrRef>
          </c:cat>
          <c:val>
            <c:numRef>
              <c:f>Sheet6!$M$12:$M$18</c:f>
              <c:numCache>
                <c:formatCode>"₹"\ #,##0.00</c:formatCode>
                <c:ptCount val="5"/>
                <c:pt idx="0">
                  <c:v>55.999999999999986</c:v>
                </c:pt>
                <c:pt idx="1">
                  <c:v>53.949999999999989</c:v>
                </c:pt>
                <c:pt idx="2">
                  <c:v>54.95</c:v>
                </c:pt>
                <c:pt idx="3">
                  <c:v>59.550000000000011</c:v>
                </c:pt>
                <c:pt idx="4">
                  <c:v>55.25</c:v>
                </c:pt>
              </c:numCache>
            </c:numRef>
          </c:val>
          <c:smooth val="0"/>
          <c:extLst>
            <c:ext xmlns:c16="http://schemas.microsoft.com/office/drawing/2014/chart" uri="{C3380CC4-5D6E-409C-BE32-E72D297353CC}">
              <c16:uniqueId val="{00000001-6628-4266-A8D4-8F92229A9A67}"/>
            </c:ext>
          </c:extLst>
        </c:ser>
        <c:ser>
          <c:idx val="2"/>
          <c:order val="2"/>
          <c:tx>
            <c:strRef>
              <c:f>Sheet6!$N$11</c:f>
              <c:strCache>
                <c:ptCount val="1"/>
                <c:pt idx="0">
                  <c:v> OI Ltd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Sheet6!$K$12:$K$18</c:f>
              <c:multiLvlStrCache>
                <c:ptCount val="5"/>
                <c:lvl>
                  <c:pt idx="0">
                    <c:v>1</c:v>
                  </c:pt>
                  <c:pt idx="1">
                    <c:v>2</c:v>
                  </c:pt>
                  <c:pt idx="2">
                    <c:v>3</c:v>
                  </c:pt>
                  <c:pt idx="3">
                    <c:v>4</c:v>
                  </c:pt>
                  <c:pt idx="4">
                    <c:v>5</c:v>
                  </c:pt>
                </c:lvl>
                <c:lvl>
                  <c:pt idx="0">
                    <c:v>Pre-war</c:v>
                  </c:pt>
                </c:lvl>
              </c:multiLvlStrCache>
            </c:multiLvlStrRef>
          </c:cat>
          <c:val>
            <c:numRef>
              <c:f>Sheet6!$N$12:$N$18</c:f>
              <c:numCache>
                <c:formatCode>"₹"\ #,##0.00</c:formatCode>
                <c:ptCount val="5"/>
                <c:pt idx="0">
                  <c:v>39.599999999999994</c:v>
                </c:pt>
                <c:pt idx="1">
                  <c:v>37</c:v>
                </c:pt>
                <c:pt idx="2">
                  <c:v>43.77000000000001</c:v>
                </c:pt>
                <c:pt idx="3">
                  <c:v>43.569999999999993</c:v>
                </c:pt>
                <c:pt idx="4">
                  <c:v>39.600000000000009</c:v>
                </c:pt>
              </c:numCache>
            </c:numRef>
          </c:val>
          <c:smooth val="0"/>
          <c:extLst>
            <c:ext xmlns:c16="http://schemas.microsoft.com/office/drawing/2014/chart" uri="{C3380CC4-5D6E-409C-BE32-E72D297353CC}">
              <c16:uniqueId val="{00000002-6628-4266-A8D4-8F92229A9A67}"/>
            </c:ext>
          </c:extLst>
        </c:ser>
        <c:dLbls>
          <c:showLegendKey val="0"/>
          <c:showVal val="0"/>
          <c:showCatName val="0"/>
          <c:showSerName val="0"/>
          <c:showPercent val="0"/>
          <c:showBubbleSize val="0"/>
        </c:dLbls>
        <c:marker val="1"/>
        <c:smooth val="0"/>
        <c:axId val="1637572016"/>
        <c:axId val="1637572496"/>
      </c:lineChart>
      <c:catAx>
        <c:axId val="163757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572496"/>
        <c:crosses val="autoZero"/>
        <c:auto val="1"/>
        <c:lblAlgn val="ctr"/>
        <c:lblOffset val="100"/>
        <c:noMultiLvlLbl val="0"/>
      </c:catAx>
      <c:valAx>
        <c:axId val="16375724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57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[Oil Industry Analysis.xlsx]Sheet7!PivotTable7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ROI</a:t>
            </a:r>
          </a:p>
        </c:rich>
      </c:tx>
      <c:layout>
        <c:manualLayout>
          <c:xMode val="edge"/>
          <c:yMode val="edge"/>
          <c:x val="0.46469933782828449"/>
          <c:y val="6.79858771038291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 IOC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Sheet7!$A$4:$A$10</c:f>
              <c:multiLvlStrCache>
                <c:ptCount val="5"/>
                <c:lvl>
                  <c:pt idx="0">
                    <c:v>1</c:v>
                  </c:pt>
                  <c:pt idx="1">
                    <c:v>2</c:v>
                  </c:pt>
                  <c:pt idx="2">
                    <c:v>3</c:v>
                  </c:pt>
                  <c:pt idx="3">
                    <c:v>4</c:v>
                  </c:pt>
                  <c:pt idx="4">
                    <c:v>5</c:v>
                  </c:pt>
                </c:lvl>
                <c:lvl>
                  <c:pt idx="0">
                    <c:v>Pre-war</c:v>
                  </c:pt>
                </c:lvl>
              </c:multiLvlStrCache>
            </c:multiLvlStrRef>
          </c:cat>
          <c:val>
            <c:numRef>
              <c:f>Sheet7!$B$4:$B$10</c:f>
              <c:numCache>
                <c:formatCode>0.00%</c:formatCode>
                <c:ptCount val="5"/>
                <c:pt idx="0">
                  <c:v>0.12608695652173918</c:v>
                </c:pt>
                <c:pt idx="1">
                  <c:v>0.11528571428571419</c:v>
                </c:pt>
                <c:pt idx="2">
                  <c:v>0.14929378531073456</c:v>
                </c:pt>
                <c:pt idx="3">
                  <c:v>0.2082423183340614</c:v>
                </c:pt>
                <c:pt idx="4">
                  <c:v>0.19827586206896569</c:v>
                </c:pt>
              </c:numCache>
            </c:numRef>
          </c:val>
          <c:smooth val="0"/>
          <c:extLst>
            <c:ext xmlns:c16="http://schemas.microsoft.com/office/drawing/2014/chart" uri="{C3380CC4-5D6E-409C-BE32-E72D297353CC}">
              <c16:uniqueId val="{00000000-9074-43F0-89E9-13D80469FEBC}"/>
            </c:ext>
          </c:extLst>
        </c:ser>
        <c:ser>
          <c:idx val="1"/>
          <c:order val="1"/>
          <c:tx>
            <c:strRef>
              <c:f>Sheet7!$C$3</c:f>
              <c:strCache>
                <c:ptCount val="1"/>
                <c:pt idx="0">
                  <c:v> ONGC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Sheet7!$A$4:$A$10</c:f>
              <c:multiLvlStrCache>
                <c:ptCount val="5"/>
                <c:lvl>
                  <c:pt idx="0">
                    <c:v>1</c:v>
                  </c:pt>
                  <c:pt idx="1">
                    <c:v>2</c:v>
                  </c:pt>
                  <c:pt idx="2">
                    <c:v>3</c:v>
                  </c:pt>
                  <c:pt idx="3">
                    <c:v>4</c:v>
                  </c:pt>
                  <c:pt idx="4">
                    <c:v>5</c:v>
                  </c:pt>
                </c:lvl>
                <c:lvl>
                  <c:pt idx="0">
                    <c:v>Pre-war</c:v>
                  </c:pt>
                </c:lvl>
              </c:multiLvlStrCache>
            </c:multiLvlStrRef>
          </c:cat>
          <c:val>
            <c:numRef>
              <c:f>Sheet7!$C$4:$C$10</c:f>
              <c:numCache>
                <c:formatCode>0.00%</c:formatCode>
                <c:ptCount val="5"/>
                <c:pt idx="0">
                  <c:v>0.50816696914700532</c:v>
                </c:pt>
                <c:pt idx="1">
                  <c:v>0.48603603603603596</c:v>
                </c:pt>
                <c:pt idx="2">
                  <c:v>0.48542402826855124</c:v>
                </c:pt>
                <c:pt idx="3">
                  <c:v>0.53288590604026853</c:v>
                </c:pt>
                <c:pt idx="4">
                  <c:v>0.48043478260869565</c:v>
                </c:pt>
              </c:numCache>
            </c:numRef>
          </c:val>
          <c:smooth val="0"/>
          <c:extLst>
            <c:ext xmlns:c16="http://schemas.microsoft.com/office/drawing/2014/chart" uri="{C3380CC4-5D6E-409C-BE32-E72D297353CC}">
              <c16:uniqueId val="{00000001-9074-43F0-89E9-13D80469FEBC}"/>
            </c:ext>
          </c:extLst>
        </c:ser>
        <c:ser>
          <c:idx val="2"/>
          <c:order val="2"/>
          <c:tx>
            <c:strRef>
              <c:f>Sheet7!$D$3</c:f>
              <c:strCache>
                <c:ptCount val="1"/>
                <c:pt idx="0">
                  <c:v> OI Ltd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Sheet7!$A$4:$A$10</c:f>
              <c:multiLvlStrCache>
                <c:ptCount val="5"/>
                <c:lvl>
                  <c:pt idx="0">
                    <c:v>1</c:v>
                  </c:pt>
                  <c:pt idx="1">
                    <c:v>2</c:v>
                  </c:pt>
                  <c:pt idx="2">
                    <c:v>3</c:v>
                  </c:pt>
                  <c:pt idx="3">
                    <c:v>4</c:v>
                  </c:pt>
                  <c:pt idx="4">
                    <c:v>5</c:v>
                  </c:pt>
                </c:lvl>
                <c:lvl>
                  <c:pt idx="0">
                    <c:v>Pre-war</c:v>
                  </c:pt>
                </c:lvl>
              </c:multiLvlStrCache>
            </c:multiLvlStrRef>
          </c:cat>
          <c:val>
            <c:numRef>
              <c:f>Sheet7!$D$4:$D$10</c:f>
              <c:numCache>
                <c:formatCode>0.00%</c:formatCode>
                <c:ptCount val="5"/>
                <c:pt idx="0">
                  <c:v>0.35707844905320102</c:v>
                </c:pt>
                <c:pt idx="1">
                  <c:v>0.33636363636363636</c:v>
                </c:pt>
                <c:pt idx="2">
                  <c:v>0.40144914243786123</c:v>
                </c:pt>
                <c:pt idx="3">
                  <c:v>0.38867082961641386</c:v>
                </c:pt>
                <c:pt idx="4">
                  <c:v>0.35892323030907286</c:v>
                </c:pt>
              </c:numCache>
            </c:numRef>
          </c:val>
          <c:smooth val="0"/>
          <c:extLst>
            <c:ext xmlns:c16="http://schemas.microsoft.com/office/drawing/2014/chart" uri="{C3380CC4-5D6E-409C-BE32-E72D297353CC}">
              <c16:uniqueId val="{00000002-9074-43F0-89E9-13D80469FEBC}"/>
            </c:ext>
          </c:extLst>
        </c:ser>
        <c:dLbls>
          <c:showLegendKey val="0"/>
          <c:showVal val="0"/>
          <c:showCatName val="0"/>
          <c:showSerName val="0"/>
          <c:showPercent val="0"/>
          <c:showBubbleSize val="0"/>
        </c:dLbls>
        <c:marker val="1"/>
        <c:smooth val="0"/>
        <c:axId val="1284786432"/>
        <c:axId val="1284779712"/>
      </c:lineChart>
      <c:catAx>
        <c:axId val="128478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79712"/>
        <c:crosses val="autoZero"/>
        <c:auto val="1"/>
        <c:lblAlgn val="ctr"/>
        <c:lblOffset val="100"/>
        <c:noMultiLvlLbl val="0"/>
      </c:catAx>
      <c:valAx>
        <c:axId val="1284779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786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Volatility</a:t>
            </a:r>
          </a:p>
        </c:rich>
      </c:tx>
      <c:layout>
        <c:manualLayout>
          <c:xMode val="edge"/>
          <c:yMode val="edge"/>
          <c:x val="0.403937445319335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'Investment Analysis'!$R$13:$R$14</c:f>
              <c:strCache>
                <c:ptCount val="2"/>
                <c:pt idx="0">
                  <c:v>Price Volatility :-</c:v>
                </c:pt>
                <c:pt idx="1">
                  <c:v>IOC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'Investment Analysis'!$Q$15:$Q$17</c:f>
              <c:strCache>
                <c:ptCount val="3"/>
                <c:pt idx="0">
                  <c:v>Pre-war</c:v>
                </c:pt>
                <c:pt idx="1">
                  <c:v>Shock</c:v>
                </c:pt>
                <c:pt idx="2">
                  <c:v>Post-Shock</c:v>
                </c:pt>
              </c:strCache>
            </c:strRef>
          </c:cat>
          <c:val>
            <c:numRef>
              <c:f>'Investment Analysis'!$R$15:$R$17</c:f>
              <c:numCache>
                <c:formatCode>0.00</c:formatCode>
                <c:ptCount val="3"/>
                <c:pt idx="0">
                  <c:v>8.5317440901367103</c:v>
                </c:pt>
                <c:pt idx="1">
                  <c:v>5.5060558860798841</c:v>
                </c:pt>
                <c:pt idx="2">
                  <c:v>11.992441343240968</c:v>
                </c:pt>
              </c:numCache>
            </c:numRef>
          </c:val>
          <c:smooth val="0"/>
          <c:extLst>
            <c:ext xmlns:c16="http://schemas.microsoft.com/office/drawing/2014/chart" uri="{C3380CC4-5D6E-409C-BE32-E72D297353CC}">
              <c16:uniqueId val="{00000000-CB71-46C7-8CA7-14AB4939A9E6}"/>
            </c:ext>
          </c:extLst>
        </c:ser>
        <c:ser>
          <c:idx val="1"/>
          <c:order val="1"/>
          <c:tx>
            <c:strRef>
              <c:f>'Investment Analysis'!$S$13:$S$14</c:f>
              <c:strCache>
                <c:ptCount val="2"/>
                <c:pt idx="0">
                  <c:v>Price Volatility :-</c:v>
                </c:pt>
                <c:pt idx="1">
                  <c:v>ONGC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'Investment Analysis'!$Q$15:$Q$17</c:f>
              <c:strCache>
                <c:ptCount val="3"/>
                <c:pt idx="0">
                  <c:v>Pre-war</c:v>
                </c:pt>
                <c:pt idx="1">
                  <c:v>Shock</c:v>
                </c:pt>
                <c:pt idx="2">
                  <c:v>Post-Shock</c:v>
                </c:pt>
              </c:strCache>
            </c:strRef>
          </c:cat>
          <c:val>
            <c:numRef>
              <c:f>'Investment Analysis'!$S$15:$S$17</c:f>
              <c:numCache>
                <c:formatCode>0.00</c:formatCode>
                <c:ptCount val="3"/>
                <c:pt idx="0">
                  <c:v>23.251171293337233</c:v>
                </c:pt>
                <c:pt idx="1">
                  <c:v>15.86744117007297</c:v>
                </c:pt>
                <c:pt idx="2">
                  <c:v>17.342569173740099</c:v>
                </c:pt>
              </c:numCache>
            </c:numRef>
          </c:val>
          <c:smooth val="0"/>
          <c:extLst>
            <c:ext xmlns:c16="http://schemas.microsoft.com/office/drawing/2014/chart" uri="{C3380CC4-5D6E-409C-BE32-E72D297353CC}">
              <c16:uniqueId val="{00000001-CB71-46C7-8CA7-14AB4939A9E6}"/>
            </c:ext>
          </c:extLst>
        </c:ser>
        <c:ser>
          <c:idx val="2"/>
          <c:order val="2"/>
          <c:tx>
            <c:strRef>
              <c:f>'Investment Analysis'!$T$13:$T$14</c:f>
              <c:strCache>
                <c:ptCount val="2"/>
                <c:pt idx="0">
                  <c:v>Price Volatility :-</c:v>
                </c:pt>
                <c:pt idx="1">
                  <c:v>OI Ltd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'Investment Analysis'!$Q$15:$Q$17</c:f>
              <c:strCache>
                <c:ptCount val="3"/>
                <c:pt idx="0">
                  <c:v>Pre-war</c:v>
                </c:pt>
                <c:pt idx="1">
                  <c:v>Shock</c:v>
                </c:pt>
                <c:pt idx="2">
                  <c:v>Post-Shock</c:v>
                </c:pt>
              </c:strCache>
            </c:strRef>
          </c:cat>
          <c:val>
            <c:numRef>
              <c:f>'Investment Analysis'!$T$15:$T$17</c:f>
              <c:numCache>
                <c:formatCode>0.00</c:formatCode>
                <c:ptCount val="3"/>
                <c:pt idx="0">
                  <c:v>29.118590755055145</c:v>
                </c:pt>
                <c:pt idx="1">
                  <c:v>-17.116395019521104</c:v>
                </c:pt>
                <c:pt idx="2">
                  <c:v>22.211220137386171</c:v>
                </c:pt>
              </c:numCache>
            </c:numRef>
          </c:val>
          <c:smooth val="0"/>
          <c:extLst>
            <c:ext xmlns:c16="http://schemas.microsoft.com/office/drawing/2014/chart" uri="{C3380CC4-5D6E-409C-BE32-E72D297353CC}">
              <c16:uniqueId val="{00000002-CB71-46C7-8CA7-14AB4939A9E6}"/>
            </c:ext>
          </c:extLst>
        </c:ser>
        <c:dLbls>
          <c:showLegendKey val="0"/>
          <c:showVal val="0"/>
          <c:showCatName val="0"/>
          <c:showSerName val="0"/>
          <c:showPercent val="0"/>
          <c:showBubbleSize val="0"/>
        </c:dLbls>
        <c:marker val="1"/>
        <c:smooth val="0"/>
        <c:axId val="1757048048"/>
        <c:axId val="1757052368"/>
      </c:lineChart>
      <c:catAx>
        <c:axId val="175704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052368"/>
        <c:crosses val="autoZero"/>
        <c:auto val="1"/>
        <c:lblAlgn val="ctr"/>
        <c:lblOffset val="100"/>
        <c:noMultiLvlLbl val="0"/>
      </c:catAx>
      <c:valAx>
        <c:axId val="1757052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048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122750</xdr:colOff>
      <xdr:row>34</xdr:row>
      <xdr:rowOff>106947</xdr:rowOff>
    </xdr:from>
    <xdr:to>
      <xdr:col>7</xdr:col>
      <xdr:colOff>521369</xdr:colOff>
      <xdr:row>57</xdr:row>
      <xdr:rowOff>86895</xdr:rowOff>
    </xdr:to>
    <xdr:graphicFrame macro="">
      <xdr:nvGraphicFramePr>
        <xdr:cNvPr id="12" name="Chart 11">
          <a:extLst>
            <a:ext uri="{FF2B5EF4-FFF2-40B4-BE49-F238E27FC236}">
              <a16:creationId xmlns:a16="http://schemas.microsoft.com/office/drawing/2014/main" id="{1245AE32-E508-4876-AFA1-EDBF6E664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98641</xdr:colOff>
      <xdr:row>34</xdr:row>
      <xdr:rowOff>100264</xdr:rowOff>
    </xdr:from>
    <xdr:to>
      <xdr:col>15</xdr:col>
      <xdr:colOff>495736</xdr:colOff>
      <xdr:row>57</xdr:row>
      <xdr:rowOff>79633</xdr:rowOff>
    </xdr:to>
    <xdr:graphicFrame macro="">
      <xdr:nvGraphicFramePr>
        <xdr:cNvPr id="14" name="Chart 13">
          <a:extLst>
            <a:ext uri="{FF2B5EF4-FFF2-40B4-BE49-F238E27FC236}">
              <a16:creationId xmlns:a16="http://schemas.microsoft.com/office/drawing/2014/main" id="{8A7B0FA1-87EF-408C-B1C5-48D72F6306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93578</xdr:colOff>
      <xdr:row>34</xdr:row>
      <xdr:rowOff>73526</xdr:rowOff>
    </xdr:from>
    <xdr:to>
      <xdr:col>25</xdr:col>
      <xdr:colOff>490673</xdr:colOff>
      <xdr:row>57</xdr:row>
      <xdr:rowOff>52895</xdr:rowOff>
    </xdr:to>
    <xdr:graphicFrame macro="">
      <xdr:nvGraphicFramePr>
        <xdr:cNvPr id="16" name="Chart 15">
          <a:extLst>
            <a:ext uri="{FF2B5EF4-FFF2-40B4-BE49-F238E27FC236}">
              <a16:creationId xmlns:a16="http://schemas.microsoft.com/office/drawing/2014/main" id="{B52C3B03-88B2-4467-9E9F-142DDC261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97971</xdr:colOff>
      <xdr:row>7</xdr:row>
      <xdr:rowOff>65315</xdr:rowOff>
    </xdr:from>
    <xdr:to>
      <xdr:col>3</xdr:col>
      <xdr:colOff>1443182</xdr:colOff>
      <xdr:row>11</xdr:row>
      <xdr:rowOff>97971</xdr:rowOff>
    </xdr:to>
    <xdr:sp macro="" textlink="">
      <xdr:nvSpPr>
        <xdr:cNvPr id="6" name="Rectangle 5">
          <a:extLst>
            <a:ext uri="{FF2B5EF4-FFF2-40B4-BE49-F238E27FC236}">
              <a16:creationId xmlns:a16="http://schemas.microsoft.com/office/drawing/2014/main" id="{71A90323-1FAD-A01D-8178-6E9EE6112A44}"/>
            </a:ext>
          </a:extLst>
        </xdr:cNvPr>
        <xdr:cNvSpPr/>
      </xdr:nvSpPr>
      <xdr:spPr>
        <a:xfrm>
          <a:off x="405850" y="482234"/>
          <a:ext cx="1999453" cy="674070"/>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latin typeface="Cambria" panose="02040503050406030204" pitchFamily="18" charset="0"/>
              <a:ea typeface="Cambria" panose="02040503050406030204" pitchFamily="18" charset="0"/>
            </a:rPr>
            <a:t>Average ROI- IOC</a:t>
          </a:r>
        </a:p>
      </xdr:txBody>
    </xdr:sp>
    <xdr:clientData/>
  </xdr:twoCellAnchor>
  <xdr:oneCellAnchor>
    <xdr:from>
      <xdr:col>2</xdr:col>
      <xdr:colOff>321695</xdr:colOff>
      <xdr:row>9</xdr:row>
      <xdr:rowOff>41601</xdr:rowOff>
    </xdr:from>
    <xdr:ext cx="1556658" cy="337458"/>
    <xdr:sp macro="" textlink="Sheet9!A5">
      <xdr:nvSpPr>
        <xdr:cNvPr id="8" name="TextBox 7">
          <a:extLst>
            <a:ext uri="{FF2B5EF4-FFF2-40B4-BE49-F238E27FC236}">
              <a16:creationId xmlns:a16="http://schemas.microsoft.com/office/drawing/2014/main" id="{05B8970D-D956-7490-F1CF-485C6B5C5C83}"/>
            </a:ext>
          </a:extLst>
        </xdr:cNvPr>
        <xdr:cNvSpPr txBox="1"/>
      </xdr:nvSpPr>
      <xdr:spPr>
        <a:xfrm>
          <a:off x="629574" y="971652"/>
          <a:ext cx="1556658" cy="337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E1A6110C-52B3-437F-97D4-ACBF8B9FD0DD}" type="TxLink">
            <a:rPr lang="en-US" sz="1800" b="1" i="0" u="none" strike="noStrike">
              <a:solidFill>
                <a:srgbClr val="000000"/>
              </a:solidFill>
              <a:latin typeface="Cambria" panose="02040503050406030204" pitchFamily="18" charset="0"/>
              <a:ea typeface="Cambria" panose="02040503050406030204" pitchFamily="18" charset="0"/>
              <a:cs typeface="Calibri"/>
            </a:rPr>
            <a:pPr algn="ctr"/>
            <a:t>15.94%</a:t>
          </a:fld>
          <a:endParaRPr lang="en-US" sz="1800" b="1">
            <a:latin typeface="Cambria" panose="02040503050406030204" pitchFamily="18" charset="0"/>
            <a:ea typeface="Cambria" panose="02040503050406030204" pitchFamily="18" charset="0"/>
          </a:endParaRPr>
        </a:p>
      </xdr:txBody>
    </xdr:sp>
    <xdr:clientData/>
  </xdr:oneCellAnchor>
  <xdr:twoCellAnchor>
    <xdr:from>
      <xdr:col>2</xdr:col>
      <xdr:colOff>43544</xdr:colOff>
      <xdr:row>15</xdr:row>
      <xdr:rowOff>130628</xdr:rowOff>
    </xdr:from>
    <xdr:to>
      <xdr:col>7</xdr:col>
      <xdr:colOff>468086</xdr:colOff>
      <xdr:row>20</xdr:row>
      <xdr:rowOff>54429</xdr:rowOff>
    </xdr:to>
    <xdr:graphicFrame macro="">
      <xdr:nvGraphicFramePr>
        <xdr:cNvPr id="13" name="Chart 12">
          <a:extLst>
            <a:ext uri="{FF2B5EF4-FFF2-40B4-BE49-F238E27FC236}">
              <a16:creationId xmlns:a16="http://schemas.microsoft.com/office/drawing/2014/main" id="{5075FEC6-0029-4FEE-923E-A015FF94A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54430</xdr:colOff>
      <xdr:row>15</xdr:row>
      <xdr:rowOff>87086</xdr:rowOff>
    </xdr:from>
    <xdr:to>
      <xdr:col>15</xdr:col>
      <xdr:colOff>522515</xdr:colOff>
      <xdr:row>19</xdr:row>
      <xdr:rowOff>947058</xdr:rowOff>
    </xdr:to>
    <xdr:graphicFrame macro="">
      <xdr:nvGraphicFramePr>
        <xdr:cNvPr id="15" name="Chart 14">
          <a:extLst>
            <a:ext uri="{FF2B5EF4-FFF2-40B4-BE49-F238E27FC236}">
              <a16:creationId xmlns:a16="http://schemas.microsoft.com/office/drawing/2014/main" id="{FF342266-206F-46BE-88E0-61935CF2E7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27</xdr:col>
      <xdr:colOff>141513</xdr:colOff>
      <xdr:row>5</xdr:row>
      <xdr:rowOff>21771</xdr:rowOff>
    </xdr:from>
    <xdr:to>
      <xdr:col>31</xdr:col>
      <xdr:colOff>10884</xdr:colOff>
      <xdr:row>14</xdr:row>
      <xdr:rowOff>32657</xdr:rowOff>
    </xdr:to>
    <mc:AlternateContent xmlns:mc="http://schemas.openxmlformats.org/markup-compatibility/2006" xmlns:a14="http://schemas.microsoft.com/office/drawing/2010/main">
      <mc:Choice Requires="a14">
        <xdr:graphicFrame macro="">
          <xdr:nvGraphicFramePr>
            <xdr:cNvPr id="17" name="Phase 2">
              <a:extLst>
                <a:ext uri="{FF2B5EF4-FFF2-40B4-BE49-F238E27FC236}">
                  <a16:creationId xmlns:a16="http://schemas.microsoft.com/office/drawing/2014/main" id="{41F2EB16-ACD4-43C3-9BC6-03AA4CE440E4}"/>
                </a:ext>
              </a:extLst>
            </xdr:cNvPr>
            <xdr:cNvGraphicFramePr/>
          </xdr:nvGraphicFramePr>
          <xdr:xfrm>
            <a:off x="0" y="0"/>
            <a:ext cx="0" cy="0"/>
          </xdr:xfrm>
          <a:graphic>
            <a:graphicData uri="http://schemas.microsoft.com/office/drawing/2010/slicer">
              <sle:slicer xmlns:sle="http://schemas.microsoft.com/office/drawing/2010/slicer" name="Phase 2"/>
            </a:graphicData>
          </a:graphic>
        </xdr:graphicFrame>
      </mc:Choice>
      <mc:Fallback xmlns="">
        <xdr:sp macro="" textlink="">
          <xdr:nvSpPr>
            <xdr:cNvPr id="0" name=""/>
            <xdr:cNvSpPr>
              <a:spLocks noTextEdit="1"/>
            </xdr:cNvSpPr>
          </xdr:nvSpPr>
          <xdr:spPr>
            <a:xfrm>
              <a:off x="18734313" y="457200"/>
              <a:ext cx="1807028" cy="1262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163285</xdr:colOff>
      <xdr:row>15</xdr:row>
      <xdr:rowOff>108857</xdr:rowOff>
    </xdr:from>
    <xdr:to>
      <xdr:col>25</xdr:col>
      <xdr:colOff>489856</xdr:colOff>
      <xdr:row>19</xdr:row>
      <xdr:rowOff>870857</xdr:rowOff>
    </xdr:to>
    <xdr:graphicFrame macro="">
      <xdr:nvGraphicFramePr>
        <xdr:cNvPr id="29" name="Chart 28">
          <a:extLst>
            <a:ext uri="{FF2B5EF4-FFF2-40B4-BE49-F238E27FC236}">
              <a16:creationId xmlns:a16="http://schemas.microsoft.com/office/drawing/2014/main" id="{D85501F8-1C68-43A4-BBB2-758F1DF7E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99914</xdr:colOff>
      <xdr:row>7</xdr:row>
      <xdr:rowOff>80675</xdr:rowOff>
    </xdr:from>
    <xdr:to>
      <xdr:col>4</xdr:col>
      <xdr:colOff>1616363</xdr:colOff>
      <xdr:row>11</xdr:row>
      <xdr:rowOff>80674</xdr:rowOff>
    </xdr:to>
    <xdr:sp macro="" textlink="">
      <xdr:nvSpPr>
        <xdr:cNvPr id="32" name="Rectangle 31">
          <a:extLst>
            <a:ext uri="{FF2B5EF4-FFF2-40B4-BE49-F238E27FC236}">
              <a16:creationId xmlns:a16="http://schemas.microsoft.com/office/drawing/2014/main" id="{F048503C-3AEB-4761-8FD7-B00D32AC9469}"/>
            </a:ext>
          </a:extLst>
        </xdr:cNvPr>
        <xdr:cNvSpPr/>
      </xdr:nvSpPr>
      <xdr:spPr>
        <a:xfrm>
          <a:off x="2678399" y="497594"/>
          <a:ext cx="1516449" cy="641413"/>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latin typeface="Cambria" panose="02040503050406030204" pitchFamily="18" charset="0"/>
              <a:ea typeface="Cambria" panose="02040503050406030204" pitchFamily="18" charset="0"/>
            </a:rPr>
            <a:t>Average ROI- ONGC</a:t>
          </a:r>
        </a:p>
      </xdr:txBody>
    </xdr:sp>
    <xdr:clientData/>
  </xdr:twoCellAnchor>
  <xdr:twoCellAnchor>
    <xdr:from>
      <xdr:col>5</xdr:col>
      <xdr:colOff>109627</xdr:colOff>
      <xdr:row>7</xdr:row>
      <xdr:rowOff>46072</xdr:rowOff>
    </xdr:from>
    <xdr:to>
      <xdr:col>5</xdr:col>
      <xdr:colOff>1622777</xdr:colOff>
      <xdr:row>11</xdr:row>
      <xdr:rowOff>78728</xdr:rowOff>
    </xdr:to>
    <xdr:sp macro="" textlink="">
      <xdr:nvSpPr>
        <xdr:cNvPr id="33" name="Rectangle 32">
          <a:extLst>
            <a:ext uri="{FF2B5EF4-FFF2-40B4-BE49-F238E27FC236}">
              <a16:creationId xmlns:a16="http://schemas.microsoft.com/office/drawing/2014/main" id="{3E001664-AD80-4532-9A9A-7A9A3A984381}"/>
            </a:ext>
          </a:extLst>
        </xdr:cNvPr>
        <xdr:cNvSpPr/>
      </xdr:nvSpPr>
      <xdr:spPr>
        <a:xfrm>
          <a:off x="4567455" y="462991"/>
          <a:ext cx="1513150" cy="674070"/>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200" b="1">
              <a:latin typeface="Cambria" panose="02040503050406030204" pitchFamily="18" charset="0"/>
              <a:ea typeface="Cambria" panose="02040503050406030204" pitchFamily="18" charset="0"/>
            </a:rPr>
            <a:t>Average ROI- OI</a:t>
          </a:r>
          <a:r>
            <a:rPr lang="en-IN" sz="1200" b="1" baseline="0">
              <a:latin typeface="Cambria" panose="02040503050406030204" pitchFamily="18" charset="0"/>
              <a:ea typeface="Cambria" panose="02040503050406030204" pitchFamily="18" charset="0"/>
            </a:rPr>
            <a:t> Ltd</a:t>
          </a:r>
          <a:endParaRPr lang="en-IN" sz="1200" b="1">
            <a:latin typeface="Cambria" panose="02040503050406030204" pitchFamily="18" charset="0"/>
            <a:ea typeface="Cambria" panose="02040503050406030204" pitchFamily="18" charset="0"/>
          </a:endParaRPr>
        </a:p>
      </xdr:txBody>
    </xdr:sp>
    <xdr:clientData/>
  </xdr:twoCellAnchor>
  <xdr:oneCellAnchor>
    <xdr:from>
      <xdr:col>4</xdr:col>
      <xdr:colOff>140743</xdr:colOff>
      <xdr:row>9</xdr:row>
      <xdr:rowOff>128870</xdr:rowOff>
    </xdr:from>
    <xdr:ext cx="1556658" cy="337458"/>
    <xdr:sp macro="" textlink="Sheet9!B5">
      <xdr:nvSpPr>
        <xdr:cNvPr id="34" name="TextBox 33">
          <a:extLst>
            <a:ext uri="{FF2B5EF4-FFF2-40B4-BE49-F238E27FC236}">
              <a16:creationId xmlns:a16="http://schemas.microsoft.com/office/drawing/2014/main" id="{8B1AEF1C-E62C-465F-87F5-96A148764352}"/>
            </a:ext>
          </a:extLst>
        </xdr:cNvPr>
        <xdr:cNvSpPr txBox="1"/>
      </xdr:nvSpPr>
      <xdr:spPr>
        <a:xfrm>
          <a:off x="2719228" y="1058921"/>
          <a:ext cx="1556658" cy="337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0DFE812B-A5C5-429A-BCC2-12423138BFE9}" type="TxLink">
            <a:rPr lang="en-US" sz="1800" b="1" i="0" u="none" strike="noStrike">
              <a:solidFill>
                <a:srgbClr val="000000"/>
              </a:solidFill>
              <a:latin typeface="Cambria" panose="02040503050406030204" pitchFamily="18" charset="0"/>
              <a:ea typeface="Cambria" panose="02040503050406030204" pitchFamily="18" charset="0"/>
              <a:cs typeface="Calibri"/>
            </a:rPr>
            <a:pPr algn="ctr"/>
            <a:t>49.86%</a:t>
          </a:fld>
          <a:endParaRPr lang="en-US" sz="1800" b="1">
            <a:latin typeface="Cambria" panose="02040503050406030204" pitchFamily="18" charset="0"/>
            <a:ea typeface="Cambria" panose="02040503050406030204" pitchFamily="18" charset="0"/>
          </a:endParaRPr>
        </a:p>
      </xdr:txBody>
    </xdr:sp>
    <xdr:clientData/>
  </xdr:oneCellAnchor>
  <xdr:oneCellAnchor>
    <xdr:from>
      <xdr:col>5</xdr:col>
      <xdr:colOff>294683</xdr:colOff>
      <xdr:row>9</xdr:row>
      <xdr:rowOff>103214</xdr:rowOff>
    </xdr:from>
    <xdr:ext cx="1289610" cy="337458"/>
    <xdr:sp macro="" textlink="Sheet9!C5">
      <xdr:nvSpPr>
        <xdr:cNvPr id="35" name="TextBox 34">
          <a:extLst>
            <a:ext uri="{FF2B5EF4-FFF2-40B4-BE49-F238E27FC236}">
              <a16:creationId xmlns:a16="http://schemas.microsoft.com/office/drawing/2014/main" id="{2805000F-354A-460F-8668-B8B66D55DE70}"/>
            </a:ext>
          </a:extLst>
        </xdr:cNvPr>
        <xdr:cNvSpPr txBox="1"/>
      </xdr:nvSpPr>
      <xdr:spPr>
        <a:xfrm>
          <a:off x="4752511" y="1033265"/>
          <a:ext cx="1289610" cy="337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B0B988D-F489-45C8-B9ED-89455D3927C4}" type="TxLink">
            <a:rPr lang="en-US" sz="1800" b="1" i="0" u="none" strike="noStrike">
              <a:solidFill>
                <a:srgbClr val="000000"/>
              </a:solidFill>
              <a:latin typeface="Cambria" panose="02040503050406030204" pitchFamily="18" charset="0"/>
              <a:ea typeface="Cambria" panose="02040503050406030204" pitchFamily="18" charset="0"/>
              <a:cs typeface="Calibri"/>
            </a:rPr>
            <a:pPr algn="ctr"/>
            <a:t>36.85%</a:t>
          </a:fld>
          <a:endParaRPr lang="en-US" sz="1800" b="1">
            <a:latin typeface="Cambria" panose="02040503050406030204" pitchFamily="18" charset="0"/>
            <a:ea typeface="Cambria" panose="02040503050406030204" pitchFamily="18"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e" refreshedDate="45848.037564699072" createdVersion="8" refreshedVersion="8" minRefreshableVersion="3" recordCount="30" xr:uid="{76B5C064-E588-4A0C-B6F5-4ECA0A044D4A}">
  <cacheSource type="worksheet">
    <worksheetSource name="Table18"/>
  </cacheSource>
  <cacheFields count="6">
    <cacheField name="Phase" numFmtId="0">
      <sharedItems count="3">
        <s v="Pre-war"/>
        <s v="Shock"/>
        <s v="Post-Shock"/>
      </sharedItems>
    </cacheField>
    <cacheField name="Batch" numFmtId="0">
      <sharedItems containsSemiMixedTypes="0" containsString="0" containsNumber="1" containsInteger="1" minValue="1" maxValue="5" count="5">
        <n v="1"/>
        <n v="2"/>
        <n v="3"/>
        <n v="4"/>
        <n v="5"/>
      </sharedItems>
    </cacheField>
    <cacheField name="IOC" numFmtId="0">
      <sharedItems containsSemiMixedTypes="0" containsString="0" containsNumber="1" minValue="-7.7999999999999972" maxValue="14.299999999999997" count="30">
        <n v="8.7000000000000028"/>
        <n v="8.0699999999999932"/>
        <n v="10.570000000000007"/>
        <n v="14.299999999999997"/>
        <n v="13.800000000000011"/>
        <n v="3.769999999999996"/>
        <n v="5.5400000000000063"/>
        <n v="-0.93999999999999773"/>
        <n v="-7.730000000000004"/>
        <n v="-7.7999999999999972"/>
        <n v="9.8000000000000114"/>
        <n v="0.45000000000000284"/>
        <n v="13"/>
        <n v="2.7000000000000028"/>
        <n v="12.350000000000009"/>
        <n v="0.12608695652173918"/>
        <n v="0.11528571428571419"/>
        <n v="0.14929378531073456"/>
        <n v="0.2082423183340614"/>
        <n v="0.19827586206896569"/>
        <n v="5.0333778371161493E-2"/>
        <n v="7.5548888585844895E-2"/>
        <n v="-1.2260336507108357E-2"/>
        <n v="-8.9988358556461048E-2"/>
        <n v="-9.5940959409594059E-2"/>
        <n v="0.12158808933002496"/>
        <n v="5.0363738108562157E-3"/>
        <n v="0.16393442622950821"/>
        <n v="3.0235162374020189E-2"/>
        <n v="0.15712468193384235"/>
      </sharedItems>
    </cacheField>
    <cacheField name="ONGC" numFmtId="0">
      <sharedItems containsSemiMixedTypes="0" containsString="0" containsNumber="1" minValue="-11.350000000000023" maxValue="59.550000000000011"/>
    </cacheField>
    <cacheField name="OI Ltd" numFmtId="0">
      <sharedItems containsSemiMixedTypes="0" containsString="0" containsNumber="1" minValue="0.10412873671228043" maxValue="52.369999999999976"/>
    </cacheField>
    <cacheField name="Metric" numFmtId="0">
      <sharedItems count="2">
        <s v="Gain\Loss"/>
        <s v="ROI"/>
      </sharedItems>
    </cacheField>
  </cacheFields>
  <extLst>
    <ext xmlns:x14="http://schemas.microsoft.com/office/spreadsheetml/2009/9/main" uri="{725AE2AE-9491-48be-B2B4-4EB974FC3084}">
      <x14:pivotCacheDefinition pivotCacheId="1939698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55.999999999999986"/>
    <n v="39.599999999999994"/>
    <x v="0"/>
  </r>
  <r>
    <x v="0"/>
    <x v="1"/>
    <x v="1"/>
    <n v="53.949999999999989"/>
    <n v="37"/>
    <x v="0"/>
  </r>
  <r>
    <x v="0"/>
    <x v="2"/>
    <x v="2"/>
    <n v="54.95"/>
    <n v="43.77000000000001"/>
    <x v="0"/>
  </r>
  <r>
    <x v="0"/>
    <x v="3"/>
    <x v="3"/>
    <n v="59.550000000000011"/>
    <n v="43.569999999999993"/>
    <x v="0"/>
  </r>
  <r>
    <x v="0"/>
    <x v="4"/>
    <x v="4"/>
    <n v="55.25"/>
    <n v="39.600000000000009"/>
    <x v="0"/>
  </r>
  <r>
    <x v="1"/>
    <x v="0"/>
    <x v="5"/>
    <n v="3.9000000000000057"/>
    <n v="38.72999999999999"/>
    <x v="0"/>
  </r>
  <r>
    <x v="1"/>
    <x v="1"/>
    <x v="6"/>
    <n v="8.9000000000000057"/>
    <n v="52.369999999999976"/>
    <x v="0"/>
  </r>
  <r>
    <x v="1"/>
    <x v="2"/>
    <x v="7"/>
    <n v="-1.0999999999999943"/>
    <n v="41.140000000000015"/>
    <x v="0"/>
  </r>
  <r>
    <x v="1"/>
    <x v="3"/>
    <x v="8"/>
    <n v="-6.5499999999999829"/>
    <n v="43.129999999999995"/>
    <x v="0"/>
  </r>
  <r>
    <x v="1"/>
    <x v="4"/>
    <x v="9"/>
    <n v="-11.350000000000023"/>
    <n v="22.570000000000022"/>
    <x v="0"/>
  </r>
  <r>
    <x v="2"/>
    <x v="0"/>
    <x v="10"/>
    <n v="34.949999999999989"/>
    <n v="24.569999999999993"/>
    <x v="0"/>
  </r>
  <r>
    <x v="2"/>
    <x v="1"/>
    <x v="11"/>
    <n v="29.599999999999994"/>
    <n v="31.800000000000011"/>
    <x v="0"/>
  </r>
  <r>
    <x v="2"/>
    <x v="2"/>
    <x v="12"/>
    <n v="33.849999999999994"/>
    <n v="17.72999999999999"/>
    <x v="0"/>
  </r>
  <r>
    <x v="2"/>
    <x v="3"/>
    <x v="13"/>
    <n v="30.849999999999994"/>
    <n v="21.599999999999994"/>
    <x v="0"/>
  </r>
  <r>
    <x v="2"/>
    <x v="4"/>
    <x v="14"/>
    <n v="39.299999999999983"/>
    <n v="26.359999999999985"/>
    <x v="0"/>
  </r>
  <r>
    <x v="0"/>
    <x v="0"/>
    <x v="15"/>
    <n v="0.50816696914700532"/>
    <n v="0.35707844905320102"/>
    <x v="1"/>
  </r>
  <r>
    <x v="0"/>
    <x v="1"/>
    <x v="16"/>
    <n v="0.48603603603603596"/>
    <n v="0.33636363636363636"/>
    <x v="1"/>
  </r>
  <r>
    <x v="0"/>
    <x v="2"/>
    <x v="17"/>
    <n v="0.48542402826855124"/>
    <n v="0.40144914243786123"/>
    <x v="1"/>
  </r>
  <r>
    <x v="0"/>
    <x v="3"/>
    <x v="18"/>
    <n v="0.53288590604026853"/>
    <n v="0.38867082961641386"/>
    <x v="1"/>
  </r>
  <r>
    <x v="0"/>
    <x v="4"/>
    <x v="19"/>
    <n v="0.48043478260869565"/>
    <n v="0.35892323030907286"/>
    <x v="1"/>
  </r>
  <r>
    <x v="1"/>
    <x v="0"/>
    <x v="20"/>
    <n v="2.4451410658307245E-2"/>
    <n v="0.26174224504967214"/>
    <x v="1"/>
  </r>
  <r>
    <x v="1"/>
    <x v="1"/>
    <x v="21"/>
    <n v="5.6814554739865977E-2"/>
    <n v="0.35911677981210982"/>
    <x v="1"/>
  </r>
  <r>
    <x v="1"/>
    <x v="2"/>
    <x v="22"/>
    <n v="-6.8471833177715172E-3"/>
    <n v="0.27679472515642883"/>
    <x v="1"/>
  </r>
  <r>
    <x v="1"/>
    <x v="3"/>
    <x v="23"/>
    <n v="-3.8259345794392427E-2"/>
    <n v="0.27471337579617833"/>
    <x v="1"/>
  </r>
  <r>
    <x v="1"/>
    <x v="4"/>
    <x v="24"/>
    <n v="-6.7842199641362955E-2"/>
    <n v="0.14449423815621013"/>
    <x v="1"/>
  </r>
  <r>
    <x v="2"/>
    <x v="0"/>
    <x v="25"/>
    <n v="0.22948128693368341"/>
    <n v="0.14703770197486532"/>
    <x v="1"/>
  </r>
  <r>
    <x v="2"/>
    <x v="1"/>
    <x v="26"/>
    <n v="0.1875197972758948"/>
    <n v="0.19505612463963695"/>
    <x v="1"/>
  </r>
  <r>
    <x v="2"/>
    <x v="2"/>
    <x v="27"/>
    <n v="0.22102513875285662"/>
    <n v="0.10412873671228043"/>
    <x v="1"/>
  </r>
  <r>
    <x v="2"/>
    <x v="3"/>
    <x v="28"/>
    <n v="0.19662205226258758"/>
    <n v="0.13292307692307689"/>
    <x v="1"/>
  </r>
  <r>
    <x v="2"/>
    <x v="4"/>
    <x v="29"/>
    <n v="0.25762045231071767"/>
    <n v="0.1524845259443511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F08FF1-747C-47CD-B99D-B09D1D9F385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0" firstHeaderRow="0" firstDataRow="1" firstDataCol="1" rowPageCount="1" colPageCount="1"/>
  <pivotFields count="6">
    <pivotField axis="axisRow" showAll="0">
      <items count="4">
        <item x="0"/>
        <item h="1" x="1"/>
        <item h="1" x="2"/>
        <item t="default"/>
      </items>
    </pivotField>
    <pivotField axis="axisRow" showAll="0">
      <items count="6">
        <item x="0"/>
        <item x="1"/>
        <item x="2"/>
        <item x="3"/>
        <item x="4"/>
        <item t="default"/>
      </items>
    </pivotField>
    <pivotField dataField="1" showAll="0"/>
    <pivotField dataField="1" showAll="0"/>
    <pivotField dataField="1" showAll="0"/>
    <pivotField axis="axisPage" showAll="0">
      <items count="3">
        <item x="0"/>
        <item x="1"/>
        <item t="default"/>
      </items>
    </pivotField>
  </pivotFields>
  <rowFields count="2">
    <field x="0"/>
    <field x="1"/>
  </rowFields>
  <rowItems count="7">
    <i>
      <x/>
    </i>
    <i r="1">
      <x/>
    </i>
    <i r="1">
      <x v="1"/>
    </i>
    <i r="1">
      <x v="2"/>
    </i>
    <i r="1">
      <x v="3"/>
    </i>
    <i r="1">
      <x v="4"/>
    </i>
    <i t="grand">
      <x/>
    </i>
  </rowItems>
  <colFields count="1">
    <field x="-2"/>
  </colFields>
  <colItems count="3">
    <i>
      <x/>
    </i>
    <i i="1">
      <x v="1"/>
    </i>
    <i i="2">
      <x v="2"/>
    </i>
  </colItems>
  <pageFields count="1">
    <pageField fld="5" item="1" hier="-1"/>
  </pageFields>
  <dataFields count="3">
    <dataField name=" IOC" fld="2" baseField="0" baseItem="0"/>
    <dataField name=" ONGC" fld="3" baseField="0" baseItem="0"/>
    <dataField name=" OI Ltd" fld="4" baseField="0" baseItem="0"/>
  </dataFields>
  <formats count="1">
    <format dxfId="53">
      <pivotArea outline="0" collapsedLevelsAreSubtotals="1" fieldPosition="0"/>
    </format>
  </formats>
  <chartFormats count="3">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AF2724-81DB-465F-B627-186B9FBD738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5" firstHeaderRow="0" firstDataRow="1" firstDataCol="0" rowPageCount="2" colPageCount="1"/>
  <pivotFields count="6">
    <pivotField axis="axisPage" showAll="0">
      <items count="4">
        <item x="2"/>
        <item x="0"/>
        <item x="1"/>
        <item t="default"/>
      </items>
    </pivotField>
    <pivotField showAll="0"/>
    <pivotField dataField="1" showAll="0"/>
    <pivotField dataField="1" showAll="0"/>
    <pivotField dataField="1" showAll="0"/>
    <pivotField axis="axisPage" multipleItemSelectionAllowed="1" showAll="0">
      <items count="3">
        <item h="1" x="0"/>
        <item x="1"/>
        <item t="default"/>
      </items>
    </pivotField>
  </pivotFields>
  <rowItems count="1">
    <i/>
  </rowItems>
  <colFields count="1">
    <field x="-2"/>
  </colFields>
  <colItems count="3">
    <i>
      <x/>
    </i>
    <i i="1">
      <x v="1"/>
    </i>
    <i i="2">
      <x v="2"/>
    </i>
  </colItems>
  <pageFields count="2">
    <pageField fld="0" item="1" hier="-1"/>
    <pageField fld="5" hier="-1"/>
  </pageFields>
  <dataFields count="3">
    <dataField name="Average of IOC" fld="2" subtotal="average" baseField="0" baseItem="1"/>
    <dataField name="Average of ONGC" fld="3" subtotal="average" baseField="0" baseItem="1"/>
    <dataField name="Average of OI Ltd" fld="4" subtotal="average" baseField="0" baseItem="1"/>
  </dataFields>
  <formats count="1">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DC0CB9-5E8F-4A7D-89BA-B481F3C8B7F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K11:N18" firstHeaderRow="0" firstDataRow="1" firstDataCol="1" rowPageCount="1" colPageCount="1"/>
  <pivotFields count="6">
    <pivotField axis="axisRow" showAll="0">
      <items count="4">
        <item x="0"/>
        <item h="1" x="1"/>
        <item h="1" x="2"/>
        <item t="default"/>
      </items>
    </pivotField>
    <pivotField axis="axisRow" showAll="0">
      <items count="6">
        <item x="0"/>
        <item x="1"/>
        <item x="2"/>
        <item x="3"/>
        <item x="4"/>
        <item t="default"/>
      </items>
    </pivotField>
    <pivotField dataField="1" showAll="0"/>
    <pivotField dataField="1" showAll="0"/>
    <pivotField dataField="1" showAll="0"/>
    <pivotField axis="axisPage" showAll="0">
      <items count="3">
        <item x="0"/>
        <item x="1"/>
        <item t="default"/>
      </items>
    </pivotField>
  </pivotFields>
  <rowFields count="2">
    <field x="0"/>
    <field x="1"/>
  </rowFields>
  <rowItems count="7">
    <i>
      <x/>
    </i>
    <i r="1">
      <x/>
    </i>
    <i r="1">
      <x v="1"/>
    </i>
    <i r="1">
      <x v="2"/>
    </i>
    <i r="1">
      <x v="3"/>
    </i>
    <i r="1">
      <x v="4"/>
    </i>
    <i t="grand">
      <x/>
    </i>
  </rowItems>
  <colFields count="1">
    <field x="-2"/>
  </colFields>
  <colItems count="3">
    <i>
      <x/>
    </i>
    <i i="1">
      <x v="1"/>
    </i>
    <i i="2">
      <x v="2"/>
    </i>
  </colItems>
  <pageFields count="1">
    <pageField fld="5" item="0" hier="-1"/>
  </pageFields>
  <dataFields count="3">
    <dataField name=" IOC" fld="2" baseField="0" baseItem="0"/>
    <dataField name=" ONGC" fld="3" baseField="0" baseItem="0"/>
    <dataField name=" OI Ltd" fld="4" baseField="0" baseItem="0"/>
  </dataFields>
  <formats count="1">
    <format dxfId="51">
      <pivotArea outline="0" collapsedLevelsAreSubtotals="1" fieldPosition="0"/>
    </format>
  </formats>
  <chartFormats count="3">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ase2" xr10:uid="{9FCE0508-DE64-4A38-B804-F59C4F8C5C4F}" sourceName="Phase">
  <pivotTables>
    <pivotTable tabId="30" name="PivotTable5"/>
    <pivotTable tabId="31" name="PivotTable7"/>
    <pivotTable tabId="34" name="PivotTable9"/>
  </pivotTables>
  <data>
    <tabular pivotCacheId="1939698353">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hase 2" xr10:uid="{7C2CEFE9-70E0-470D-B5A7-939451CA37EE}" cache="Slicer_Phase2" caption="Phas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37EDF9-404A-4924-8C66-3C83E382881E}" name="Table2" displayName="Table2" ref="C30:F33" totalsRowShown="0" headerRowDxfId="74" dataDxfId="73" tableBorderDxfId="72">
  <autoFilter ref="C30:F33" xr:uid="{7637EDF9-404A-4924-8C66-3C83E382881E}"/>
  <tableColumns count="4">
    <tableColumn id="1" xr3:uid="{BBFC613F-4156-41A9-B7D7-DAF65A6AA0E8}" name="Share" dataDxfId="71"/>
    <tableColumn id="2" xr3:uid="{B2D75A84-0887-4564-87D5-0773C71E1E49}" name="Pre War" dataDxfId="70"/>
    <tableColumn id="7" xr3:uid="{C0F015A2-A670-459A-B594-5C2188E4CB40}" name="Shock" dataDxfId="69">
      <calculatedColumnFormula>CORREL('1A. Comparison'!#REF!,'1A. Comparison'!E270:E494)</calculatedColumnFormula>
    </tableColumn>
    <tableColumn id="3" xr3:uid="{315BACDD-1580-4DE2-8480-3549590CD113}" name="Post Shock" dataDxfId="68"/>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2C9994-77C9-4D3F-8120-63C8FCB45B1F}" name="GainTable" displayName="GainTable" ref="C4:G19" totalsRowShown="0" headerRowDxfId="67" dataDxfId="66">
  <autoFilter ref="C4:G19" xr:uid="{BB2C9994-77C9-4D3F-8120-63C8FCB45B1F}"/>
  <tableColumns count="5">
    <tableColumn id="1" xr3:uid="{3F7AC697-CFD7-43CD-B41B-6C5F7E4AC1F1}" name="Phase" dataDxfId="65"/>
    <tableColumn id="2" xr3:uid="{3583C55C-3DD4-4AD5-BB5D-D30C36FFE09E}" name="Batch" dataDxfId="64"/>
    <tableColumn id="3" xr3:uid="{D91352EA-0B7C-496B-80EB-2776C7081CFC}" name="IOC" dataDxfId="63"/>
    <tableColumn id="4" xr3:uid="{277305EE-5AEC-4E48-B710-C87D7223BD02}" name="ONGC" dataDxfId="62"/>
    <tableColumn id="5" xr3:uid="{6932B6A9-6A9D-4AEF-BC0F-9D49A21B87BB}" name="OI Ltd" dataDxfId="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F0F578-6A6C-4348-A785-8A24C74CEAEB}" name="\ROITable" displayName="\ROITable" ref="I4:M19" totalsRowShown="0" headerRowDxfId="60" dataDxfId="59">
  <autoFilter ref="I4:M19" xr:uid="{C4F0F578-6A6C-4348-A785-8A24C74CEAEB}"/>
  <tableColumns count="5">
    <tableColumn id="1" xr3:uid="{8E2A2467-A8F1-4212-A117-5C794AD9CB94}" name="Phase" dataDxfId="58"/>
    <tableColumn id="2" xr3:uid="{B90479EA-C104-4807-8781-74680147FA58}" name="Batch" dataDxfId="57"/>
    <tableColumn id="3" xr3:uid="{D12A7216-0A77-43E7-82CD-795D09F5538E}" name="IOC" dataDxfId="56"/>
    <tableColumn id="4" xr3:uid="{8B780CFD-ED03-426F-86D9-9EF2F707734E}" name="ONGC" dataDxfId="55"/>
    <tableColumn id="5" xr3:uid="{54B8A1FC-C50E-4127-8353-8FED684D0020}" name="OI Ltd" dataDxfId="5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70DF860-5C37-4698-BD9E-8B5D88D101E4}" name="Table19" displayName="Table19" ref="A3:F8" totalsRowShown="0">
  <autoFilter ref="A3:F8" xr:uid="{C70DF860-5C37-4698-BD9E-8B5D88D101E4}"/>
  <tableColumns count="6">
    <tableColumn id="1" xr3:uid="{A2C2B7F0-514F-4C65-A31F-B4CED2AE56F0}" name="Phase"/>
    <tableColumn id="2" xr3:uid="{286D61C6-F81E-4983-8912-AF75B499A762}" name="Batch"/>
    <tableColumn id="3" xr3:uid="{B6983770-52EB-4CAB-9A76-BA6CFE9F2EC7}" name="IOC"/>
    <tableColumn id="4" xr3:uid="{B9C49D3F-0D26-4FC0-8D20-ED6A5EEE8FDA}" name="ONGC"/>
    <tableColumn id="5" xr3:uid="{F215E0E8-2706-43F3-8B06-B6E894BC8AB3}" name="OI Ltd"/>
    <tableColumn id="6" xr3:uid="{848C7ABF-8D73-4D65-A55B-2DF856F3C891}" name="Metr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3A43133-3C48-40DB-8A4A-65064E3D351A}" name="Table18" displayName="Table18" ref="C2:H32" totalsRowShown="0">
  <autoFilter ref="C2:H32" xr:uid="{53A43133-3C48-40DB-8A4A-65064E3D351A}"/>
  <tableColumns count="6">
    <tableColumn id="1" xr3:uid="{70B73F8C-FA78-4705-80CA-CF466C5EB2AB}" name="Phase"/>
    <tableColumn id="2" xr3:uid="{05D50DBC-6B8E-4FC3-B254-7A34689142D2}" name="Batch"/>
    <tableColumn id="3" xr3:uid="{B4B16374-473F-40D5-9AB5-17AE823767AC}" name="IOC" dataDxfId="50"/>
    <tableColumn id="4" xr3:uid="{3C720464-0733-4FA9-AA43-7FB39F801009}" name="ONGC" dataDxfId="49"/>
    <tableColumn id="5" xr3:uid="{FA3DDDAB-BB73-414D-8082-087B0E711975}" name="OI Ltd" dataDxfId="48"/>
    <tableColumn id="6" xr3:uid="{8849441F-C866-441C-A9AC-9548DA374960}" name="Metri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16C184-1A8B-4904-8F2F-9B4D10E41BCB}" name="Table124" displayName="Table124" ref="C4:H799" totalsRowShown="0" headerRowDxfId="47" dataDxfId="46" tableBorderDxfId="45">
  <autoFilter ref="C4:H799" xr:uid="{0416C184-1A8B-4904-8F2F-9B4D10E41BCB}"/>
  <tableColumns count="6">
    <tableColumn id="1" xr3:uid="{705CF6D7-EC06-4690-9215-2E12C2C6B9C7}" name="Date" dataDxfId="44"/>
    <tableColumn id="9" xr3:uid="{2ED3ACC7-E6B0-45EA-BF06-B87FED345E1C}" name="Crude Oil" dataDxfId="43"/>
    <tableColumn id="4" xr3:uid="{10EAD4AF-560D-4A0F-A2D9-F1E19F8EBE99}" name="IOC" dataDxfId="42"/>
    <tableColumn id="5" xr3:uid="{2482CA24-A382-432D-B348-1F7ED0E99AC4}" name="ONGC" dataDxfId="41"/>
    <tableColumn id="7" xr3:uid="{199A2FAF-0F23-4A9B-A289-0659C2E3183B}" name="OI Ltd" dataDxfId="40"/>
    <tableColumn id="2" xr3:uid="{190E9D42-CAD4-420F-8C12-E8686277F51B}" name="Period" dataDxfId="39">
      <calculatedColumnFormula>IF(C5&lt;DATE(2022,2,24),"Pre-War", IF(C5&lt;=DATE(2022,12,31),"Shock","Post-Shock"))</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A1BFA5-BCF3-45F0-836A-10BF28C8A329}" name="Table22" displayName="Table22" ref="C5:H778" totalsRowShown="0" headerRowDxfId="38" dataDxfId="37">
  <autoFilter ref="C5:H778" xr:uid="{0EA1BFA5-BCF3-45F0-836A-10BF28C8A329}"/>
  <tableColumns count="6">
    <tableColumn id="8" xr3:uid="{A6A9B68F-7F44-4DD4-A62E-93BFE1E8B62A}" name="Date" dataDxfId="36"/>
    <tableColumn id="9" xr3:uid="{8D640BBB-23F1-4548-95B6-9B2F25754736}" name="Price" dataDxfId="35"/>
    <tableColumn id="10" xr3:uid="{C08F74FB-EA3E-4DBC-B898-4137DEDC3BC9}" name="Open" dataDxfId="34"/>
    <tableColumn id="11" xr3:uid="{B6BBF464-3EF2-479B-A05A-2B20DBB67BBE}" name="High" dataDxfId="33"/>
    <tableColumn id="12" xr3:uid="{59FB7DF3-E9BC-4343-ACD2-49AC8D8774B8}" name="Low" dataDxfId="32"/>
    <tableColumn id="14" xr3:uid="{6E70A0D7-96CE-443D-A3D6-A580E0D6ED06}" name="Change %" dataDxfId="3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E8794D-C1BB-42B8-ABB7-E984CA34BAB3}" name="Table2" displayName="Table2_2" ref="C5:I727" totalsRowShown="0" headerRowDxfId="30" dataDxfId="29">
  <autoFilter ref="C5:I727" xr:uid="{19E8794D-C1BB-42B8-ABB7-E984CA34BAB3}"/>
  <tableColumns count="7">
    <tableColumn id="1" xr3:uid="{DAA9391D-818F-47ED-A339-4FB7A8A253E4}" name="Date" dataDxfId="28"/>
    <tableColumn id="2" xr3:uid="{22CA7CDF-8B0D-4E5A-93AE-D3C7FC0533D2}" name="Price" dataDxfId="27"/>
    <tableColumn id="3" xr3:uid="{8D0BAB5C-12AB-4BC6-BF9A-9C8B5ED2E150}" name="Open" dataDxfId="26"/>
    <tableColumn id="4" xr3:uid="{06488718-D26F-4157-ADA0-70561F1FA9DE}" name="High" dataDxfId="25"/>
    <tableColumn id="5" xr3:uid="{91CF6F56-43CA-4921-831B-55A1D42C508C}" name="Low" dataDxfId="24"/>
    <tableColumn id="6" xr3:uid="{0B12B3D3-56FB-4A80-ADDA-A79FEB67E28A}" name="Vol." dataDxfId="23"/>
    <tableColumn id="7" xr3:uid="{4DAF1A04-2275-4FEB-B1E5-54F474B99D12}" name="Change %" dataDxfId="2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FB1E6C-D58B-4D1B-AD92-0254ABC0629A}" name="Table2" displayName="Table2_3" ref="C5:I747" totalsRowShown="0" headerRowDxfId="21" dataDxfId="20">
  <autoFilter ref="C5:I747" xr:uid="{81FB1E6C-D58B-4D1B-AD92-0254ABC0629A}"/>
  <tableColumns count="7">
    <tableColumn id="1" xr3:uid="{8C6A9EFC-837F-486D-9F7A-8E4FB04B47A4}" name="Date" dataDxfId="19"/>
    <tableColumn id="2" xr3:uid="{081B862F-4FCD-415E-BA5F-2BC133DC9A8D}" name="Price" dataDxfId="18"/>
    <tableColumn id="3" xr3:uid="{11A3BA19-57CA-4B89-9A44-B32E79FB329A}" name="Open" dataDxfId="17"/>
    <tableColumn id="4" xr3:uid="{7AE1662A-0BE1-4B17-BB63-8823E562E988}" name="High" dataDxfId="16"/>
    <tableColumn id="5" xr3:uid="{3B525C6C-1BA0-480F-B9F2-0E53EA0B81A4}" name="Low" dataDxfId="15"/>
    <tableColumn id="6" xr3:uid="{A95EBC51-84A5-42CB-BA9A-FEF7CF229084}" name="Vol." dataDxfId="14"/>
    <tableColumn id="7" xr3:uid="{944B01B2-B83C-480B-B9A1-1B20A5229994}" name="Change %" dataDxfId="1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B906F9-3885-481D-B92C-FFC9EB3055CA}" name="Table2" displayName="Table2_5" ref="C5:I747" totalsRowShown="0" headerRowDxfId="12" dataDxfId="11">
  <autoFilter ref="C5:I747" xr:uid="{4BB906F9-3885-481D-B92C-FFC9EB3055CA}"/>
  <tableColumns count="7">
    <tableColumn id="1" xr3:uid="{4734B83A-B6FE-40B5-AD2F-31B5B8594387}" name="Date" dataDxfId="10"/>
    <tableColumn id="2" xr3:uid="{9F2B57D6-71D6-4F14-8E3F-F204463EE43C}" name="Price" dataDxfId="9"/>
    <tableColumn id="3" xr3:uid="{721655D6-3E25-444E-A39A-A54FC81E9365}" name="Open" dataDxfId="8"/>
    <tableColumn id="4" xr3:uid="{3F3665C0-AF45-465B-A4D6-640E60A2B7DF}" name="High" dataDxfId="7"/>
    <tableColumn id="5" xr3:uid="{E51F55A1-302C-424E-8FA6-2234E1E8E8A9}" name="Low" dataDxfId="6"/>
    <tableColumn id="6" xr3:uid="{55ED24CE-5F7D-46BA-9128-044814703957}" name="Vol." dataDxfId="5"/>
    <tableColumn id="7" xr3:uid="{37E3575D-F8D8-4B17-BA26-5091EF0AEDC4}" name="Change %" dataDxfId="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8B0B8D9-3FFF-43B8-B157-9E46EC79308C}" name="Table10" displayName="Table10" ref="A2:C8">
  <autoFilter ref="A2:C8" xr:uid="{F8B0B8D9-3FFF-43B8-B157-9E46EC79308C}">
    <filterColumn colId="0" hiddenButton="1"/>
    <filterColumn colId="1" hiddenButton="1"/>
    <filterColumn colId="2" hiddenButton="1"/>
  </autoFilter>
  <tableColumns count="3">
    <tableColumn id="1" xr3:uid="{96CAAFA3-7926-4510-97C6-CB4B333DCF28}" name="Stock" totalsRowLabel="Total"/>
    <tableColumn id="2" xr3:uid="{09F6C981-6D6F-4EF0-861B-29DD19B45E4A}" name="Crude Oil" dataDxfId="3"/>
    <tableColumn id="4" xr3:uid="{A548FA45-A26B-49EE-8175-50CAE4E21444}" name="Interpretation" totalsRowFunction="count"/>
  </tableColumns>
  <tableStyleInfo name="TableStyleMedium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C5E4BBC-9FDD-4BDE-A3B5-1ABED22CB382}" name="Table11" displayName="Table11" ref="A10:C15" totalsRowShown="0" tableBorderDxfId="2">
  <autoFilter ref="A10:C15" xr:uid="{5C5E4BBC-9FDD-4BDE-A3B5-1ABED22CB382}">
    <filterColumn colId="0" hiddenButton="1"/>
    <filterColumn colId="1" hiddenButton="1"/>
    <filterColumn colId="2" hiddenButton="1"/>
  </autoFilter>
  <tableColumns count="3">
    <tableColumn id="1" xr3:uid="{A5D74922-AB2B-4B8F-A8CE-E8B041CB13FF}" name="Stock" dataDxfId="1"/>
    <tableColumn id="2" xr3:uid="{AA6CBA86-6E4C-4F43-9DD3-D68F712B4144}" name="Slope(Crude Oil-&gt; Stock)" dataDxfId="0"/>
    <tableColumn id="4" xr3:uid="{D48F29F6-3E70-45C2-99B8-CA6E84C77A50}" name="Interpretation"/>
  </tableColumns>
  <tableStyleInfo name="TableStyleMedium2" showFirstColumn="0"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11.bin"/><Relationship Id="rId1" Type="http://schemas.openxmlformats.org/officeDocument/2006/relationships/hyperlink" Target="https://in.investing.com/indices/mcx-icomdex-crude-oil-historical-data"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12.bin"/><Relationship Id="rId1" Type="http://schemas.openxmlformats.org/officeDocument/2006/relationships/hyperlink" Target="https://in.investing.com/equities/indian-oil-corporation-historical-data" TargetMode="External"/></Relationships>
</file>

<file path=xl/worksheets/_rels/sheet1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13.bin"/><Relationship Id="rId1" Type="http://schemas.openxmlformats.org/officeDocument/2006/relationships/hyperlink" Target="https://in.investing.com/equities/oil---natural-gas-corporation-historical-data" TargetMode="External"/></Relationships>
</file>

<file path=xl/worksheets/_rels/sheet1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printerSettings" Target="../printerSettings/printerSettings14.bin"/><Relationship Id="rId1" Type="http://schemas.openxmlformats.org/officeDocument/2006/relationships/hyperlink" Target="https://in.investing.com/equities/oil-india-historical-data" TargetMode="External"/></Relationships>
</file>

<file path=xl/worksheets/_rels/sheet19.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41D6-4B65-4F64-A4C8-15974FA7EA64}">
  <dimension ref="C1:K59"/>
  <sheetViews>
    <sheetView showGridLines="0" view="pageBreakPreview" topLeftCell="A7" zoomScale="70" zoomScaleNormal="100" zoomScaleSheetLayoutView="70" workbookViewId="0">
      <selection activeCell="AD20" sqref="AD20"/>
    </sheetView>
  </sheetViews>
  <sheetFormatPr defaultColWidth="8.77734375" defaultRowHeight="14.4" x14ac:dyDescent="0.3"/>
  <cols>
    <col min="1" max="1" width="2.6640625" style="6" customWidth="1"/>
    <col min="2" max="2" width="2.21875" style="6" customWidth="1"/>
    <col min="3" max="10" width="8.77734375" style="6"/>
    <col min="11" max="11" width="13.21875" style="6" customWidth="1"/>
    <col min="12" max="12" width="2.21875" style="6" customWidth="1"/>
    <col min="13" max="16384" width="8.77734375" style="6"/>
  </cols>
  <sheetData>
    <row r="1" spans="3:11" ht="7.05" customHeight="1" x14ac:dyDescent="0.3"/>
    <row r="2" spans="3:11" ht="7.05" customHeight="1" x14ac:dyDescent="0.3"/>
    <row r="3" spans="3:11" x14ac:dyDescent="0.3">
      <c r="C3" s="117" t="s">
        <v>1316</v>
      </c>
      <c r="D3" s="117"/>
      <c r="E3" s="117"/>
      <c r="F3" s="117"/>
      <c r="G3" s="117"/>
      <c r="H3" s="117"/>
      <c r="I3" s="117"/>
      <c r="J3" s="117"/>
      <c r="K3" s="117"/>
    </row>
    <row r="4" spans="3:11" ht="13.8" customHeight="1" x14ac:dyDescent="0.3">
      <c r="C4" s="118" t="s">
        <v>1317</v>
      </c>
      <c r="D4" s="118"/>
      <c r="E4" s="118"/>
      <c r="F4" s="118"/>
      <c r="G4" s="118"/>
      <c r="H4" s="118"/>
      <c r="I4" s="118"/>
      <c r="J4" s="118"/>
      <c r="K4" s="118"/>
    </row>
    <row r="5" spans="3:11" ht="6.6" customHeight="1" thickBot="1" x14ac:dyDescent="0.35">
      <c r="C5" s="54"/>
    </row>
    <row r="6" spans="3:11" ht="12.6" customHeight="1" thickBot="1" x14ac:dyDescent="0.35">
      <c r="C6" s="119" t="s">
        <v>1318</v>
      </c>
      <c r="D6" s="119"/>
      <c r="E6" s="119"/>
      <c r="F6" s="119"/>
      <c r="G6" s="119"/>
      <c r="H6" s="119"/>
      <c r="I6" s="119"/>
      <c r="J6" s="119"/>
      <c r="K6" s="119"/>
    </row>
    <row r="7" spans="3:11" ht="196.2" customHeight="1" thickBot="1" x14ac:dyDescent="0.35">
      <c r="C7" s="121" t="s">
        <v>1683</v>
      </c>
      <c r="D7" s="122"/>
      <c r="E7" s="122"/>
      <c r="F7" s="122"/>
      <c r="G7" s="122"/>
      <c r="H7" s="122"/>
      <c r="I7" s="122"/>
      <c r="J7" s="122"/>
      <c r="K7" s="123"/>
    </row>
    <row r="8" spans="3:11" ht="4.05" customHeight="1" thickBot="1" x14ac:dyDescent="0.35">
      <c r="D8" s="23"/>
    </row>
    <row r="9" spans="3:11" ht="13.2" customHeight="1" thickBot="1" x14ac:dyDescent="0.35">
      <c r="C9" s="119" t="s">
        <v>1320</v>
      </c>
      <c r="D9" s="119"/>
      <c r="E9" s="119"/>
      <c r="F9" s="119"/>
      <c r="G9" s="119"/>
      <c r="H9" s="119"/>
      <c r="I9" s="119"/>
      <c r="J9" s="119"/>
      <c r="K9" s="119"/>
    </row>
    <row r="10" spans="3:11" s="39" customFormat="1" ht="30.6" customHeight="1" x14ac:dyDescent="0.3">
      <c r="C10" s="120" t="s">
        <v>1651</v>
      </c>
      <c r="D10" s="120"/>
      <c r="E10" s="120"/>
      <c r="F10" s="120"/>
      <c r="G10" s="120"/>
      <c r="H10" s="120"/>
      <c r="I10" s="120"/>
      <c r="J10" s="120"/>
      <c r="K10" s="120"/>
    </row>
    <row r="11" spans="3:11" s="39" customFormat="1" ht="13.2" x14ac:dyDescent="0.3">
      <c r="C11" s="110" t="s">
        <v>1652</v>
      </c>
      <c r="D11" s="110"/>
      <c r="E11" s="110"/>
      <c r="F11" s="110"/>
      <c r="G11" s="110"/>
      <c r="H11" s="110"/>
      <c r="I11" s="110"/>
      <c r="J11" s="110"/>
      <c r="K11" s="110"/>
    </row>
    <row r="12" spans="3:11" s="39" customFormat="1" ht="28.8" customHeight="1" x14ac:dyDescent="0.3">
      <c r="C12" s="110" t="s">
        <v>1653</v>
      </c>
      <c r="D12" s="110"/>
      <c r="E12" s="110"/>
      <c r="F12" s="110"/>
      <c r="G12" s="110"/>
      <c r="H12" s="110"/>
      <c r="I12" s="110"/>
      <c r="J12" s="110"/>
      <c r="K12" s="110"/>
    </row>
    <row r="13" spans="3:11" ht="6.6" customHeight="1" x14ac:dyDescent="0.3"/>
    <row r="14" spans="3:11" ht="12.6" customHeight="1" x14ac:dyDescent="0.3">
      <c r="C14" s="127" t="s">
        <v>1319</v>
      </c>
      <c r="D14" s="127"/>
      <c r="E14" s="127"/>
      <c r="F14" s="127"/>
      <c r="G14" s="127"/>
      <c r="H14" s="127"/>
      <c r="I14" s="127"/>
      <c r="J14" s="127"/>
      <c r="K14" s="127"/>
    </row>
    <row r="15" spans="3:11" ht="14.4" customHeight="1" x14ac:dyDescent="0.3">
      <c r="C15" s="128" t="s">
        <v>1325</v>
      </c>
      <c r="D15" s="129"/>
      <c r="E15" s="129"/>
      <c r="F15" s="129"/>
      <c r="G15" s="129"/>
      <c r="H15" s="129"/>
      <c r="I15" s="129"/>
      <c r="J15" s="129"/>
      <c r="K15" s="129"/>
    </row>
    <row r="16" spans="3:11" ht="14.4" customHeight="1" x14ac:dyDescent="0.3">
      <c r="C16" s="113" t="s">
        <v>1321</v>
      </c>
      <c r="D16" s="113"/>
      <c r="E16" s="113"/>
      <c r="F16" s="113"/>
      <c r="G16" s="113"/>
      <c r="H16" s="113"/>
      <c r="I16" s="113"/>
      <c r="J16" s="113"/>
      <c r="K16" s="113"/>
    </row>
    <row r="17" spans="3:11" ht="14.4" customHeight="1" x14ac:dyDescent="0.3">
      <c r="C17" s="114" t="s">
        <v>1328</v>
      </c>
      <c r="D17" s="114"/>
      <c r="E17" s="114"/>
      <c r="F17" s="114"/>
      <c r="G17" s="114"/>
      <c r="H17" s="114"/>
      <c r="I17" s="114"/>
      <c r="J17" s="114"/>
      <c r="K17" s="114"/>
    </row>
    <row r="18" spans="3:11" ht="14.4" customHeight="1" x14ac:dyDescent="0.3">
      <c r="C18" s="101" t="s">
        <v>1644</v>
      </c>
      <c r="D18" s="93"/>
      <c r="E18" s="93"/>
      <c r="F18" s="93"/>
      <c r="G18" s="93"/>
      <c r="H18" s="93"/>
      <c r="I18" s="93"/>
      <c r="J18" s="93"/>
      <c r="K18" s="93"/>
    </row>
    <row r="19" spans="3:11" ht="14.4" customHeight="1" x14ac:dyDescent="0.3">
      <c r="C19" s="114" t="s">
        <v>1645</v>
      </c>
      <c r="D19" s="114"/>
      <c r="E19" s="114"/>
      <c r="F19" s="114"/>
      <c r="G19" s="114"/>
      <c r="H19" s="114"/>
      <c r="I19" s="114"/>
      <c r="J19" s="114"/>
      <c r="K19" s="114"/>
    </row>
    <row r="20" spans="3:11" ht="14.4" customHeight="1" x14ac:dyDescent="0.3">
      <c r="C20" s="114" t="s">
        <v>1329</v>
      </c>
      <c r="D20" s="114"/>
      <c r="E20" s="114"/>
      <c r="F20" s="114"/>
      <c r="G20" s="114"/>
      <c r="H20" s="114"/>
      <c r="I20" s="114"/>
      <c r="J20" s="114"/>
      <c r="K20" s="114"/>
    </row>
    <row r="21" spans="3:11" ht="3.6" customHeight="1" x14ac:dyDescent="0.3">
      <c r="C21" s="93"/>
      <c r="D21" s="93"/>
      <c r="E21" s="93"/>
      <c r="F21" s="93"/>
      <c r="G21" s="93"/>
      <c r="H21" s="93"/>
      <c r="I21" s="93"/>
      <c r="J21" s="93"/>
      <c r="K21" s="93"/>
    </row>
    <row r="22" spans="3:11" ht="14.4" customHeight="1" x14ac:dyDescent="0.3">
      <c r="C22" s="115" t="s">
        <v>1326</v>
      </c>
      <c r="D22" s="116"/>
      <c r="E22" s="116"/>
      <c r="F22" s="116"/>
      <c r="G22" s="116"/>
      <c r="H22" s="116"/>
      <c r="I22" s="116"/>
      <c r="J22" s="116"/>
      <c r="K22" s="116"/>
    </row>
    <row r="23" spans="3:11" ht="14.4" customHeight="1" x14ac:dyDescent="0.3">
      <c r="C23" s="113" t="s">
        <v>1654</v>
      </c>
      <c r="D23" s="113"/>
      <c r="E23" s="113"/>
      <c r="F23" s="113"/>
      <c r="G23" s="113"/>
      <c r="H23" s="113"/>
      <c r="I23" s="113"/>
      <c r="J23" s="113"/>
      <c r="K23" s="113"/>
    </row>
    <row r="24" spans="3:11" ht="14.4" customHeight="1" x14ac:dyDescent="0.3">
      <c r="C24" s="113" t="s">
        <v>1655</v>
      </c>
      <c r="D24" s="113"/>
      <c r="E24" s="113"/>
      <c r="F24" s="113"/>
      <c r="G24" s="113"/>
      <c r="H24" s="113"/>
      <c r="I24" s="113"/>
      <c r="J24" s="113"/>
      <c r="K24" s="113"/>
    </row>
    <row r="25" spans="3:11" ht="14.4" customHeight="1" x14ac:dyDescent="0.3">
      <c r="C25" s="113" t="s">
        <v>1656</v>
      </c>
      <c r="D25" s="113"/>
      <c r="E25" s="113"/>
      <c r="F25" s="113"/>
      <c r="G25" s="113"/>
      <c r="H25" s="113"/>
      <c r="I25" s="113"/>
      <c r="J25" s="113"/>
      <c r="K25" s="113"/>
    </row>
    <row r="26" spans="3:11" ht="4.2" customHeight="1" x14ac:dyDescent="0.3">
      <c r="C26" s="102"/>
      <c r="D26" s="102"/>
      <c r="E26" s="102"/>
      <c r="F26" s="102"/>
      <c r="G26" s="102"/>
      <c r="H26" s="102"/>
      <c r="I26" s="102"/>
      <c r="J26" s="102"/>
      <c r="K26" s="102"/>
    </row>
    <row r="27" spans="3:11" ht="14.4" customHeight="1" x14ac:dyDescent="0.3">
      <c r="C27" s="115" t="s">
        <v>1657</v>
      </c>
      <c r="D27" s="116"/>
      <c r="E27" s="116"/>
      <c r="F27" s="116"/>
      <c r="G27" s="116"/>
      <c r="H27" s="116"/>
      <c r="I27" s="116"/>
      <c r="J27" s="116"/>
      <c r="K27" s="116"/>
    </row>
    <row r="28" spans="3:11" ht="14.4" customHeight="1" x14ac:dyDescent="0.3">
      <c r="C28" s="110" t="s">
        <v>1658</v>
      </c>
      <c r="D28" s="110"/>
      <c r="E28" s="110"/>
      <c r="F28" s="110"/>
      <c r="G28" s="110"/>
      <c r="H28" s="110"/>
      <c r="I28" s="110"/>
      <c r="J28" s="110"/>
      <c r="K28" s="110"/>
    </row>
    <row r="29" spans="3:11" ht="14.4" customHeight="1" x14ac:dyDescent="0.3">
      <c r="C29" s="110" t="s">
        <v>1659</v>
      </c>
      <c r="D29" s="110"/>
      <c r="E29" s="110"/>
      <c r="F29" s="110"/>
      <c r="G29" s="110"/>
      <c r="H29" s="110"/>
      <c r="I29" s="110"/>
      <c r="J29" s="110"/>
      <c r="K29" s="110"/>
    </row>
    <row r="30" spans="3:11" ht="14.4" customHeight="1" x14ac:dyDescent="0.3">
      <c r="C30" s="130" t="s">
        <v>1660</v>
      </c>
      <c r="D30" s="130"/>
      <c r="E30" s="130"/>
      <c r="F30" s="130"/>
      <c r="G30" s="130"/>
      <c r="H30" s="130"/>
      <c r="I30" s="130"/>
      <c r="J30" s="130"/>
      <c r="K30" s="130"/>
    </row>
    <row r="31" spans="3:11" ht="14.4" customHeight="1" x14ac:dyDescent="0.3">
      <c r="C31" s="130" t="s">
        <v>1661</v>
      </c>
      <c r="D31" s="130"/>
      <c r="E31" s="130"/>
      <c r="F31" s="130"/>
      <c r="G31" s="130"/>
      <c r="H31" s="130"/>
      <c r="I31" s="130"/>
      <c r="J31" s="130"/>
      <c r="K31" s="130"/>
    </row>
    <row r="32" spans="3:11" ht="4.8" customHeight="1" x14ac:dyDescent="0.3">
      <c r="C32" s="105"/>
      <c r="D32" s="105"/>
      <c r="E32" s="105"/>
      <c r="F32" s="105"/>
      <c r="G32" s="105"/>
      <c r="H32" s="105"/>
      <c r="I32" s="105"/>
      <c r="J32" s="105"/>
      <c r="K32" s="105"/>
    </row>
    <row r="33" spans="3:11" x14ac:dyDescent="0.3">
      <c r="C33" s="115" t="s">
        <v>1662</v>
      </c>
      <c r="D33" s="116"/>
      <c r="E33" s="116"/>
      <c r="F33" s="116"/>
      <c r="G33" s="116"/>
      <c r="H33" s="116"/>
      <c r="I33" s="116"/>
      <c r="J33" s="116"/>
      <c r="K33" s="116"/>
    </row>
    <row r="34" spans="3:11" ht="69" customHeight="1" x14ac:dyDescent="0.3">
      <c r="C34" s="113" t="s">
        <v>1663</v>
      </c>
      <c r="D34" s="113"/>
      <c r="E34" s="113"/>
      <c r="F34" s="113"/>
      <c r="G34" s="113"/>
      <c r="H34" s="113"/>
      <c r="I34" s="113"/>
      <c r="J34" s="113"/>
      <c r="K34" s="113"/>
    </row>
    <row r="35" spans="3:11" ht="6.6" customHeight="1" x14ac:dyDescent="0.3">
      <c r="C35" s="102"/>
      <c r="D35" s="102"/>
      <c r="E35" s="102"/>
      <c r="F35" s="102"/>
      <c r="G35" s="102"/>
      <c r="H35" s="102"/>
      <c r="I35" s="102"/>
      <c r="J35" s="102"/>
      <c r="K35" s="102"/>
    </row>
    <row r="36" spans="3:11" x14ac:dyDescent="0.3">
      <c r="C36" s="131" t="s">
        <v>1664</v>
      </c>
      <c r="D36" s="116"/>
      <c r="E36" s="116"/>
      <c r="F36" s="116"/>
      <c r="G36" s="116"/>
      <c r="H36" s="116"/>
      <c r="I36" s="116"/>
      <c r="J36" s="116"/>
      <c r="K36" s="116"/>
    </row>
    <row r="37" spans="3:11" x14ac:dyDescent="0.3">
      <c r="C37" s="107" t="s">
        <v>1665</v>
      </c>
      <c r="D37" s="107"/>
      <c r="E37" s="107"/>
      <c r="F37" s="107"/>
      <c r="G37" s="107"/>
      <c r="H37" s="107"/>
      <c r="I37" s="107"/>
      <c r="J37" s="107"/>
      <c r="K37" s="107"/>
    </row>
    <row r="38" spans="3:11" x14ac:dyDescent="0.3">
      <c r="C38" s="107" t="s">
        <v>1324</v>
      </c>
      <c r="D38" s="107"/>
      <c r="E38" s="107"/>
      <c r="F38" s="107"/>
      <c r="G38" s="107"/>
      <c r="H38" s="107"/>
      <c r="I38" s="107"/>
      <c r="J38" s="107"/>
      <c r="K38" s="107"/>
    </row>
    <row r="39" spans="3:11" x14ac:dyDescent="0.3">
      <c r="C39" s="109" t="s">
        <v>1666</v>
      </c>
      <c r="D39" s="109"/>
      <c r="E39" s="109"/>
      <c r="F39" s="109"/>
      <c r="G39" s="109"/>
      <c r="H39" s="109"/>
      <c r="I39" s="109"/>
      <c r="J39" s="109"/>
      <c r="K39" s="109"/>
    </row>
    <row r="40" spans="3:11" x14ac:dyDescent="0.3">
      <c r="C40" s="107" t="s">
        <v>1667</v>
      </c>
      <c r="D40" s="107"/>
      <c r="E40" s="107"/>
      <c r="F40" s="107"/>
      <c r="G40" s="107"/>
      <c r="H40" s="107"/>
      <c r="I40" s="107"/>
      <c r="J40" s="107"/>
      <c r="K40" s="107"/>
    </row>
    <row r="41" spans="3:11" ht="14.4" customHeight="1" x14ac:dyDescent="0.3">
      <c r="C41" s="107" t="s">
        <v>1668</v>
      </c>
      <c r="D41" s="107"/>
      <c r="E41" s="107"/>
      <c r="F41" s="107"/>
      <c r="G41" s="107"/>
      <c r="H41" s="107"/>
      <c r="I41" s="107"/>
      <c r="J41" s="107"/>
      <c r="K41" s="107"/>
    </row>
    <row r="42" spans="3:11" ht="6" customHeight="1" x14ac:dyDescent="0.3">
      <c r="C42" s="110"/>
      <c r="D42" s="110"/>
      <c r="E42" s="110"/>
      <c r="F42" s="110"/>
      <c r="G42" s="110"/>
      <c r="H42" s="110"/>
      <c r="I42" s="110"/>
      <c r="J42" s="110"/>
      <c r="K42" s="110"/>
    </row>
    <row r="43" spans="3:11" x14ac:dyDescent="0.3">
      <c r="C43" s="111" t="s">
        <v>1669</v>
      </c>
      <c r="D43" s="111"/>
      <c r="E43" s="111"/>
      <c r="F43" s="111"/>
      <c r="G43" s="111"/>
      <c r="H43" s="111"/>
      <c r="I43" s="111"/>
      <c r="J43" s="111"/>
      <c r="K43" s="111"/>
    </row>
    <row r="44" spans="3:11" ht="32.4" customHeight="1" x14ac:dyDescent="0.3">
      <c r="C44" s="107" t="s">
        <v>1670</v>
      </c>
      <c r="D44" s="107"/>
      <c r="E44" s="107"/>
      <c r="F44" s="107"/>
      <c r="G44" s="107"/>
      <c r="H44" s="107"/>
      <c r="I44" s="107"/>
      <c r="J44" s="107"/>
      <c r="K44" s="107"/>
    </row>
    <row r="45" spans="3:11" ht="40.799999999999997" customHeight="1" x14ac:dyDescent="0.3">
      <c r="C45" s="107" t="s">
        <v>1671</v>
      </c>
      <c r="D45" s="107"/>
      <c r="E45" s="107"/>
      <c r="F45" s="107"/>
      <c r="G45" s="107"/>
      <c r="H45" s="107"/>
      <c r="I45" s="107"/>
      <c r="J45" s="107"/>
      <c r="K45" s="107"/>
    </row>
    <row r="46" spans="3:11" ht="16.8" customHeight="1" x14ac:dyDescent="0.3">
      <c r="C46" s="107" t="s">
        <v>1672</v>
      </c>
      <c r="D46" s="107"/>
      <c r="E46" s="107"/>
      <c r="F46" s="107"/>
      <c r="G46" s="107"/>
      <c r="H46" s="107"/>
      <c r="I46" s="107"/>
      <c r="J46" s="107"/>
      <c r="K46" s="107"/>
    </row>
    <row r="47" spans="3:11" x14ac:dyDescent="0.3">
      <c r="C47" s="107" t="s">
        <v>1673</v>
      </c>
      <c r="D47" s="107"/>
      <c r="E47" s="107"/>
      <c r="F47" s="107"/>
      <c r="G47" s="107"/>
      <c r="H47" s="107"/>
      <c r="I47" s="107"/>
      <c r="J47" s="107"/>
      <c r="K47" s="107"/>
    </row>
    <row r="48" spans="3:11" x14ac:dyDescent="0.3">
      <c r="C48" s="112" t="s">
        <v>1664</v>
      </c>
      <c r="D48" s="112"/>
      <c r="E48" s="112"/>
      <c r="F48" s="112"/>
      <c r="G48" s="112"/>
      <c r="H48" s="112"/>
      <c r="I48" s="112"/>
      <c r="J48" s="112"/>
      <c r="K48" s="112"/>
    </row>
    <row r="49" spans="3:11" x14ac:dyDescent="0.3">
      <c r="C49" s="107" t="s">
        <v>1674</v>
      </c>
      <c r="D49" s="107"/>
      <c r="E49" s="107"/>
      <c r="F49" s="107"/>
      <c r="G49" s="107"/>
      <c r="H49" s="107"/>
      <c r="I49" s="107"/>
      <c r="J49" s="107"/>
      <c r="K49" s="107"/>
    </row>
    <row r="50" spans="3:11" x14ac:dyDescent="0.3">
      <c r="C50" s="107" t="s">
        <v>1675</v>
      </c>
      <c r="D50" s="107"/>
      <c r="E50" s="107"/>
      <c r="F50" s="107"/>
      <c r="G50" s="107"/>
      <c r="H50" s="107"/>
      <c r="I50" s="107"/>
      <c r="J50" s="107"/>
      <c r="K50" s="107"/>
    </row>
    <row r="51" spans="3:11" x14ac:dyDescent="0.3">
      <c r="C51" s="107" t="s">
        <v>1324</v>
      </c>
      <c r="D51" s="107"/>
      <c r="E51" s="107"/>
      <c r="F51" s="107"/>
      <c r="G51" s="107"/>
      <c r="H51" s="107"/>
      <c r="I51" s="107"/>
      <c r="J51" s="107"/>
      <c r="K51" s="107"/>
    </row>
    <row r="52" spans="3:11" x14ac:dyDescent="0.3">
      <c r="C52" s="108" t="s">
        <v>1676</v>
      </c>
      <c r="D52" s="108"/>
      <c r="E52" s="108"/>
      <c r="F52" s="108"/>
      <c r="G52" s="108"/>
      <c r="H52" s="108"/>
      <c r="I52" s="108"/>
      <c r="J52" s="108"/>
      <c r="K52" s="108"/>
    </row>
    <row r="53" spans="3:11" ht="6" customHeight="1" x14ac:dyDescent="0.3">
      <c r="C53" s="107"/>
      <c r="D53" s="107"/>
      <c r="E53" s="107"/>
      <c r="F53" s="107"/>
      <c r="G53" s="107"/>
      <c r="H53" s="107"/>
      <c r="I53" s="107"/>
      <c r="J53" s="107"/>
      <c r="K53" s="107"/>
    </row>
    <row r="54" spans="3:11" x14ac:dyDescent="0.3">
      <c r="C54" s="111" t="s">
        <v>1677</v>
      </c>
      <c r="D54" s="111"/>
      <c r="E54" s="111"/>
      <c r="F54" s="111"/>
      <c r="G54" s="111"/>
      <c r="H54" s="111"/>
      <c r="I54" s="111"/>
      <c r="J54" s="111"/>
      <c r="K54" s="111"/>
    </row>
    <row r="55" spans="3:11" ht="28.2" customHeight="1" x14ac:dyDescent="0.3">
      <c r="C55" s="107" t="s">
        <v>1678</v>
      </c>
      <c r="D55" s="107"/>
      <c r="E55" s="107"/>
      <c r="F55" s="107"/>
      <c r="G55" s="107"/>
      <c r="H55" s="107"/>
      <c r="I55" s="107"/>
      <c r="J55" s="107"/>
      <c r="K55" s="107"/>
    </row>
    <row r="56" spans="3:11" ht="31.2" customHeight="1" x14ac:dyDescent="0.3">
      <c r="C56" s="107" t="s">
        <v>1679</v>
      </c>
      <c r="D56" s="107"/>
      <c r="E56" s="107"/>
      <c r="F56" s="107"/>
      <c r="G56" s="107"/>
      <c r="H56" s="107"/>
      <c r="I56" s="107"/>
      <c r="J56" s="107"/>
      <c r="K56" s="107"/>
    </row>
    <row r="57" spans="3:11" ht="31.8" customHeight="1" x14ac:dyDescent="0.3">
      <c r="C57" s="107" t="s">
        <v>1680</v>
      </c>
      <c r="D57" s="107"/>
      <c r="E57" s="107"/>
      <c r="F57" s="107"/>
      <c r="G57" s="107"/>
      <c r="H57" s="107"/>
      <c r="I57" s="107"/>
      <c r="J57" s="107"/>
      <c r="K57" s="107"/>
    </row>
    <row r="58" spans="3:11" ht="26.4" customHeight="1" x14ac:dyDescent="0.3">
      <c r="C58" s="107" t="s">
        <v>1681</v>
      </c>
      <c r="D58" s="107"/>
      <c r="E58" s="107"/>
      <c r="F58" s="107"/>
      <c r="G58" s="107"/>
      <c r="H58" s="107"/>
      <c r="I58" s="107"/>
      <c r="J58" s="107"/>
      <c r="K58" s="107"/>
    </row>
    <row r="59" spans="3:11" ht="7.05" customHeight="1" x14ac:dyDescent="0.3">
      <c r="C59" s="124"/>
      <c r="D59" s="125"/>
      <c r="E59" s="125"/>
      <c r="F59" s="125"/>
      <c r="G59" s="125"/>
      <c r="H59" s="125"/>
      <c r="I59" s="125"/>
      <c r="J59" s="126"/>
    </row>
  </sheetData>
  <mergeCells count="49">
    <mergeCell ref="C54:K54"/>
    <mergeCell ref="C55:K55"/>
    <mergeCell ref="C56:K56"/>
    <mergeCell ref="C57:K57"/>
    <mergeCell ref="C58:K58"/>
    <mergeCell ref="C59:J59"/>
    <mergeCell ref="C14:K14"/>
    <mergeCell ref="C15:K15"/>
    <mergeCell ref="C16:K16"/>
    <mergeCell ref="C17:K17"/>
    <mergeCell ref="C44:K44"/>
    <mergeCell ref="C45:K45"/>
    <mergeCell ref="C46:K46"/>
    <mergeCell ref="C28:K28"/>
    <mergeCell ref="C30:K30"/>
    <mergeCell ref="C31:K31"/>
    <mergeCell ref="C29:K29"/>
    <mergeCell ref="C36:K36"/>
    <mergeCell ref="C25:K25"/>
    <mergeCell ref="C27:K27"/>
    <mergeCell ref="C33:K33"/>
    <mergeCell ref="C3:K3"/>
    <mergeCell ref="C4:K4"/>
    <mergeCell ref="C11:K11"/>
    <mergeCell ref="C12:K12"/>
    <mergeCell ref="C6:K6"/>
    <mergeCell ref="C9:K9"/>
    <mergeCell ref="C10:K10"/>
    <mergeCell ref="C7:K7"/>
    <mergeCell ref="C34:K34"/>
    <mergeCell ref="C19:K19"/>
    <mergeCell ref="C20:K20"/>
    <mergeCell ref="C22:K22"/>
    <mergeCell ref="C23:K23"/>
    <mergeCell ref="C24:K24"/>
    <mergeCell ref="C51:K51"/>
    <mergeCell ref="C52:K52"/>
    <mergeCell ref="C53:K53"/>
    <mergeCell ref="C37:K37"/>
    <mergeCell ref="C38:K38"/>
    <mergeCell ref="C39:K39"/>
    <mergeCell ref="C50:K50"/>
    <mergeCell ref="C40:K40"/>
    <mergeCell ref="C41:K41"/>
    <mergeCell ref="C42:K42"/>
    <mergeCell ref="C43:K43"/>
    <mergeCell ref="C47:K47"/>
    <mergeCell ref="C48:K48"/>
    <mergeCell ref="C49:K49"/>
  </mergeCells>
  <phoneticPr fontId="9" type="noConversion"/>
  <pageMargins left="0.70866141732283472" right="0.70866141732283472" top="0.74803149606299213" bottom="0.74803149606299213" header="0.31496062992125984" footer="0.31496062992125984"/>
  <pageSetup scale="5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EB3E-9539-4917-9B3E-424167886B5B}">
  <sheetPr>
    <pageSetUpPr fitToPage="1"/>
  </sheetPr>
  <dimension ref="C1:Z63"/>
  <sheetViews>
    <sheetView showGridLines="0" tabSelected="1" view="pageBreakPreview" topLeftCell="A25" zoomScale="70" zoomScaleNormal="99" zoomScaleSheetLayoutView="70" workbookViewId="0">
      <selection activeCell="E67" sqref="E67"/>
    </sheetView>
  </sheetViews>
  <sheetFormatPr defaultColWidth="8.77734375" defaultRowHeight="13.2" x14ac:dyDescent="0.25"/>
  <cols>
    <col min="1" max="2" width="2.21875" style="7" customWidth="1"/>
    <col min="3" max="3" width="9.33203125" style="7" bestFit="1" customWidth="1"/>
    <col min="4" max="4" width="23.21875" style="7" bestFit="1" customWidth="1"/>
    <col min="5" max="5" width="26.88671875" style="7" customWidth="1"/>
    <col min="6" max="6" width="25.33203125" style="7" bestFit="1" customWidth="1"/>
    <col min="7" max="7" width="2.6640625" style="7" customWidth="1"/>
    <col min="8" max="8" width="8.77734375" style="7"/>
    <col min="9" max="9" width="2.21875" style="7" customWidth="1"/>
    <col min="10" max="10" width="5.77734375" style="7" bestFit="1" customWidth="1"/>
    <col min="11" max="11" width="19.6640625" style="7" bestFit="1" customWidth="1"/>
    <col min="12" max="12" width="17.33203125" style="7" bestFit="1" customWidth="1"/>
    <col min="13" max="13" width="21.77734375" style="7" bestFit="1" customWidth="1"/>
    <col min="14" max="14" width="2.21875" style="7" customWidth="1"/>
    <col min="15" max="15" width="8.77734375" style="7" customWidth="1"/>
    <col min="16" max="16" width="8.77734375" style="7"/>
    <col min="17" max="17" width="2.21875" style="7" customWidth="1"/>
    <col min="18" max="18" width="8.77734375" style="7"/>
    <col min="19" max="19" width="8.77734375" style="7" customWidth="1"/>
    <col min="20" max="20" width="9.77734375" style="7" customWidth="1"/>
    <col min="21" max="26" width="8.77734375" style="7"/>
    <col min="27" max="27" width="2.21875" style="7" customWidth="1"/>
    <col min="28" max="30" width="8.77734375" style="7"/>
    <col min="31" max="31" width="2.109375" style="7" customWidth="1"/>
    <col min="32" max="32" width="8.77734375" style="7"/>
    <col min="33" max="33" width="2.21875" style="7" customWidth="1"/>
    <col min="34" max="16384" width="8.77734375" style="7"/>
  </cols>
  <sheetData>
    <row r="1" spans="3:26" ht="4.05" customHeight="1" x14ac:dyDescent="0.25"/>
    <row r="2" spans="3:26" ht="2.4" customHeight="1" x14ac:dyDescent="0.25"/>
    <row r="3" spans="3:26" ht="7.05" customHeight="1" x14ac:dyDescent="0.25"/>
    <row r="4" spans="3:26" ht="14.4" customHeight="1" thickBot="1" x14ac:dyDescent="0.3">
      <c r="C4" s="132" t="s">
        <v>1684</v>
      </c>
      <c r="D4" s="133"/>
      <c r="E4" s="133"/>
      <c r="F4" s="133"/>
      <c r="G4" s="133"/>
      <c r="H4" s="133"/>
      <c r="I4" s="133"/>
      <c r="J4" s="133"/>
      <c r="K4" s="133"/>
      <c r="L4" s="133"/>
      <c r="M4" s="133"/>
      <c r="N4" s="133"/>
      <c r="O4" s="133"/>
      <c r="P4" s="133"/>
      <c r="Q4" s="133"/>
      <c r="R4" s="133"/>
      <c r="S4" s="133"/>
      <c r="T4" s="133"/>
      <c r="U4" s="133"/>
      <c r="V4" s="133"/>
      <c r="W4" s="133"/>
      <c r="X4" s="133"/>
      <c r="Y4" s="133"/>
      <c r="Z4" s="133"/>
    </row>
    <row r="5" spans="3:26" ht="7.05" customHeight="1" thickTop="1" thickBot="1" x14ac:dyDescent="0.3"/>
    <row r="6" spans="3:26" ht="14.4" thickBot="1" x14ac:dyDescent="0.3">
      <c r="C6" s="134" t="s">
        <v>1638</v>
      </c>
      <c r="D6" s="135"/>
      <c r="E6" s="135"/>
      <c r="F6" s="135"/>
      <c r="G6" s="135"/>
      <c r="H6" s="135"/>
      <c r="I6" s="135"/>
      <c r="J6" s="135"/>
      <c r="K6" s="135"/>
      <c r="L6" s="135"/>
      <c r="M6" s="135"/>
      <c r="N6" s="135"/>
      <c r="O6" s="135"/>
      <c r="P6" s="135"/>
      <c r="Q6" s="135"/>
      <c r="R6" s="135"/>
      <c r="S6" s="135"/>
      <c r="T6" s="135"/>
      <c r="U6" s="135"/>
      <c r="V6" s="135"/>
      <c r="W6" s="135"/>
      <c r="X6" s="135"/>
      <c r="Y6" s="135"/>
      <c r="Z6" s="136"/>
    </row>
    <row r="7" spans="3:26" ht="7.05" customHeight="1" thickBot="1" x14ac:dyDescent="0.3"/>
    <row r="8" spans="3:26" ht="12.6" customHeight="1" x14ac:dyDescent="0.25">
      <c r="C8" s="31"/>
      <c r="D8" s="33"/>
      <c r="E8" s="94"/>
      <c r="F8" s="33"/>
    </row>
    <row r="9" spans="3:26" s="51" customFormat="1" x14ac:dyDescent="0.25">
      <c r="C9" s="91"/>
      <c r="D9" s="92"/>
      <c r="E9" s="95"/>
      <c r="F9" s="92"/>
    </row>
    <row r="10" spans="3:26" x14ac:dyDescent="0.25">
      <c r="C10" s="34"/>
      <c r="D10" s="35"/>
      <c r="E10" s="96"/>
      <c r="F10" s="35"/>
    </row>
    <row r="11" spans="3:26" ht="19.95" customHeight="1" x14ac:dyDescent="0.25">
      <c r="C11" s="34"/>
      <c r="D11" s="35"/>
      <c r="E11" s="96"/>
      <c r="F11" s="35"/>
    </row>
    <row r="12" spans="3:26" ht="13.8" thickBot="1" x14ac:dyDescent="0.3">
      <c r="C12" s="36"/>
      <c r="D12" s="38"/>
      <c r="E12" s="97"/>
      <c r="F12" s="38"/>
    </row>
    <row r="13" spans="3:26" ht="5.4" customHeight="1" x14ac:dyDescent="0.25"/>
    <row r="14" spans="3:26" ht="6.6" hidden="1" customHeight="1" x14ac:dyDescent="0.25"/>
    <row r="15" spans="3:26" ht="5.4" customHeight="1" thickBot="1" x14ac:dyDescent="0.3"/>
    <row r="16" spans="3:26" ht="40.200000000000003" customHeight="1" x14ac:dyDescent="0.25">
      <c r="C16" s="31"/>
      <c r="D16" s="32"/>
      <c r="E16" s="32"/>
      <c r="F16" s="32"/>
      <c r="G16" s="32"/>
      <c r="H16" s="33"/>
      <c r="J16" s="31"/>
      <c r="K16" s="32"/>
      <c r="L16" s="32"/>
      <c r="M16" s="32"/>
      <c r="N16" s="32"/>
      <c r="O16" s="32"/>
      <c r="P16" s="33"/>
      <c r="R16" s="31"/>
      <c r="S16" s="32"/>
      <c r="T16" s="32"/>
      <c r="U16" s="32"/>
      <c r="V16" s="32"/>
      <c r="W16" s="32"/>
      <c r="X16" s="32"/>
      <c r="Y16" s="32"/>
      <c r="Z16" s="33"/>
    </row>
    <row r="17" spans="3:26" ht="42" customHeight="1" x14ac:dyDescent="0.25">
      <c r="C17" s="34"/>
      <c r="H17" s="35"/>
      <c r="J17" s="34"/>
      <c r="P17" s="35"/>
      <c r="R17" s="34"/>
      <c r="Z17" s="35"/>
    </row>
    <row r="18" spans="3:26" ht="36" customHeight="1" x14ac:dyDescent="0.25">
      <c r="C18" s="34"/>
      <c r="H18" s="35"/>
      <c r="J18" s="34"/>
      <c r="P18" s="35"/>
      <c r="R18" s="34"/>
      <c r="Z18" s="35"/>
    </row>
    <row r="19" spans="3:26" ht="36" customHeight="1" x14ac:dyDescent="0.25">
      <c r="C19" s="34"/>
      <c r="H19" s="35"/>
      <c r="J19" s="34"/>
      <c r="P19" s="35"/>
      <c r="R19" s="34"/>
      <c r="Z19" s="35"/>
    </row>
    <row r="20" spans="3:26" ht="75" customHeight="1" thickBot="1" x14ac:dyDescent="0.3">
      <c r="C20" s="34"/>
      <c r="H20" s="35"/>
      <c r="J20" s="34"/>
      <c r="P20" s="35"/>
      <c r="R20" s="36"/>
      <c r="S20" s="37"/>
      <c r="T20" s="37"/>
      <c r="U20" s="37"/>
      <c r="V20" s="37"/>
      <c r="W20" s="37"/>
      <c r="X20" s="37"/>
      <c r="Y20" s="37"/>
      <c r="Z20" s="38"/>
    </row>
    <row r="21" spans="3:26" ht="9" customHeight="1" thickBot="1" x14ac:dyDescent="0.3">
      <c r="C21" s="36"/>
      <c r="D21" s="37"/>
      <c r="E21" s="37"/>
      <c r="F21" s="37"/>
      <c r="G21" s="37"/>
      <c r="H21" s="38"/>
      <c r="J21" s="36"/>
      <c r="K21" s="37"/>
      <c r="L21" s="37"/>
      <c r="M21" s="37"/>
      <c r="N21" s="37"/>
      <c r="O21" s="37"/>
      <c r="P21" s="38"/>
    </row>
    <row r="22" spans="3:26" ht="7.05" customHeight="1" thickBot="1" x14ac:dyDescent="0.3"/>
    <row r="23" spans="3:26" ht="13.2" customHeight="1" thickBot="1" x14ac:dyDescent="0.3">
      <c r="C23" s="134" t="s">
        <v>1642</v>
      </c>
      <c r="D23" s="135"/>
      <c r="E23" s="135"/>
      <c r="F23" s="135"/>
      <c r="G23" s="135"/>
      <c r="H23" s="135"/>
      <c r="I23" s="135"/>
      <c r="J23" s="135"/>
      <c r="K23" s="135"/>
      <c r="L23" s="135"/>
      <c r="M23" s="135"/>
      <c r="N23" s="135"/>
      <c r="O23" s="135"/>
      <c r="P23" s="135"/>
      <c r="Q23" s="135"/>
      <c r="R23" s="135"/>
      <c r="S23" s="135"/>
      <c r="T23" s="135"/>
      <c r="U23" s="135"/>
      <c r="V23" s="135"/>
      <c r="W23" s="135"/>
      <c r="X23" s="135"/>
      <c r="Y23" s="135"/>
      <c r="Z23" s="136"/>
    </row>
    <row r="24" spans="3:26" ht="94.95" customHeight="1" x14ac:dyDescent="0.25">
      <c r="C24" s="137" t="s">
        <v>1640</v>
      </c>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spans="3:26" ht="30.45" customHeight="1" x14ac:dyDescent="0.25">
      <c r="C25" s="138" t="s">
        <v>1643</v>
      </c>
      <c r="D25" s="138"/>
      <c r="E25" s="138"/>
      <c r="F25" s="138"/>
      <c r="G25" s="138"/>
      <c r="H25" s="138"/>
      <c r="I25" s="138"/>
      <c r="J25" s="138"/>
      <c r="K25" s="138"/>
      <c r="L25" s="138"/>
      <c r="M25" s="138"/>
      <c r="N25" s="138"/>
      <c r="O25" s="138"/>
      <c r="P25" s="138"/>
      <c r="Q25" s="138"/>
      <c r="R25" s="138"/>
      <c r="S25" s="138"/>
      <c r="T25" s="138"/>
      <c r="U25" s="138"/>
      <c r="V25" s="138"/>
      <c r="W25" s="138"/>
      <c r="X25" s="138"/>
      <c r="Y25" s="138"/>
      <c r="Z25" s="138"/>
    </row>
    <row r="26" spans="3:26" ht="9" customHeight="1" thickBot="1" x14ac:dyDescent="0.3"/>
    <row r="27" spans="3:26" ht="13.05" customHeight="1" thickBot="1" x14ac:dyDescent="0.3">
      <c r="C27" s="142" t="s">
        <v>1639</v>
      </c>
      <c r="D27" s="143"/>
      <c r="E27" s="143"/>
      <c r="F27" s="143"/>
      <c r="G27" s="143"/>
      <c r="H27" s="143"/>
      <c r="I27" s="143"/>
      <c r="J27" s="143"/>
      <c r="K27" s="143"/>
      <c r="L27" s="143"/>
      <c r="M27" s="143"/>
      <c r="N27" s="143"/>
      <c r="O27" s="143"/>
      <c r="P27" s="143"/>
      <c r="Q27" s="143"/>
      <c r="R27" s="143"/>
      <c r="S27" s="143"/>
      <c r="T27" s="143"/>
      <c r="U27" s="143"/>
      <c r="V27" s="143"/>
      <c r="W27" s="143"/>
      <c r="X27" s="143"/>
      <c r="Y27" s="143"/>
      <c r="Z27" s="144"/>
    </row>
    <row r="28" spans="3:26" ht="7.05" customHeight="1" thickBot="1" x14ac:dyDescent="0.3"/>
    <row r="29" spans="3:26" ht="12.45" customHeight="1" x14ac:dyDescent="0.25">
      <c r="C29" s="139" t="s">
        <v>1312</v>
      </c>
      <c r="D29" s="140"/>
      <c r="E29" s="140"/>
      <c r="F29" s="141"/>
      <c r="J29" s="139" t="s">
        <v>1313</v>
      </c>
      <c r="K29" s="140"/>
      <c r="L29" s="140"/>
      <c r="M29" s="141"/>
    </row>
    <row r="30" spans="3:26" ht="12.45" customHeight="1" x14ac:dyDescent="0.25">
      <c r="C30" s="47" t="s">
        <v>1306</v>
      </c>
      <c r="D30" s="47" t="s">
        <v>1296</v>
      </c>
      <c r="E30" s="47" t="s">
        <v>1297</v>
      </c>
      <c r="F30" s="47" t="s">
        <v>1608</v>
      </c>
      <c r="G30" s="51"/>
      <c r="H30" s="51"/>
      <c r="I30" s="51"/>
      <c r="J30" s="48" t="s">
        <v>1306</v>
      </c>
      <c r="K30" s="49" t="str">
        <f>Table2[[#Headers],[Pre War]]</f>
        <v>Pre War</v>
      </c>
      <c r="L30" s="49" t="str">
        <f>Table2[[#Headers],[Pre War]]</f>
        <v>Pre War</v>
      </c>
      <c r="M30" s="50" t="str">
        <f>Table2[[#Headers],[Pre War]]</f>
        <v>Pre War</v>
      </c>
    </row>
    <row r="31" spans="3:26" ht="12.45" customHeight="1" x14ac:dyDescent="0.25">
      <c r="C31" s="40" t="s">
        <v>1279</v>
      </c>
      <c r="D31" s="40">
        <f>CORREL('1B. Pre-War'!E5:E309,'1B. Pre-War'!D5:D309)</f>
        <v>0.80575966294214407</v>
      </c>
      <c r="E31" s="40">
        <f>CORREL('1C. Shock'!E5:E229,'1C. Shock'!D5:D229)</f>
        <v>0.16804900524203736</v>
      </c>
      <c r="F31" s="40">
        <f>CORREL('1D. Post-Shock'!E5:E269,'1D. Post-Shock'!D5:D269)</f>
        <v>-7.7052511753902E-2</v>
      </c>
      <c r="J31" s="41" t="s">
        <v>1279</v>
      </c>
      <c r="K31" s="52">
        <f>SLOPE('1B. Pre-War'!E5:E309,'1B. Pre-War'!D5:D309)</f>
        <v>7.5402404887990404E-3</v>
      </c>
      <c r="L31" s="42">
        <f>SLOPE('1C. Shock'!E5:E229,'1C. Shock'!D5:D229)</f>
        <v>1.0880426109697316E-3</v>
      </c>
      <c r="M31" s="43">
        <f>SLOPE('1D. Post-Shock'!E5:E269,'1D. Post-Shock'!D5:D269)</f>
        <v>-1.4738071332596546E-3</v>
      </c>
    </row>
    <row r="32" spans="3:26" ht="12.45" customHeight="1" x14ac:dyDescent="0.25">
      <c r="C32" s="40" t="s">
        <v>7</v>
      </c>
      <c r="D32" s="40">
        <f>CORREL('1B. Pre-War'!F5:F309,'1B. Pre-War'!D5:D309)</f>
        <v>0.93413740764956099</v>
      </c>
      <c r="E32" s="40">
        <f>CORREL('1C. Shock'!F5:F229,'1C. Shock'!D5:D229)</f>
        <v>0.25269822391630664</v>
      </c>
      <c r="F32" s="40">
        <f>CORREL('1D. Post-Shock'!F5:F269,'1D. Post-Shock'!D5:D269)</f>
        <v>0.36159643564274374</v>
      </c>
      <c r="J32" s="41" t="s">
        <v>7</v>
      </c>
      <c r="K32" s="42">
        <f>SLOPE('1B. Pre-War'!F5:F309,'1B. Pre-War'!D5:D309)</f>
        <v>2.3823055046289652E-2</v>
      </c>
      <c r="L32" s="42">
        <f>SLOPE('1C. Shock'!F5:F229,'1C. Shock'!D5:D229)</f>
        <v>4.7149645206854985E-3</v>
      </c>
      <c r="M32" s="53">
        <f>SLOPE('1D. Post-Shock'!F5:F269,'1D. Post-Shock'!D5:D269)</f>
        <v>1.0001930377507911E-2</v>
      </c>
    </row>
    <row r="33" spans="3:26" ht="12.45" customHeight="1" x14ac:dyDescent="0.25">
      <c r="C33" s="40" t="s">
        <v>1606</v>
      </c>
      <c r="D33" s="40">
        <f>CORREL('1B. Pre-War'!G5:G309,'1B. Pre-War'!D5:D309)</f>
        <v>0.8829911163626083</v>
      </c>
      <c r="E33" s="40">
        <f>CORREL('1C. Shock'!G5:G229,'1C. Shock'!D5:D229)</f>
        <v>0.56342466070153863</v>
      </c>
      <c r="F33" s="40">
        <f>CORREL('1D. Post-Shock'!G5:G269,'1D. Post-Shock'!D5:D269)</f>
        <v>0.26255261798756613</v>
      </c>
      <c r="J33" s="44" t="s">
        <v>1606</v>
      </c>
      <c r="K33" s="45">
        <f>SLOPE('1B. Pre-War'!G5:G309,'1B. Pre-War'!D5:D309)</f>
        <v>2.8201261895271355E-2</v>
      </c>
      <c r="L33" s="45">
        <f>SLOPE('1C. Shock'!G5:G229,'1C. Shock'!D5:D229)</f>
        <v>1.1340115956302192E-2</v>
      </c>
      <c r="M33" s="46">
        <f>SLOPE('1D. Post-Shock'!G5:G269,'1D. Post-Shock'!D5:D269)</f>
        <v>9.3011151362213471E-3</v>
      </c>
    </row>
    <row r="34" spans="3:26" ht="12.45" customHeight="1" thickBot="1" x14ac:dyDescent="0.3"/>
    <row r="35" spans="3:26" x14ac:dyDescent="0.25">
      <c r="C35" s="31"/>
      <c r="D35" s="32"/>
      <c r="E35" s="32"/>
      <c r="F35" s="32"/>
      <c r="G35" s="32"/>
      <c r="H35" s="33"/>
      <c r="J35" s="31"/>
      <c r="K35" s="32"/>
      <c r="L35" s="32"/>
      <c r="M35" s="32"/>
      <c r="N35" s="32"/>
      <c r="O35" s="32"/>
      <c r="P35" s="33"/>
      <c r="R35" s="31"/>
      <c r="S35" s="32"/>
      <c r="T35" s="32"/>
      <c r="U35" s="32"/>
      <c r="V35" s="32"/>
      <c r="W35" s="32"/>
      <c r="X35" s="32"/>
      <c r="Y35" s="32"/>
      <c r="Z35" s="33"/>
    </row>
    <row r="36" spans="3:26" x14ac:dyDescent="0.25">
      <c r="C36" s="34"/>
      <c r="H36" s="35"/>
      <c r="J36" s="34"/>
      <c r="P36" s="35"/>
      <c r="R36" s="34"/>
      <c r="Z36" s="35"/>
    </row>
    <row r="37" spans="3:26" x14ac:dyDescent="0.25">
      <c r="C37" s="34"/>
      <c r="H37" s="35"/>
      <c r="J37" s="34"/>
      <c r="P37" s="35"/>
      <c r="R37" s="34"/>
      <c r="Z37" s="35"/>
    </row>
    <row r="38" spans="3:26" x14ac:dyDescent="0.25">
      <c r="C38" s="34"/>
      <c r="H38" s="35"/>
      <c r="J38" s="34"/>
      <c r="P38" s="35"/>
      <c r="R38" s="34"/>
      <c r="Z38" s="35"/>
    </row>
    <row r="39" spans="3:26" ht="13.8" customHeight="1" x14ac:dyDescent="0.25">
      <c r="C39" s="34"/>
      <c r="H39" s="35"/>
      <c r="J39" s="34"/>
      <c r="P39" s="35"/>
      <c r="R39" s="34"/>
      <c r="Z39" s="35"/>
    </row>
    <row r="40" spans="3:26" x14ac:dyDescent="0.25">
      <c r="C40" s="34"/>
      <c r="H40" s="35"/>
      <c r="J40" s="34"/>
      <c r="P40" s="35"/>
      <c r="R40" s="34"/>
      <c r="Z40" s="35"/>
    </row>
    <row r="41" spans="3:26" x14ac:dyDescent="0.25">
      <c r="C41" s="34"/>
      <c r="H41" s="35"/>
      <c r="J41" s="34"/>
      <c r="P41" s="35"/>
      <c r="R41" s="34"/>
      <c r="Z41" s="35"/>
    </row>
    <row r="42" spans="3:26" x14ac:dyDescent="0.25">
      <c r="C42" s="34"/>
      <c r="H42" s="35"/>
      <c r="J42" s="34"/>
      <c r="P42" s="35"/>
      <c r="R42" s="34"/>
      <c r="Z42" s="35"/>
    </row>
    <row r="43" spans="3:26" x14ac:dyDescent="0.25">
      <c r="C43" s="34"/>
      <c r="H43" s="35"/>
      <c r="J43" s="34"/>
      <c r="P43" s="35"/>
      <c r="R43" s="34"/>
      <c r="Z43" s="35"/>
    </row>
    <row r="44" spans="3:26" x14ac:dyDescent="0.25">
      <c r="C44" s="34"/>
      <c r="H44" s="35"/>
      <c r="J44" s="34"/>
      <c r="P44" s="35"/>
      <c r="R44" s="34"/>
      <c r="Z44" s="35"/>
    </row>
    <row r="45" spans="3:26" x14ac:dyDescent="0.25">
      <c r="C45" s="34"/>
      <c r="H45" s="35"/>
      <c r="J45" s="34"/>
      <c r="P45" s="35"/>
      <c r="R45" s="34"/>
      <c r="Z45" s="35"/>
    </row>
    <row r="46" spans="3:26" x14ac:dyDescent="0.25">
      <c r="C46" s="34"/>
      <c r="H46" s="35"/>
      <c r="J46" s="34"/>
      <c r="P46" s="35"/>
      <c r="R46" s="34"/>
      <c r="Z46" s="35"/>
    </row>
    <row r="47" spans="3:26" x14ac:dyDescent="0.25">
      <c r="C47" s="34"/>
      <c r="H47" s="35"/>
      <c r="J47" s="34"/>
      <c r="P47" s="35"/>
      <c r="R47" s="34"/>
      <c r="Z47" s="35"/>
    </row>
    <row r="48" spans="3:26" x14ac:dyDescent="0.25">
      <c r="C48" s="34"/>
      <c r="H48" s="35"/>
      <c r="J48" s="34"/>
      <c r="P48" s="35"/>
      <c r="R48" s="34"/>
      <c r="Z48" s="35"/>
    </row>
    <row r="49" spans="3:26" x14ac:dyDescent="0.25">
      <c r="C49" s="34"/>
      <c r="H49" s="35"/>
      <c r="J49" s="34"/>
      <c r="P49" s="35"/>
      <c r="R49" s="34"/>
      <c r="Z49" s="35"/>
    </row>
    <row r="50" spans="3:26" x14ac:dyDescent="0.25">
      <c r="C50" s="34"/>
      <c r="H50" s="35"/>
      <c r="J50" s="34"/>
      <c r="P50" s="35"/>
      <c r="R50" s="34"/>
      <c r="Z50" s="35"/>
    </row>
    <row r="51" spans="3:26" x14ac:dyDescent="0.25">
      <c r="C51" s="34"/>
      <c r="H51" s="35"/>
      <c r="J51" s="34"/>
      <c r="P51" s="35"/>
      <c r="R51" s="34"/>
      <c r="Z51" s="35"/>
    </row>
    <row r="52" spans="3:26" x14ac:dyDescent="0.25">
      <c r="C52" s="34"/>
      <c r="H52" s="35"/>
      <c r="J52" s="34"/>
      <c r="P52" s="35"/>
      <c r="R52" s="34"/>
      <c r="Z52" s="35"/>
    </row>
    <row r="53" spans="3:26" x14ac:dyDescent="0.25">
      <c r="C53" s="34"/>
      <c r="H53" s="35"/>
      <c r="J53" s="34"/>
      <c r="P53" s="35"/>
      <c r="R53" s="34"/>
      <c r="Z53" s="35"/>
    </row>
    <row r="54" spans="3:26" x14ac:dyDescent="0.25">
      <c r="C54" s="34"/>
      <c r="H54" s="35"/>
      <c r="J54" s="34"/>
      <c r="P54" s="35"/>
      <c r="R54" s="34"/>
      <c r="Z54" s="35"/>
    </row>
    <row r="55" spans="3:26" x14ac:dyDescent="0.25">
      <c r="C55" s="34"/>
      <c r="H55" s="35"/>
      <c r="J55" s="34"/>
      <c r="P55" s="35"/>
      <c r="R55" s="34"/>
      <c r="Z55" s="35"/>
    </row>
    <row r="56" spans="3:26" x14ac:dyDescent="0.25">
      <c r="C56" s="34"/>
      <c r="H56" s="35"/>
      <c r="J56" s="34"/>
      <c r="P56" s="35"/>
      <c r="R56" s="34"/>
      <c r="Z56" s="35"/>
    </row>
    <row r="57" spans="3:26" x14ac:dyDescent="0.25">
      <c r="C57" s="34"/>
      <c r="H57" s="35"/>
      <c r="J57" s="34"/>
      <c r="P57" s="35"/>
      <c r="R57" s="34"/>
      <c r="Z57" s="35"/>
    </row>
    <row r="58" spans="3:26" ht="13.8" thickBot="1" x14ac:dyDescent="0.3">
      <c r="C58" s="36"/>
      <c r="D58" s="37"/>
      <c r="E58" s="37"/>
      <c r="F58" s="37"/>
      <c r="G58" s="37"/>
      <c r="H58" s="38"/>
      <c r="J58" s="36"/>
      <c r="K58" s="37"/>
      <c r="L58" s="37"/>
      <c r="M58" s="37"/>
      <c r="N58" s="37"/>
      <c r="O58" s="37"/>
      <c r="P58" s="38"/>
      <c r="R58" s="36"/>
      <c r="S58" s="37"/>
      <c r="T58" s="37"/>
      <c r="U58" s="37"/>
      <c r="V58" s="37"/>
      <c r="W58" s="37"/>
      <c r="X58" s="37"/>
      <c r="Y58" s="37"/>
      <c r="Z58" s="38"/>
    </row>
    <row r="59" spans="3:26" ht="7.95" customHeight="1" x14ac:dyDescent="0.25"/>
    <row r="60" spans="3:26" x14ac:dyDescent="0.25">
      <c r="C60" s="147" t="s">
        <v>1296</v>
      </c>
      <c r="D60" s="147"/>
      <c r="E60" s="147"/>
      <c r="F60" s="147"/>
      <c r="G60" s="147"/>
      <c r="H60" s="147"/>
      <c r="J60" s="147" t="s">
        <v>1297</v>
      </c>
      <c r="K60" s="147"/>
      <c r="L60" s="147"/>
      <c r="M60" s="147"/>
      <c r="N60" s="147"/>
      <c r="O60" s="147"/>
      <c r="P60" s="147"/>
      <c r="R60" s="147" t="s">
        <v>1299</v>
      </c>
      <c r="S60" s="147"/>
      <c r="T60" s="147"/>
      <c r="U60" s="147"/>
      <c r="V60" s="147"/>
      <c r="W60" s="147"/>
      <c r="X60" s="147"/>
      <c r="Y60" s="147"/>
      <c r="Z60" s="147"/>
    </row>
    <row r="61" spans="3:26" s="39" customFormat="1" ht="45" customHeight="1" x14ac:dyDescent="0.3">
      <c r="C61" s="148" t="s">
        <v>1327</v>
      </c>
      <c r="D61" s="148"/>
      <c r="E61" s="148"/>
      <c r="F61" s="148"/>
      <c r="G61" s="148"/>
      <c r="H61" s="149"/>
      <c r="J61" s="148" t="s">
        <v>1298</v>
      </c>
      <c r="K61" s="148"/>
      <c r="L61" s="148"/>
      <c r="M61" s="148"/>
      <c r="N61" s="148"/>
      <c r="O61" s="148"/>
      <c r="P61" s="149"/>
      <c r="R61" s="138" t="s">
        <v>1300</v>
      </c>
      <c r="S61" s="138"/>
      <c r="T61" s="138"/>
      <c r="U61" s="138"/>
      <c r="V61" s="138"/>
      <c r="W61" s="138"/>
      <c r="X61" s="138"/>
      <c r="Y61" s="138"/>
      <c r="Z61" s="150"/>
    </row>
    <row r="62" spans="3:26" s="39" customFormat="1" ht="65.400000000000006" customHeight="1" x14ac:dyDescent="0.3">
      <c r="C62" s="145" t="s">
        <v>1304</v>
      </c>
      <c r="D62" s="145"/>
      <c r="E62" s="145"/>
      <c r="F62" s="145"/>
      <c r="G62" s="145"/>
      <c r="H62" s="146"/>
      <c r="J62" s="145" t="s">
        <v>1305</v>
      </c>
      <c r="K62" s="145"/>
      <c r="L62" s="145"/>
      <c r="M62" s="145"/>
      <c r="N62" s="145"/>
      <c r="O62" s="145"/>
      <c r="P62" s="146"/>
      <c r="R62" s="145" t="s">
        <v>1686</v>
      </c>
      <c r="S62" s="145"/>
      <c r="T62" s="145"/>
      <c r="U62" s="145"/>
      <c r="V62" s="145"/>
      <c r="W62" s="145"/>
      <c r="X62" s="145"/>
      <c r="Y62" s="145"/>
      <c r="Z62" s="146"/>
    </row>
    <row r="63" spans="3:26" ht="18.600000000000001" hidden="1" customHeight="1" x14ac:dyDescent="0.25">
      <c r="C63" s="180" t="s">
        <v>1687</v>
      </c>
      <c r="D63" s="166"/>
      <c r="E63" s="166"/>
      <c r="F63" s="166"/>
      <c r="G63" s="166"/>
      <c r="H63" s="166"/>
      <c r="I63" s="166"/>
      <c r="J63" s="166"/>
      <c r="K63" s="166"/>
      <c r="L63" s="166"/>
      <c r="M63" s="166"/>
    </row>
  </sheetData>
  <mergeCells count="18">
    <mergeCell ref="C63:M63"/>
    <mergeCell ref="C29:F29"/>
    <mergeCell ref="J29:M29"/>
    <mergeCell ref="C27:Z27"/>
    <mergeCell ref="C62:H62"/>
    <mergeCell ref="J60:P60"/>
    <mergeCell ref="J61:P61"/>
    <mergeCell ref="J62:P62"/>
    <mergeCell ref="R60:Z60"/>
    <mergeCell ref="R61:Z61"/>
    <mergeCell ref="R62:Z62"/>
    <mergeCell ref="C61:H61"/>
    <mergeCell ref="C60:H60"/>
    <mergeCell ref="C4:Z4"/>
    <mergeCell ref="C6:Z6"/>
    <mergeCell ref="C23:Z23"/>
    <mergeCell ref="C24:Z24"/>
    <mergeCell ref="C25:Z25"/>
  </mergeCells>
  <printOptions horizontalCentered="1" verticalCentered="1"/>
  <pageMargins left="0.29527559055118113" right="0.29527559055118113" top="0.29527559055118113" bottom="0.29527559055118113" header="0.29527559055118113" footer="0.29527559055118113"/>
  <pageSetup paperSize="8" scale="72" orientation="landscape" r:id="rId1"/>
  <ignoredErrors>
    <ignoredError sqref="E31:E33" calculatedColumn="1"/>
  </ignoredErrors>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FD90-A7DF-4D14-BB6B-6135BC8F4670}">
  <dimension ref="C1:M21"/>
  <sheetViews>
    <sheetView showGridLines="0" view="pageBreakPreview" zoomScale="85" zoomScaleNormal="100" zoomScaleSheetLayoutView="85" workbookViewId="0">
      <selection activeCell="D24" sqref="D24"/>
    </sheetView>
  </sheetViews>
  <sheetFormatPr defaultRowHeight="14.4" x14ac:dyDescent="0.3"/>
  <cols>
    <col min="1" max="1" width="8.21875" customWidth="1"/>
    <col min="2" max="2" width="6" customWidth="1"/>
    <col min="3" max="3" width="10" bestFit="1" customWidth="1"/>
    <col min="4" max="4" width="11.44140625" bestFit="1" customWidth="1"/>
    <col min="5" max="5" width="13.6640625" bestFit="1" customWidth="1"/>
    <col min="6" max="6" width="13.5546875" bestFit="1" customWidth="1"/>
    <col min="9" max="9" width="11.109375" bestFit="1" customWidth="1"/>
    <col min="14" max="14" width="3" customWidth="1"/>
  </cols>
  <sheetData>
    <row r="1" spans="3:13" ht="6.6" customHeight="1" x14ac:dyDescent="0.3"/>
    <row r="2" spans="3:13" ht="6.6" customHeight="1" x14ac:dyDescent="0.3"/>
    <row r="3" spans="3:13" ht="12.6" customHeight="1" x14ac:dyDescent="0.3">
      <c r="C3" s="152" t="s">
        <v>1625</v>
      </c>
      <c r="D3" s="152"/>
      <c r="E3" s="152"/>
      <c r="F3" s="152"/>
      <c r="G3" s="152"/>
      <c r="I3" s="151" t="s">
        <v>1605</v>
      </c>
      <c r="J3" s="151"/>
      <c r="K3" s="151"/>
      <c r="L3" s="151"/>
      <c r="M3" s="151"/>
    </row>
    <row r="4" spans="3:13" x14ac:dyDescent="0.3">
      <c r="C4" s="74" t="s">
        <v>1609</v>
      </c>
      <c r="D4" s="74" t="s">
        <v>1623</v>
      </c>
      <c r="E4" s="74" t="s">
        <v>1279</v>
      </c>
      <c r="F4" s="74" t="s">
        <v>7</v>
      </c>
      <c r="G4" s="74" t="s">
        <v>1606</v>
      </c>
      <c r="I4" s="76" t="s">
        <v>1609</v>
      </c>
      <c r="J4" s="77" t="s">
        <v>1623</v>
      </c>
      <c r="K4" s="77" t="s">
        <v>1279</v>
      </c>
      <c r="L4" s="77" t="s">
        <v>7</v>
      </c>
      <c r="M4" s="78" t="s">
        <v>1606</v>
      </c>
    </row>
    <row r="5" spans="3:13" x14ac:dyDescent="0.3">
      <c r="C5" s="74" t="s">
        <v>1334</v>
      </c>
      <c r="D5" s="74">
        <v>1</v>
      </c>
      <c r="E5" s="75">
        <f>INDEX('Investment Analysis'!R21:R23,MATCH('Summary Table'!$C$5,'Investment Analysis'!$Q$21:$Q$23,0))</f>
        <v>8.7000000000000028</v>
      </c>
      <c r="F5" s="75">
        <f>INDEX('Investment Analysis'!S21:S23,MATCH('Summary Table'!$C$5,'Investment Analysis'!$Q$21:$Q$23,0))</f>
        <v>55.999999999999986</v>
      </c>
      <c r="G5" s="75">
        <f>INDEX('Investment Analysis'!T21:T23,MATCH('Summary Table'!$C$5,'Investment Analysis'!$Q$21:$Q$23,0))</f>
        <v>39.599999999999994</v>
      </c>
      <c r="I5" s="79" t="s">
        <v>1334</v>
      </c>
      <c r="J5" s="80">
        <v>1</v>
      </c>
      <c r="K5" s="81">
        <f>INDEX('Investment Analysis'!W21:W23,MATCH('Summary Table'!$I$5,'Investment Analysis'!$V$21:$V$23,0))</f>
        <v>0.12608695652173918</v>
      </c>
      <c r="L5" s="81">
        <f>INDEX('Investment Analysis'!X21:X23,MATCH('Summary Table'!$I$5,'Investment Analysis'!$V$21:$V$23,0))</f>
        <v>0.50816696914700532</v>
      </c>
      <c r="M5" s="81">
        <f>INDEX('Investment Analysis'!Y21:Y23,MATCH('Summary Table'!$I$5,'Investment Analysis'!$V$21:$V$23,0))</f>
        <v>0.35707844905320102</v>
      </c>
    </row>
    <row r="6" spans="3:13" x14ac:dyDescent="0.3">
      <c r="C6" s="74" t="s">
        <v>1334</v>
      </c>
      <c r="D6" s="74">
        <v>2</v>
      </c>
      <c r="E6" s="75">
        <f>INDEX('Investment Analysis'!R27:R29,MATCH($C$6,'Investment Analysis'!$Q$27:$Q$29,0))</f>
        <v>8.0699999999999932</v>
      </c>
      <c r="F6" s="75">
        <f>INDEX('Investment Analysis'!S27:S29,MATCH($C$6,'Investment Analysis'!$Q$27:$Q$29,0))</f>
        <v>53.949999999999989</v>
      </c>
      <c r="G6" s="75">
        <f>INDEX('Investment Analysis'!T27:T29,MATCH($C$6,'Investment Analysis'!$Q$27:$Q$29,0))</f>
        <v>37</v>
      </c>
      <c r="I6" s="82" t="s">
        <v>1334</v>
      </c>
      <c r="J6" s="83">
        <v>2</v>
      </c>
      <c r="K6" s="84">
        <f>INDEX('Investment Analysis'!W27:W29,MATCH($I$6,'Investment Analysis'!$V$27:$V$29,0))</f>
        <v>0.11528571428571419</v>
      </c>
      <c r="L6" s="84">
        <f>INDEX('Investment Analysis'!X27:X29,MATCH($I$6,'Investment Analysis'!$V$27:$V$29,0))</f>
        <v>0.48603603603603596</v>
      </c>
      <c r="M6" s="84">
        <f>INDEX('Investment Analysis'!Y27:Y29,MATCH($I$6,'Investment Analysis'!$V$27:$V$29,0))</f>
        <v>0.33636363636363636</v>
      </c>
    </row>
    <row r="7" spans="3:13" x14ac:dyDescent="0.3">
      <c r="C7" s="74" t="s">
        <v>1334</v>
      </c>
      <c r="D7" s="74">
        <v>3</v>
      </c>
      <c r="E7" s="75">
        <f>INDEX('Investment Analysis'!R34:R36,MATCH($C$7,'Investment Analysis'!$Q$34:$Q$36,0))</f>
        <v>10.570000000000007</v>
      </c>
      <c r="F7" s="75">
        <f>INDEX('Investment Analysis'!S34:S36,MATCH($C7,'Investment Analysis'!$Q$34:$Q$36,0))</f>
        <v>54.95</v>
      </c>
      <c r="G7" s="75">
        <f>INDEX('Investment Analysis'!T34:T36,MATCH($C7,'Investment Analysis'!$Q$34:$Q$36,0))</f>
        <v>43.77000000000001</v>
      </c>
      <c r="I7" s="79" t="s">
        <v>1334</v>
      </c>
      <c r="J7" s="80">
        <v>3</v>
      </c>
      <c r="K7" s="81">
        <f>INDEX('Investment Analysis'!W34:W36,MATCH($I$7,'Investment Analysis'!$V$34:$V$36,0))</f>
        <v>0.14929378531073456</v>
      </c>
      <c r="L7" s="81">
        <f>INDEX('Investment Analysis'!X34:X36,MATCH($I$7,'Investment Analysis'!$V$34:$V$36,0))</f>
        <v>0.48542402826855124</v>
      </c>
      <c r="M7" s="81">
        <f>INDEX('Investment Analysis'!Y34:Y36,MATCH($I$7,'Investment Analysis'!$V$34:$V$36,0))</f>
        <v>0.40144914243786123</v>
      </c>
    </row>
    <row r="8" spans="3:13" x14ac:dyDescent="0.3">
      <c r="C8" s="74" t="s">
        <v>1334</v>
      </c>
      <c r="D8" s="74">
        <v>4</v>
      </c>
      <c r="E8" s="75">
        <f>INDEX('Investment Analysis'!R40:R42,MATCH($C$8,'Investment Analysis'!$Q$40:$Q$42,0))</f>
        <v>14.299999999999997</v>
      </c>
      <c r="F8" s="75">
        <f>INDEX('Investment Analysis'!S40:S42,MATCH($C$8,'Investment Analysis'!$Q$40:$Q$42,0))</f>
        <v>59.550000000000011</v>
      </c>
      <c r="G8" s="75">
        <f>INDEX('Investment Analysis'!T40:T42,MATCH($C$8,'Investment Analysis'!$Q$40:$Q$42,0))</f>
        <v>43.569999999999993</v>
      </c>
      <c r="I8" s="82" t="s">
        <v>1334</v>
      </c>
      <c r="J8" s="83">
        <v>4</v>
      </c>
      <c r="K8" s="84">
        <f>INDEX('Investment Analysis'!W40:W42,MATCH($I$8,'Investment Analysis'!$V$40:$V$42,0))</f>
        <v>0.2082423183340614</v>
      </c>
      <c r="L8" s="84">
        <f>INDEX('Investment Analysis'!X40:X42,MATCH($I$8,'Investment Analysis'!$V$40:$V$42,0))</f>
        <v>0.53288590604026853</v>
      </c>
      <c r="M8" s="84">
        <f>INDEX('Investment Analysis'!Y40:Y42,MATCH($I$8,'Investment Analysis'!$V$40:$V$42,0))</f>
        <v>0.38867082961641386</v>
      </c>
    </row>
    <row r="9" spans="3:13" x14ac:dyDescent="0.3">
      <c r="C9" s="74" t="s">
        <v>1334</v>
      </c>
      <c r="D9" s="74">
        <v>5</v>
      </c>
      <c r="E9" s="75">
        <f>INDEX('Investment Analysis'!R46:R48,MATCH($C$9,'Investment Analysis'!$Q$46:$Q$48,0))</f>
        <v>13.800000000000011</v>
      </c>
      <c r="F9" s="75">
        <f>INDEX('Investment Analysis'!S46:S48,MATCH($C$9,'Investment Analysis'!$Q$46:$Q$48,0))</f>
        <v>55.25</v>
      </c>
      <c r="G9" s="75">
        <f>INDEX('Investment Analysis'!T46:T48,MATCH($C$9,'Investment Analysis'!$Q$46:$Q$48,0))</f>
        <v>39.600000000000009</v>
      </c>
      <c r="I9" s="79" t="s">
        <v>1334</v>
      </c>
      <c r="J9" s="80">
        <v>5</v>
      </c>
      <c r="K9" s="81">
        <f>INDEX('Investment Analysis'!W46:W48,MATCH($I$9,'Investment Analysis'!$V$46:$V$48,0))</f>
        <v>0.19827586206896569</v>
      </c>
      <c r="L9" s="81">
        <f>INDEX('Investment Analysis'!X46:X48,MATCH($I$9,'Investment Analysis'!$V$46:$V$48,0))</f>
        <v>0.48043478260869565</v>
      </c>
      <c r="M9" s="81">
        <f>INDEX('Investment Analysis'!Y46:Y48,MATCH($I$9,'Investment Analysis'!$V$46:$V$48,0))</f>
        <v>0.35892323030907286</v>
      </c>
    </row>
    <row r="10" spans="3:13" x14ac:dyDescent="0.3">
      <c r="C10" s="74" t="s">
        <v>1297</v>
      </c>
      <c r="D10" s="74">
        <v>1</v>
      </c>
      <c r="E10" s="75">
        <f>INDEX('Investment Analysis'!R21:R23,MATCH($C$10,'Investment Analysis'!$Q$21:$Q$23,0))</f>
        <v>3.769999999999996</v>
      </c>
      <c r="F10" s="75">
        <f>INDEX('Investment Analysis'!S21:S23,MATCH($C$10,'Investment Analysis'!$Q$21:$Q$23,0))</f>
        <v>3.9000000000000057</v>
      </c>
      <c r="G10" s="75">
        <f>INDEX('Investment Analysis'!T21:T23,MATCH($C$10,'Investment Analysis'!$Q$21:$Q$23,0))</f>
        <v>38.72999999999999</v>
      </c>
      <c r="I10" s="82" t="s">
        <v>1297</v>
      </c>
      <c r="J10" s="83">
        <v>1</v>
      </c>
      <c r="K10" s="84">
        <f>INDEX('Investment Analysis'!W21:W23,MATCH($I$10,'Investment Analysis'!$V$21:$V$23,0))</f>
        <v>5.0333778371161493E-2</v>
      </c>
      <c r="L10" s="84">
        <f>INDEX('Investment Analysis'!X21:X23,MATCH($I$10,'Investment Analysis'!$V$21:$V$23,0))</f>
        <v>2.4451410658307245E-2</v>
      </c>
      <c r="M10" s="84">
        <f>INDEX('Investment Analysis'!Y21:Y23,MATCH($I$10,'Investment Analysis'!$V$21:$V$23,0))</f>
        <v>0.26174224504967214</v>
      </c>
    </row>
    <row r="11" spans="3:13" x14ac:dyDescent="0.3">
      <c r="C11" s="74" t="s">
        <v>1297</v>
      </c>
      <c r="D11" s="74">
        <v>2</v>
      </c>
      <c r="E11" s="75">
        <f>INDEX('Investment Analysis'!R27:R29,MATCH($C$11,'Investment Analysis'!$Q$27:$Q$29,0))</f>
        <v>5.5400000000000063</v>
      </c>
      <c r="F11" s="75">
        <f>INDEX('Investment Analysis'!S27:S29,MATCH($C$11,'Investment Analysis'!$Q$27:$Q$29,0))</f>
        <v>8.9000000000000057</v>
      </c>
      <c r="G11" s="75">
        <f>INDEX('Investment Analysis'!T27:T29,MATCH($C$11,'Investment Analysis'!$Q$27:$Q$29,0))</f>
        <v>52.369999999999976</v>
      </c>
      <c r="I11" s="79" t="s">
        <v>1297</v>
      </c>
      <c r="J11" s="80">
        <v>2</v>
      </c>
      <c r="K11" s="81">
        <f>INDEX('Investment Analysis'!W27:W29,MATCH($I$11,'Investment Analysis'!$V$27:$V$29,0))</f>
        <v>7.5548888585844895E-2</v>
      </c>
      <c r="L11" s="81">
        <f>INDEX('Investment Analysis'!X27:X29,MATCH($I$11,'Investment Analysis'!$V$27:$V$29,0))</f>
        <v>5.6814554739865977E-2</v>
      </c>
      <c r="M11" s="81">
        <f>INDEX('Investment Analysis'!Y27:Y29,MATCH($I$11,'Investment Analysis'!$V$27:$V$29,0))</f>
        <v>0.35911677981210982</v>
      </c>
    </row>
    <row r="12" spans="3:13" x14ac:dyDescent="0.3">
      <c r="C12" s="74" t="s">
        <v>1297</v>
      </c>
      <c r="D12" s="74">
        <v>3</v>
      </c>
      <c r="E12" s="75">
        <f>INDEX('Investment Analysis'!R34:R36,MATCH($C$12,'Investment Analysis'!$Q$34:$Q$36,0))</f>
        <v>-0.93999999999999773</v>
      </c>
      <c r="F12" s="75">
        <f>INDEX('Investment Analysis'!S34:S36,MATCH($C$12,'Investment Analysis'!$Q$34:$Q$36,0))</f>
        <v>-1.0999999999999943</v>
      </c>
      <c r="G12" s="75">
        <f>INDEX('Investment Analysis'!T34:T36,MATCH($C$12,'Investment Analysis'!$Q$34:$Q$36,0))</f>
        <v>41.140000000000015</v>
      </c>
      <c r="I12" s="82" t="s">
        <v>1297</v>
      </c>
      <c r="J12" s="83">
        <v>3</v>
      </c>
      <c r="K12" s="84">
        <f>INDEX('Investment Analysis'!W34:W36,MATCH($I$12,'Investment Analysis'!$V$34:$V$36,0))</f>
        <v>-1.2260336507108357E-2</v>
      </c>
      <c r="L12" s="84">
        <f>INDEX('Investment Analysis'!X34:X36,MATCH($I$12,'Investment Analysis'!$V$34:$V$36,0))</f>
        <v>-6.8471833177715172E-3</v>
      </c>
      <c r="M12" s="84">
        <f>INDEX('Investment Analysis'!Y34:Y36,MATCH($I$12,'Investment Analysis'!$V$34:$V$36,0))</f>
        <v>0.27679472515642883</v>
      </c>
    </row>
    <row r="13" spans="3:13" x14ac:dyDescent="0.3">
      <c r="C13" s="74" t="s">
        <v>1297</v>
      </c>
      <c r="D13" s="74">
        <v>4</v>
      </c>
      <c r="E13" s="75">
        <f>INDEX('Investment Analysis'!R40:R42,MATCH($C$13,'Investment Analysis'!$Q$40:$Q$42,0))</f>
        <v>-7.730000000000004</v>
      </c>
      <c r="F13" s="75">
        <f>INDEX('Investment Analysis'!S40:S42,MATCH($C$13,'Investment Analysis'!$Q$40:$Q$42,0))</f>
        <v>-6.5499999999999829</v>
      </c>
      <c r="G13" s="75">
        <f>INDEX('Investment Analysis'!T40:T42,MATCH($C$13,'Investment Analysis'!$Q$40:$Q$42,0))</f>
        <v>43.129999999999995</v>
      </c>
      <c r="I13" s="79" t="s">
        <v>1297</v>
      </c>
      <c r="J13" s="80">
        <v>4</v>
      </c>
      <c r="K13" s="81">
        <f>INDEX('Investment Analysis'!W40:W42,MATCH($I$13,'Investment Analysis'!$V$40:$V$42,0))</f>
        <v>-8.9988358556461048E-2</v>
      </c>
      <c r="L13" s="81">
        <f>INDEX('Investment Analysis'!X40:X42,MATCH($I$13,'Investment Analysis'!$V$40:$V$42,0))</f>
        <v>-3.8259345794392427E-2</v>
      </c>
      <c r="M13" s="81">
        <f>INDEX('Investment Analysis'!Y40:Y42,MATCH($I$13,'Investment Analysis'!$V$40:$V$42,0))</f>
        <v>0.27471337579617833</v>
      </c>
    </row>
    <row r="14" spans="3:13" x14ac:dyDescent="0.3">
      <c r="C14" s="74" t="s">
        <v>1297</v>
      </c>
      <c r="D14" s="74">
        <v>5</v>
      </c>
      <c r="E14" s="75">
        <f>INDEX('Investment Analysis'!R46:R48,MATCH($C$14,'Investment Analysis'!$Q$46:$Q$48,0))</f>
        <v>-7.7999999999999972</v>
      </c>
      <c r="F14" s="75">
        <f>INDEX('Investment Analysis'!S46:S48,MATCH($C$14,'Investment Analysis'!$Q$46:$Q$48,0))</f>
        <v>-11.350000000000023</v>
      </c>
      <c r="G14" s="75">
        <f>INDEX('Investment Analysis'!T46:T48,MATCH($C$14,'Investment Analysis'!$Q$46:$Q$48,0))</f>
        <v>22.570000000000022</v>
      </c>
      <c r="I14" s="82" t="s">
        <v>1297</v>
      </c>
      <c r="J14" s="83">
        <v>5</v>
      </c>
      <c r="K14" s="84">
        <f>INDEX('Investment Analysis'!W46:W48,MATCH($I$14,'Investment Analysis'!$V$46:$V$48,0))</f>
        <v>-9.5940959409594059E-2</v>
      </c>
      <c r="L14" s="84">
        <f>INDEX('Investment Analysis'!X46:X48,MATCH($I$14,'Investment Analysis'!$V$46:$V$48,0))</f>
        <v>-6.7842199641362955E-2</v>
      </c>
      <c r="M14" s="84">
        <f>INDEX('Investment Analysis'!Y46:Y48,MATCH($I$14,'Investment Analysis'!$V$46:$V$48,0))</f>
        <v>0.14449423815621013</v>
      </c>
    </row>
    <row r="15" spans="3:13" x14ac:dyDescent="0.3">
      <c r="C15" s="74" t="s">
        <v>1323</v>
      </c>
      <c r="D15" s="74">
        <v>1</v>
      </c>
      <c r="E15" s="75">
        <f>INDEX('Investment Analysis'!R21:R23,MATCH($C$15,'Investment Analysis'!$Q$21:$Q$23,0))</f>
        <v>9.8000000000000114</v>
      </c>
      <c r="F15" s="75">
        <f>INDEX('Investment Analysis'!S21:S23,MATCH($C$15,'Investment Analysis'!$Q$21:$Q$23,0))</f>
        <v>34.949999999999989</v>
      </c>
      <c r="G15" s="75">
        <f>INDEX('Investment Analysis'!T21:T23,MATCH($C$15,'Investment Analysis'!$Q$21:$Q$23,0))</f>
        <v>24.569999999999993</v>
      </c>
      <c r="I15" s="79" t="s">
        <v>1323</v>
      </c>
      <c r="J15" s="80">
        <v>1</v>
      </c>
      <c r="K15" s="81">
        <f>INDEX('Investment Analysis'!W21:W23,MATCH($I$15,'Investment Analysis'!$V$21:$V$23,0))</f>
        <v>0.12158808933002496</v>
      </c>
      <c r="L15" s="81">
        <f>INDEX('Investment Analysis'!X21:X23,MATCH($I$15,'Investment Analysis'!$V$21:$V$23,0))</f>
        <v>0.22948128693368341</v>
      </c>
      <c r="M15" s="81">
        <f>INDEX('Investment Analysis'!Y21:Y23,MATCH($I$15,'Investment Analysis'!$V$21:$V$23,0))</f>
        <v>0.14703770197486532</v>
      </c>
    </row>
    <row r="16" spans="3:13" x14ac:dyDescent="0.3">
      <c r="C16" s="74" t="s">
        <v>1323</v>
      </c>
      <c r="D16" s="74">
        <v>2</v>
      </c>
      <c r="E16" s="75">
        <f>INDEX('Investment Analysis'!R27:R29,MATCH($C$16,'Investment Analysis'!$Q$27:$Q$29,0))</f>
        <v>0.45000000000000284</v>
      </c>
      <c r="F16" s="75">
        <f>INDEX('Investment Analysis'!S27:S29,MATCH($C$16,'Investment Analysis'!$Q$27:$Q$29,0))</f>
        <v>29.599999999999994</v>
      </c>
      <c r="G16" s="75">
        <f>INDEX('Investment Analysis'!T27:T29,MATCH($C$16,'Investment Analysis'!$Q$27:$Q$29,0))</f>
        <v>31.800000000000011</v>
      </c>
      <c r="I16" s="82" t="s">
        <v>1323</v>
      </c>
      <c r="J16" s="83">
        <v>2</v>
      </c>
      <c r="K16" s="84">
        <f>INDEX('Investment Analysis'!W27:W29,MATCH($I$16,'Investment Analysis'!$V$27:$V$29,0))</f>
        <v>5.0363738108562157E-3</v>
      </c>
      <c r="L16" s="84">
        <f>INDEX('Investment Analysis'!X27:X29,MATCH($I$16,'Investment Analysis'!$V$27:$V$29,0))</f>
        <v>0.1875197972758948</v>
      </c>
      <c r="M16" s="84">
        <f>INDEX('Investment Analysis'!Y27:Y29,MATCH($I$16,'Investment Analysis'!$V$27:$V$29,0))</f>
        <v>0.19505612463963695</v>
      </c>
    </row>
    <row r="17" spans="3:13" x14ac:dyDescent="0.3">
      <c r="C17" s="74" t="s">
        <v>1323</v>
      </c>
      <c r="D17" s="74">
        <v>3</v>
      </c>
      <c r="E17" s="75">
        <f>INDEX('Investment Analysis'!R34:R36,MATCH($C17,'Investment Analysis'!$Q$34:$Q$36,0))</f>
        <v>13</v>
      </c>
      <c r="F17" s="75">
        <f>INDEX('Investment Analysis'!S34:S36,MATCH($C17,'Investment Analysis'!$Q$34:$Q$36,0))</f>
        <v>33.849999999999994</v>
      </c>
      <c r="G17" s="75">
        <f>INDEX('Investment Analysis'!T34:T36,MATCH($C17,'Investment Analysis'!$Q$34:$Q$36,0))</f>
        <v>17.72999999999999</v>
      </c>
      <c r="I17" s="79" t="s">
        <v>1323</v>
      </c>
      <c r="J17" s="80">
        <v>3</v>
      </c>
      <c r="K17" s="81">
        <f>INDEX('Investment Analysis'!W34:W36,MATCH($I$17,'Investment Analysis'!$V$34:$V$36,0))</f>
        <v>0.16393442622950821</v>
      </c>
      <c r="L17" s="81">
        <f>INDEX('Investment Analysis'!X34:X36,MATCH($I$17,'Investment Analysis'!$V$34:$V$36,0))</f>
        <v>0.22102513875285662</v>
      </c>
      <c r="M17" s="81">
        <f>INDEX('Investment Analysis'!Y34:Y36,MATCH($I$17,'Investment Analysis'!$V$34:$V$36,0))</f>
        <v>0.10412873671228043</v>
      </c>
    </row>
    <row r="18" spans="3:13" x14ac:dyDescent="0.3">
      <c r="C18" s="74" t="s">
        <v>1323</v>
      </c>
      <c r="D18" s="74">
        <v>4</v>
      </c>
      <c r="E18" s="75">
        <f>INDEX('Investment Analysis'!R40:R42,MATCH($C18,'Investment Analysis'!$Q$40:$Q$42,0))</f>
        <v>2.7000000000000028</v>
      </c>
      <c r="F18" s="75">
        <f>INDEX('Investment Analysis'!S40:S42,MATCH($C18,'Investment Analysis'!$Q$40:$Q$42,0))</f>
        <v>30.849999999999994</v>
      </c>
      <c r="G18" s="75">
        <f>INDEX('Investment Analysis'!T40:T42,MATCH($C18,'Investment Analysis'!$Q$40:$Q$42,0))</f>
        <v>21.599999999999994</v>
      </c>
      <c r="I18" s="82" t="s">
        <v>1323</v>
      </c>
      <c r="J18" s="83">
        <v>4</v>
      </c>
      <c r="K18" s="84">
        <f>INDEX('Investment Analysis'!W40:W42,MATCH($I$18,'Investment Analysis'!$V$40:$V$42,0))</f>
        <v>3.0235162374020189E-2</v>
      </c>
      <c r="L18" s="84">
        <f>INDEX('Investment Analysis'!X40:X42,MATCH($I$18,'Investment Analysis'!$V$40:$V$42,0))</f>
        <v>0.19662205226258758</v>
      </c>
      <c r="M18" s="84">
        <f>INDEX('Investment Analysis'!Y40:Y42,MATCH($I$18,'Investment Analysis'!$V$40:$V$42,0))</f>
        <v>0.13292307692307689</v>
      </c>
    </row>
    <row r="19" spans="3:13" x14ac:dyDescent="0.3">
      <c r="C19" s="74" t="s">
        <v>1323</v>
      </c>
      <c r="D19" s="74">
        <v>5</v>
      </c>
      <c r="E19" s="75">
        <f>INDEX('Investment Analysis'!R46:R48,MATCH($C$19,'Investment Analysis'!$Q$46:$Q$48,0))</f>
        <v>12.350000000000009</v>
      </c>
      <c r="F19" s="75">
        <f>INDEX('Investment Analysis'!S46:S48,MATCH($C$19,'Investment Analysis'!$Q$46:$Q$48,0))</f>
        <v>39.299999999999983</v>
      </c>
      <c r="G19" s="75">
        <f>INDEX('Investment Analysis'!T46:T48,MATCH($C$19,'Investment Analysis'!$Q$46:$Q$48,0))</f>
        <v>26.359999999999985</v>
      </c>
      <c r="I19" s="79" t="s">
        <v>1323</v>
      </c>
      <c r="J19" s="80">
        <v>5</v>
      </c>
      <c r="K19" s="81">
        <f>INDEX('Investment Analysis'!W46:W48,MATCH($I$19,'Investment Analysis'!$V$46:$V$48,0))</f>
        <v>0.15712468193384235</v>
      </c>
      <c r="L19" s="81">
        <f>INDEX('Investment Analysis'!X46:X48,MATCH($I$19,'Investment Analysis'!$V$46:$V$48,0))</f>
        <v>0.25762045231071767</v>
      </c>
      <c r="M19" s="81">
        <f>INDEX('Investment Analysis'!Y46:Y48,MATCH($I$19,'Investment Analysis'!$V$46:$V$48,0))</f>
        <v>0.15248452594435116</v>
      </c>
    </row>
    <row r="21" spans="3:13" x14ac:dyDescent="0.3">
      <c r="I21" s="153"/>
      <c r="J21" s="153"/>
    </row>
  </sheetData>
  <mergeCells count="3">
    <mergeCell ref="I3:M3"/>
    <mergeCell ref="C3:G3"/>
    <mergeCell ref="I21:J21"/>
  </mergeCells>
  <pageMargins left="0.7" right="0.7" top="0.75" bottom="0.75" header="0.3" footer="0.3"/>
  <pageSetup scale="66"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5BDC0-440D-4D62-BC68-317A49A1CF61}">
  <dimension ref="A1:F8"/>
  <sheetViews>
    <sheetView workbookViewId="0">
      <selection activeCell="A3" sqref="A3:F8"/>
    </sheetView>
  </sheetViews>
  <sheetFormatPr defaultRowHeight="14.4" x14ac:dyDescent="0.3"/>
  <cols>
    <col min="1" max="1" width="10" bestFit="1" customWidth="1"/>
    <col min="2" max="6" width="9" bestFit="1" customWidth="1"/>
  </cols>
  <sheetData>
    <row r="1" spans="1:6" x14ac:dyDescent="0.3">
      <c r="A1" s="90" t="s">
        <v>1637</v>
      </c>
    </row>
    <row r="3" spans="1:6" x14ac:dyDescent="0.3">
      <c r="A3" t="s">
        <v>1609</v>
      </c>
      <c r="B3" t="s">
        <v>1623</v>
      </c>
      <c r="C3" t="s">
        <v>1279</v>
      </c>
      <c r="D3" t="s">
        <v>7</v>
      </c>
      <c r="E3" t="s">
        <v>1606</v>
      </c>
      <c r="F3" t="s">
        <v>1634</v>
      </c>
    </row>
    <row r="4" spans="1:6" x14ac:dyDescent="0.3">
      <c r="A4" t="s">
        <v>1323</v>
      </c>
      <c r="B4">
        <v>1</v>
      </c>
      <c r="C4">
        <v>0.12158808933002496</v>
      </c>
      <c r="D4">
        <v>0.22948128693368341</v>
      </c>
      <c r="E4">
        <v>0.14703770197486532</v>
      </c>
      <c r="F4" t="s">
        <v>1636</v>
      </c>
    </row>
    <row r="5" spans="1:6" x14ac:dyDescent="0.3">
      <c r="A5" t="s">
        <v>1323</v>
      </c>
      <c r="B5">
        <v>2</v>
      </c>
      <c r="C5">
        <v>5.0363738108562157E-3</v>
      </c>
      <c r="D5">
        <v>0.1875197972758948</v>
      </c>
      <c r="E5">
        <v>0.19505612463963695</v>
      </c>
      <c r="F5" t="s">
        <v>1636</v>
      </c>
    </row>
    <row r="6" spans="1:6" x14ac:dyDescent="0.3">
      <c r="A6" t="s">
        <v>1323</v>
      </c>
      <c r="B6">
        <v>3</v>
      </c>
      <c r="C6">
        <v>0.16393442622950821</v>
      </c>
      <c r="D6">
        <v>0.22102513875285662</v>
      </c>
      <c r="E6">
        <v>0.10412873671228043</v>
      </c>
      <c r="F6" t="s">
        <v>1636</v>
      </c>
    </row>
    <row r="7" spans="1:6" x14ac:dyDescent="0.3">
      <c r="A7" t="s">
        <v>1323</v>
      </c>
      <c r="B7">
        <v>4</v>
      </c>
      <c r="C7">
        <v>3.0235162374020189E-2</v>
      </c>
      <c r="D7">
        <v>0.19662205226258758</v>
      </c>
      <c r="E7">
        <v>0.13292307692307689</v>
      </c>
      <c r="F7" t="s">
        <v>1636</v>
      </c>
    </row>
    <row r="8" spans="1:6" x14ac:dyDescent="0.3">
      <c r="A8" t="s">
        <v>1323</v>
      </c>
      <c r="B8">
        <v>5</v>
      </c>
      <c r="C8">
        <v>0.15712468193384235</v>
      </c>
      <c r="D8">
        <v>0.25762045231071767</v>
      </c>
      <c r="E8">
        <v>0.15248452594435116</v>
      </c>
      <c r="F8" t="s">
        <v>1636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2F18-5518-4C01-A082-4CAE9C7F044D}">
  <dimension ref="A1:D10"/>
  <sheetViews>
    <sheetView workbookViewId="0">
      <selection activeCell="A24" sqref="A24"/>
    </sheetView>
  </sheetViews>
  <sheetFormatPr defaultRowHeight="14.4" x14ac:dyDescent="0.3"/>
  <cols>
    <col min="1" max="1" width="12.5546875" bestFit="1" customWidth="1"/>
    <col min="2" max="2" width="7" bestFit="1" customWidth="1"/>
    <col min="3" max="4" width="8" bestFit="1" customWidth="1"/>
  </cols>
  <sheetData>
    <row r="1" spans="1:4" x14ac:dyDescent="0.3">
      <c r="A1" s="85" t="s">
        <v>1634</v>
      </c>
      <c r="B1" t="s">
        <v>1636</v>
      </c>
    </row>
    <row r="3" spans="1:4" x14ac:dyDescent="0.3">
      <c r="A3" s="85" t="s">
        <v>1626</v>
      </c>
      <c r="B3" t="s">
        <v>1631</v>
      </c>
      <c r="C3" t="s">
        <v>1632</v>
      </c>
      <c r="D3" t="s">
        <v>1633</v>
      </c>
    </row>
    <row r="4" spans="1:4" x14ac:dyDescent="0.3">
      <c r="A4" s="86" t="s">
        <v>1334</v>
      </c>
      <c r="B4" s="87">
        <v>0.79718463652121496</v>
      </c>
      <c r="C4" s="87">
        <v>2.4929477221005563</v>
      </c>
      <c r="D4" s="87">
        <v>1.8424852877801854</v>
      </c>
    </row>
    <row r="5" spans="1:4" x14ac:dyDescent="0.3">
      <c r="A5" s="89">
        <v>1</v>
      </c>
      <c r="B5" s="87">
        <v>0.12608695652173918</v>
      </c>
      <c r="C5" s="87">
        <v>0.50816696914700532</v>
      </c>
      <c r="D5" s="87">
        <v>0.35707844905320102</v>
      </c>
    </row>
    <row r="6" spans="1:4" x14ac:dyDescent="0.3">
      <c r="A6" s="89">
        <v>2</v>
      </c>
      <c r="B6" s="87">
        <v>0.11528571428571419</v>
      </c>
      <c r="C6" s="87">
        <v>0.48603603603603596</v>
      </c>
      <c r="D6" s="87">
        <v>0.33636363636363636</v>
      </c>
    </row>
    <row r="7" spans="1:4" x14ac:dyDescent="0.3">
      <c r="A7" s="89">
        <v>3</v>
      </c>
      <c r="B7" s="87">
        <v>0.14929378531073456</v>
      </c>
      <c r="C7" s="87">
        <v>0.48542402826855124</v>
      </c>
      <c r="D7" s="87">
        <v>0.40144914243786123</v>
      </c>
    </row>
    <row r="8" spans="1:4" x14ac:dyDescent="0.3">
      <c r="A8" s="89">
        <v>4</v>
      </c>
      <c r="B8" s="87">
        <v>0.2082423183340614</v>
      </c>
      <c r="C8" s="87">
        <v>0.53288590604026853</v>
      </c>
      <c r="D8" s="87">
        <v>0.38867082961641386</v>
      </c>
    </row>
    <row r="9" spans="1:4" x14ac:dyDescent="0.3">
      <c r="A9" s="89">
        <v>5</v>
      </c>
      <c r="B9" s="87">
        <v>0.19827586206896569</v>
      </c>
      <c r="C9" s="87">
        <v>0.48043478260869565</v>
      </c>
      <c r="D9" s="87">
        <v>0.35892323030907286</v>
      </c>
    </row>
    <row r="10" spans="1:4" x14ac:dyDescent="0.3">
      <c r="A10" s="86" t="s">
        <v>1627</v>
      </c>
      <c r="B10" s="87">
        <v>0.79718463652121496</v>
      </c>
      <c r="C10" s="87">
        <v>2.4929477221005563</v>
      </c>
      <c r="D10" s="87">
        <v>1.8424852877801854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6A78-CD7B-46CF-BC64-3AE2B17A6DAA}">
  <dimension ref="A1:C5"/>
  <sheetViews>
    <sheetView workbookViewId="0">
      <selection activeCell="I10" sqref="I10"/>
    </sheetView>
  </sheetViews>
  <sheetFormatPr defaultRowHeight="14.4" x14ac:dyDescent="0.3"/>
  <cols>
    <col min="1" max="1" width="13.6640625" bestFit="1" customWidth="1"/>
    <col min="2" max="3" width="15.6640625" bestFit="1" customWidth="1"/>
  </cols>
  <sheetData>
    <row r="1" spans="1:3" x14ac:dyDescent="0.3">
      <c r="A1" s="85" t="s">
        <v>1609</v>
      </c>
      <c r="B1" t="s">
        <v>1334</v>
      </c>
    </row>
    <row r="2" spans="1:3" x14ac:dyDescent="0.3">
      <c r="A2" s="85" t="s">
        <v>1634</v>
      </c>
      <c r="B2" t="s">
        <v>1636</v>
      </c>
    </row>
    <row r="4" spans="1:3" x14ac:dyDescent="0.3">
      <c r="A4" t="s">
        <v>1630</v>
      </c>
      <c r="B4" t="s">
        <v>1629</v>
      </c>
      <c r="C4" t="s">
        <v>1628</v>
      </c>
    </row>
    <row r="5" spans="1:3" x14ac:dyDescent="0.3">
      <c r="A5" s="87">
        <v>0.15943692730424303</v>
      </c>
      <c r="B5" s="87">
        <v>0.49858954442011133</v>
      </c>
      <c r="C5" s="87">
        <v>0.36849705755603707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63AF2-BE6E-449A-AEDC-F34A796C1F7D}">
  <dimension ref="C2:N32"/>
  <sheetViews>
    <sheetView topLeftCell="A13" workbookViewId="0">
      <selection activeCell="C24" sqref="C24:Z24"/>
    </sheetView>
  </sheetViews>
  <sheetFormatPr defaultRowHeight="14.4" x14ac:dyDescent="0.3"/>
  <cols>
    <col min="3" max="3" width="10" bestFit="1" customWidth="1"/>
    <col min="4" max="4" width="7.6640625" customWidth="1"/>
    <col min="5" max="6" width="12.6640625" bestFit="1" customWidth="1"/>
    <col min="7" max="7" width="12" bestFit="1" customWidth="1"/>
    <col min="8" max="8" width="9" bestFit="1" customWidth="1"/>
    <col min="11" max="11" width="12.5546875" bestFit="1" customWidth="1"/>
    <col min="12" max="12" width="11.21875" bestFit="1" customWidth="1"/>
    <col min="13" max="14" width="8" bestFit="1" customWidth="1"/>
  </cols>
  <sheetData>
    <row r="2" spans="3:14" x14ac:dyDescent="0.3">
      <c r="C2" t="s">
        <v>1609</v>
      </c>
      <c r="D2" t="s">
        <v>1623</v>
      </c>
      <c r="E2" t="s">
        <v>1279</v>
      </c>
      <c r="F2" t="s">
        <v>7</v>
      </c>
      <c r="G2" t="s">
        <v>1606</v>
      </c>
      <c r="H2" t="s">
        <v>1634</v>
      </c>
    </row>
    <row r="3" spans="3:14" x14ac:dyDescent="0.3">
      <c r="C3" t="s">
        <v>1334</v>
      </c>
      <c r="D3">
        <v>1</v>
      </c>
      <c r="E3" s="88">
        <v>8.7000000000000028</v>
      </c>
      <c r="F3" s="88">
        <v>55.999999999999986</v>
      </c>
      <c r="G3" s="88">
        <v>39.599999999999994</v>
      </c>
      <c r="H3" t="s">
        <v>1635</v>
      </c>
    </row>
    <row r="4" spans="3:14" x14ac:dyDescent="0.3">
      <c r="C4" t="s">
        <v>1334</v>
      </c>
      <c r="D4">
        <v>2</v>
      </c>
      <c r="E4" s="88">
        <v>8.0699999999999932</v>
      </c>
      <c r="F4" s="88">
        <v>53.949999999999989</v>
      </c>
      <c r="G4" s="88">
        <v>37</v>
      </c>
      <c r="H4" t="s">
        <v>1635</v>
      </c>
    </row>
    <row r="5" spans="3:14" x14ac:dyDescent="0.3">
      <c r="C5" t="s">
        <v>1334</v>
      </c>
      <c r="D5">
        <v>3</v>
      </c>
      <c r="E5" s="88">
        <v>10.570000000000007</v>
      </c>
      <c r="F5" s="88">
        <v>54.95</v>
      </c>
      <c r="G5" s="88">
        <v>43.77000000000001</v>
      </c>
      <c r="H5" t="s">
        <v>1635</v>
      </c>
    </row>
    <row r="6" spans="3:14" x14ac:dyDescent="0.3">
      <c r="C6" t="s">
        <v>1334</v>
      </c>
      <c r="D6">
        <v>4</v>
      </c>
      <c r="E6" s="88">
        <v>14.299999999999997</v>
      </c>
      <c r="F6" s="88">
        <v>59.550000000000011</v>
      </c>
      <c r="G6" s="88">
        <v>43.569999999999993</v>
      </c>
      <c r="H6" t="s">
        <v>1635</v>
      </c>
    </row>
    <row r="7" spans="3:14" x14ac:dyDescent="0.3">
      <c r="C7" t="s">
        <v>1334</v>
      </c>
      <c r="D7">
        <v>5</v>
      </c>
      <c r="E7" s="88">
        <v>13.800000000000011</v>
      </c>
      <c r="F7" s="88">
        <v>55.25</v>
      </c>
      <c r="G7" s="88">
        <v>39.600000000000009</v>
      </c>
      <c r="H7" t="s">
        <v>1635</v>
      </c>
    </row>
    <row r="8" spans="3:14" x14ac:dyDescent="0.3">
      <c r="C8" t="s">
        <v>1297</v>
      </c>
      <c r="D8">
        <v>1</v>
      </c>
      <c r="E8" s="88">
        <v>3.769999999999996</v>
      </c>
      <c r="F8" s="88">
        <v>3.9000000000000057</v>
      </c>
      <c r="G8" s="88">
        <v>38.72999999999999</v>
      </c>
      <c r="H8" t="s">
        <v>1635</v>
      </c>
    </row>
    <row r="9" spans="3:14" x14ac:dyDescent="0.3">
      <c r="C9" t="s">
        <v>1297</v>
      </c>
      <c r="D9">
        <v>2</v>
      </c>
      <c r="E9" s="88">
        <v>5.5400000000000063</v>
      </c>
      <c r="F9" s="88">
        <v>8.9000000000000057</v>
      </c>
      <c r="G9" s="88">
        <v>52.369999999999976</v>
      </c>
      <c r="H9" t="s">
        <v>1635</v>
      </c>
      <c r="K9" s="85" t="s">
        <v>1634</v>
      </c>
      <c r="L9" t="s">
        <v>1635</v>
      </c>
    </row>
    <row r="10" spans="3:14" x14ac:dyDescent="0.3">
      <c r="C10" t="s">
        <v>1297</v>
      </c>
      <c r="D10">
        <v>3</v>
      </c>
      <c r="E10" s="88">
        <v>-0.93999999999999773</v>
      </c>
      <c r="F10" s="88">
        <v>-1.0999999999999943</v>
      </c>
      <c r="G10" s="88">
        <v>41.140000000000015</v>
      </c>
      <c r="H10" t="s">
        <v>1635</v>
      </c>
    </row>
    <row r="11" spans="3:14" x14ac:dyDescent="0.3">
      <c r="C11" t="s">
        <v>1297</v>
      </c>
      <c r="D11">
        <v>4</v>
      </c>
      <c r="E11" s="88">
        <v>-7.730000000000004</v>
      </c>
      <c r="F11" s="88">
        <v>-6.5499999999999829</v>
      </c>
      <c r="G11" s="88">
        <v>43.129999999999995</v>
      </c>
      <c r="H11" t="s">
        <v>1635</v>
      </c>
      <c r="K11" s="85" t="s">
        <v>1626</v>
      </c>
      <c r="L11" t="s">
        <v>1631</v>
      </c>
      <c r="M11" t="s">
        <v>1632</v>
      </c>
      <c r="N11" t="s">
        <v>1633</v>
      </c>
    </row>
    <row r="12" spans="3:14" x14ac:dyDescent="0.3">
      <c r="C12" t="s">
        <v>1297</v>
      </c>
      <c r="D12">
        <v>5</v>
      </c>
      <c r="E12" s="88">
        <v>-7.7999999999999972</v>
      </c>
      <c r="F12" s="88">
        <v>-11.350000000000023</v>
      </c>
      <c r="G12" s="88">
        <v>22.570000000000022</v>
      </c>
      <c r="H12" t="s">
        <v>1635</v>
      </c>
      <c r="K12" s="86" t="s">
        <v>1334</v>
      </c>
      <c r="L12" s="88">
        <v>55.440000000000012</v>
      </c>
      <c r="M12" s="88">
        <v>279.7</v>
      </c>
      <c r="N12" s="88">
        <v>203.54000000000002</v>
      </c>
    </row>
    <row r="13" spans="3:14" x14ac:dyDescent="0.3">
      <c r="C13" t="s">
        <v>1323</v>
      </c>
      <c r="D13">
        <v>1</v>
      </c>
      <c r="E13" s="88">
        <v>9.8000000000000114</v>
      </c>
      <c r="F13" s="88">
        <v>34.949999999999989</v>
      </c>
      <c r="G13" s="88">
        <v>24.569999999999993</v>
      </c>
      <c r="H13" t="s">
        <v>1635</v>
      </c>
      <c r="K13" s="89">
        <v>1</v>
      </c>
      <c r="L13" s="88">
        <v>8.7000000000000028</v>
      </c>
      <c r="M13" s="88">
        <v>55.999999999999986</v>
      </c>
      <c r="N13" s="88">
        <v>39.599999999999994</v>
      </c>
    </row>
    <row r="14" spans="3:14" x14ac:dyDescent="0.3">
      <c r="C14" t="s">
        <v>1323</v>
      </c>
      <c r="D14">
        <v>2</v>
      </c>
      <c r="E14" s="88">
        <v>0.45000000000000284</v>
      </c>
      <c r="F14" s="88">
        <v>29.599999999999994</v>
      </c>
      <c r="G14" s="88">
        <v>31.800000000000011</v>
      </c>
      <c r="H14" t="s">
        <v>1635</v>
      </c>
      <c r="K14" s="89">
        <v>2</v>
      </c>
      <c r="L14" s="88">
        <v>8.0699999999999932</v>
      </c>
      <c r="M14" s="88">
        <v>53.949999999999989</v>
      </c>
      <c r="N14" s="88">
        <v>37</v>
      </c>
    </row>
    <row r="15" spans="3:14" x14ac:dyDescent="0.3">
      <c r="C15" t="s">
        <v>1323</v>
      </c>
      <c r="D15">
        <v>3</v>
      </c>
      <c r="E15" s="88">
        <v>13</v>
      </c>
      <c r="F15" s="88">
        <v>33.849999999999994</v>
      </c>
      <c r="G15" s="88">
        <v>17.72999999999999</v>
      </c>
      <c r="H15" t="s">
        <v>1635</v>
      </c>
      <c r="K15" s="89">
        <v>3</v>
      </c>
      <c r="L15" s="88">
        <v>10.570000000000007</v>
      </c>
      <c r="M15" s="88">
        <v>54.95</v>
      </c>
      <c r="N15" s="88">
        <v>43.77000000000001</v>
      </c>
    </row>
    <row r="16" spans="3:14" x14ac:dyDescent="0.3">
      <c r="C16" t="s">
        <v>1323</v>
      </c>
      <c r="D16">
        <v>4</v>
      </c>
      <c r="E16" s="88">
        <v>2.7000000000000028</v>
      </c>
      <c r="F16" s="88">
        <v>30.849999999999994</v>
      </c>
      <c r="G16" s="88">
        <v>21.599999999999994</v>
      </c>
      <c r="H16" t="s">
        <v>1635</v>
      </c>
      <c r="K16" s="89">
        <v>4</v>
      </c>
      <c r="L16" s="88">
        <v>14.299999999999997</v>
      </c>
      <c r="M16" s="88">
        <v>59.550000000000011</v>
      </c>
      <c r="N16" s="88">
        <v>43.569999999999993</v>
      </c>
    </row>
    <row r="17" spans="3:14" x14ac:dyDescent="0.3">
      <c r="C17" t="s">
        <v>1323</v>
      </c>
      <c r="D17">
        <v>5</v>
      </c>
      <c r="E17" s="88">
        <v>12.350000000000009</v>
      </c>
      <c r="F17" s="88">
        <v>39.299999999999983</v>
      </c>
      <c r="G17" s="88">
        <v>26.359999999999985</v>
      </c>
      <c r="H17" t="s">
        <v>1635</v>
      </c>
      <c r="K17" s="89">
        <v>5</v>
      </c>
      <c r="L17" s="88">
        <v>13.800000000000011</v>
      </c>
      <c r="M17" s="88">
        <v>55.25</v>
      </c>
      <c r="N17" s="88">
        <v>39.600000000000009</v>
      </c>
    </row>
    <row r="18" spans="3:14" x14ac:dyDescent="0.3">
      <c r="C18" t="s">
        <v>1334</v>
      </c>
      <c r="D18">
        <v>1</v>
      </c>
      <c r="E18" s="87">
        <v>0.12608695652173918</v>
      </c>
      <c r="F18" s="87">
        <v>0.50816696914700532</v>
      </c>
      <c r="G18" s="87">
        <v>0.35707844905320102</v>
      </c>
      <c r="H18" t="s">
        <v>1636</v>
      </c>
      <c r="K18" s="86" t="s">
        <v>1627</v>
      </c>
      <c r="L18" s="88">
        <v>55.440000000000012</v>
      </c>
      <c r="M18" s="88">
        <v>279.7</v>
      </c>
      <c r="N18" s="88">
        <v>203.54000000000002</v>
      </c>
    </row>
    <row r="19" spans="3:14" x14ac:dyDescent="0.3">
      <c r="C19" t="s">
        <v>1334</v>
      </c>
      <c r="D19">
        <v>2</v>
      </c>
      <c r="E19" s="87">
        <v>0.11528571428571419</v>
      </c>
      <c r="F19" s="87">
        <v>0.48603603603603596</v>
      </c>
      <c r="G19" s="87">
        <v>0.33636363636363636</v>
      </c>
      <c r="H19" t="s">
        <v>1636</v>
      </c>
    </row>
    <row r="20" spans="3:14" x14ac:dyDescent="0.3">
      <c r="C20" t="s">
        <v>1334</v>
      </c>
      <c r="D20">
        <v>3</v>
      </c>
      <c r="E20" s="87">
        <v>0.14929378531073456</v>
      </c>
      <c r="F20" s="87">
        <v>0.48542402826855124</v>
      </c>
      <c r="G20" s="87">
        <v>0.40144914243786123</v>
      </c>
      <c r="H20" t="s">
        <v>1636</v>
      </c>
    </row>
    <row r="21" spans="3:14" x14ac:dyDescent="0.3">
      <c r="C21" t="s">
        <v>1334</v>
      </c>
      <c r="D21">
        <v>4</v>
      </c>
      <c r="E21" s="87">
        <v>0.2082423183340614</v>
      </c>
      <c r="F21" s="87">
        <v>0.53288590604026853</v>
      </c>
      <c r="G21" s="87">
        <v>0.38867082961641386</v>
      </c>
      <c r="H21" t="s">
        <v>1636</v>
      </c>
    </row>
    <row r="22" spans="3:14" x14ac:dyDescent="0.3">
      <c r="C22" t="s">
        <v>1334</v>
      </c>
      <c r="D22">
        <v>5</v>
      </c>
      <c r="E22" s="87">
        <v>0.19827586206896569</v>
      </c>
      <c r="F22" s="87">
        <v>0.48043478260869565</v>
      </c>
      <c r="G22" s="87">
        <v>0.35892323030907286</v>
      </c>
      <c r="H22" t="s">
        <v>1636</v>
      </c>
    </row>
    <row r="23" spans="3:14" x14ac:dyDescent="0.3">
      <c r="C23" t="s">
        <v>1297</v>
      </c>
      <c r="D23">
        <v>1</v>
      </c>
      <c r="E23" s="87">
        <v>5.0333778371161493E-2</v>
      </c>
      <c r="F23" s="87">
        <v>2.4451410658307245E-2</v>
      </c>
      <c r="G23" s="87">
        <v>0.26174224504967214</v>
      </c>
      <c r="H23" t="s">
        <v>1636</v>
      </c>
    </row>
    <row r="24" spans="3:14" x14ac:dyDescent="0.3">
      <c r="C24" t="s">
        <v>1297</v>
      </c>
      <c r="D24">
        <v>2</v>
      </c>
      <c r="E24" s="87">
        <v>7.5548888585844895E-2</v>
      </c>
      <c r="F24" s="87">
        <v>5.6814554739865977E-2</v>
      </c>
      <c r="G24" s="87">
        <v>0.35911677981210982</v>
      </c>
      <c r="H24" t="s">
        <v>1636</v>
      </c>
    </row>
    <row r="25" spans="3:14" x14ac:dyDescent="0.3">
      <c r="C25" t="s">
        <v>1297</v>
      </c>
      <c r="D25">
        <v>3</v>
      </c>
      <c r="E25" s="87">
        <v>-1.2260336507108357E-2</v>
      </c>
      <c r="F25" s="87">
        <v>-6.8471833177715172E-3</v>
      </c>
      <c r="G25" s="87">
        <v>0.27679472515642883</v>
      </c>
      <c r="H25" t="s">
        <v>1636</v>
      </c>
    </row>
    <row r="26" spans="3:14" x14ac:dyDescent="0.3">
      <c r="C26" t="s">
        <v>1297</v>
      </c>
      <c r="D26">
        <v>4</v>
      </c>
      <c r="E26" s="87">
        <v>-8.9988358556461048E-2</v>
      </c>
      <c r="F26" s="87">
        <v>-3.8259345794392427E-2</v>
      </c>
      <c r="G26" s="87">
        <v>0.27471337579617833</v>
      </c>
      <c r="H26" t="s">
        <v>1636</v>
      </c>
    </row>
    <row r="27" spans="3:14" x14ac:dyDescent="0.3">
      <c r="C27" t="s">
        <v>1297</v>
      </c>
      <c r="D27">
        <v>5</v>
      </c>
      <c r="E27" s="87">
        <v>-9.5940959409594059E-2</v>
      </c>
      <c r="F27" s="87">
        <v>-6.7842199641362955E-2</v>
      </c>
      <c r="G27" s="87">
        <v>0.14449423815621013</v>
      </c>
      <c r="H27" t="s">
        <v>1636</v>
      </c>
    </row>
    <row r="28" spans="3:14" x14ac:dyDescent="0.3">
      <c r="C28" t="s">
        <v>1323</v>
      </c>
      <c r="D28">
        <v>1</v>
      </c>
      <c r="E28" s="87">
        <v>0.12158808933002496</v>
      </c>
      <c r="F28" s="87">
        <v>0.22948128693368341</v>
      </c>
      <c r="G28" s="87">
        <v>0.14703770197486532</v>
      </c>
      <c r="H28" t="s">
        <v>1636</v>
      </c>
    </row>
    <row r="29" spans="3:14" x14ac:dyDescent="0.3">
      <c r="C29" t="s">
        <v>1323</v>
      </c>
      <c r="D29">
        <v>2</v>
      </c>
      <c r="E29" s="87">
        <v>5.0363738108562157E-3</v>
      </c>
      <c r="F29" s="87">
        <v>0.1875197972758948</v>
      </c>
      <c r="G29" s="87">
        <v>0.19505612463963695</v>
      </c>
      <c r="H29" t="s">
        <v>1636</v>
      </c>
    </row>
    <row r="30" spans="3:14" x14ac:dyDescent="0.3">
      <c r="C30" t="s">
        <v>1323</v>
      </c>
      <c r="D30">
        <v>3</v>
      </c>
      <c r="E30" s="87">
        <v>0.16393442622950821</v>
      </c>
      <c r="F30" s="87">
        <v>0.22102513875285662</v>
      </c>
      <c r="G30" s="87">
        <v>0.10412873671228043</v>
      </c>
      <c r="H30" t="s">
        <v>1636</v>
      </c>
    </row>
    <row r="31" spans="3:14" x14ac:dyDescent="0.3">
      <c r="C31" t="s">
        <v>1323</v>
      </c>
      <c r="D31">
        <v>4</v>
      </c>
      <c r="E31" s="87">
        <v>3.0235162374020189E-2</v>
      </c>
      <c r="F31" s="87">
        <v>0.19662205226258758</v>
      </c>
      <c r="G31" s="87">
        <v>0.13292307692307689</v>
      </c>
      <c r="H31" t="s">
        <v>1636</v>
      </c>
    </row>
    <row r="32" spans="3:14" x14ac:dyDescent="0.3">
      <c r="C32" t="s">
        <v>1323</v>
      </c>
      <c r="D32">
        <v>5</v>
      </c>
      <c r="E32" s="87">
        <v>0.15712468193384235</v>
      </c>
      <c r="F32" s="87">
        <v>0.25762045231071767</v>
      </c>
      <c r="G32" s="87">
        <v>0.15248452594435116</v>
      </c>
      <c r="H32" t="s">
        <v>1636</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C4EF-8E61-4AE1-8B99-6C6453513898}">
  <sheetPr>
    <pageSetUpPr fitToPage="1"/>
  </sheetPr>
  <dimension ref="C1:AE63"/>
  <sheetViews>
    <sheetView showGridLines="0" view="pageBreakPreview" zoomScale="70" zoomScaleNormal="100" zoomScaleSheetLayoutView="70" workbookViewId="0">
      <selection activeCell="AD13" sqref="AD13"/>
    </sheetView>
  </sheetViews>
  <sheetFormatPr defaultColWidth="8.77734375" defaultRowHeight="13.2" x14ac:dyDescent="0.25"/>
  <cols>
    <col min="1" max="2" width="2.21875" style="7" customWidth="1"/>
    <col min="3" max="3" width="10.5546875" style="7" bestFit="1" customWidth="1"/>
    <col min="4" max="4" width="10.33203125" style="7" bestFit="1" customWidth="1"/>
    <col min="5" max="5" width="13.88671875" style="7" bestFit="1" customWidth="1"/>
    <col min="6" max="6" width="8.77734375" style="7"/>
    <col min="7" max="7" width="10.44140625" style="7" bestFit="1" customWidth="1"/>
    <col min="8" max="8" width="10.5546875" style="7" bestFit="1" customWidth="1"/>
    <col min="9" max="9" width="2.109375" style="7" customWidth="1"/>
    <col min="10" max="11" width="10.6640625" style="7" customWidth="1"/>
    <col min="12" max="12" width="13.88671875" style="7" bestFit="1" customWidth="1"/>
    <col min="13" max="13" width="8.77734375" style="7"/>
    <col min="14" max="14" width="11.6640625" style="7" bestFit="1" customWidth="1"/>
    <col min="15" max="15" width="10.77734375" style="7" bestFit="1" customWidth="1"/>
    <col min="16" max="16" width="2.33203125" style="7" customWidth="1"/>
    <col min="17" max="17" width="10" style="7" bestFit="1" customWidth="1"/>
    <col min="18" max="20" width="8.77734375" style="7"/>
    <col min="21" max="21" width="1.6640625" style="7" customWidth="1"/>
    <col min="22" max="22" width="10" style="7" bestFit="1" customWidth="1"/>
    <col min="23" max="25" width="8.77734375" style="7"/>
    <col min="26" max="26" width="2.21875" style="7" customWidth="1"/>
    <col min="27" max="16384" width="8.77734375" style="7"/>
  </cols>
  <sheetData>
    <row r="1" spans="3:31" ht="7.05" customHeight="1" x14ac:dyDescent="0.25"/>
    <row r="2" spans="3:31" ht="7.05" customHeight="1" x14ac:dyDescent="0.25"/>
    <row r="3" spans="3:31" ht="18.600000000000001" customHeight="1" thickBot="1" x14ac:dyDescent="0.3">
      <c r="C3" s="132" t="s">
        <v>1685</v>
      </c>
      <c r="D3" s="154"/>
      <c r="E3" s="154"/>
      <c r="F3" s="154"/>
      <c r="G3" s="154"/>
      <c r="H3" s="154"/>
      <c r="I3" s="154"/>
      <c r="J3" s="154"/>
      <c r="K3" s="154"/>
      <c r="L3" s="154"/>
      <c r="M3" s="154"/>
      <c r="N3" s="154"/>
      <c r="O3" s="154"/>
      <c r="P3" s="154"/>
      <c r="Q3" s="154"/>
      <c r="R3" s="154"/>
      <c r="S3" s="154"/>
      <c r="T3" s="154"/>
      <c r="U3" s="154"/>
      <c r="V3" s="154"/>
      <c r="W3" s="154"/>
      <c r="X3" s="154"/>
      <c r="Y3" s="154"/>
    </row>
    <row r="4" spans="3:31" ht="8.4" customHeight="1" thickTop="1" thickBot="1" x14ac:dyDescent="0.3"/>
    <row r="5" spans="3:31" ht="14.4" customHeight="1" thickBot="1" x14ac:dyDescent="0.3">
      <c r="C5" s="156" t="s">
        <v>1619</v>
      </c>
      <c r="D5" s="157"/>
      <c r="E5" s="158"/>
      <c r="F5" s="103">
        <f>AVERAGE(N15:N17)</f>
        <v>0.19216237526464996</v>
      </c>
    </row>
    <row r="6" spans="3:31" ht="14.4" customHeight="1" thickBot="1" x14ac:dyDescent="0.3">
      <c r="C6" s="156" t="s">
        <v>1646</v>
      </c>
      <c r="D6" s="157"/>
      <c r="E6" s="158"/>
      <c r="F6" s="104" t="s">
        <v>1650</v>
      </c>
    </row>
    <row r="7" spans="3:31" ht="15" customHeight="1" thickBot="1" x14ac:dyDescent="0.3">
      <c r="C7" s="156" t="s">
        <v>1647</v>
      </c>
      <c r="D7" s="157"/>
      <c r="E7" s="158"/>
      <c r="F7" s="104" t="s">
        <v>1279</v>
      </c>
    </row>
    <row r="8" spans="3:31" ht="12.6" customHeight="1" thickBot="1" x14ac:dyDescent="0.3">
      <c r="C8" s="156" t="s">
        <v>1648</v>
      </c>
      <c r="D8" s="157"/>
      <c r="E8" s="158"/>
      <c r="F8" s="104" t="s">
        <v>1279</v>
      </c>
    </row>
    <row r="9" spans="3:31" ht="15" customHeight="1" thickBot="1" x14ac:dyDescent="0.3">
      <c r="C9" s="159" t="s">
        <v>1649</v>
      </c>
      <c r="D9" s="160"/>
      <c r="E9" s="161"/>
      <c r="F9" s="38" t="s">
        <v>1606</v>
      </c>
    </row>
    <row r="10" spans="3:31" ht="5.4" customHeight="1" x14ac:dyDescent="0.25"/>
    <row r="11" spans="3:31" ht="15" customHeight="1" thickBot="1" x14ac:dyDescent="0.3">
      <c r="C11" s="155" t="s">
        <v>1333</v>
      </c>
      <c r="D11" s="155"/>
      <c r="E11" s="155"/>
      <c r="F11" s="155"/>
      <c r="G11" s="155"/>
      <c r="H11" s="155"/>
      <c r="I11" s="155"/>
      <c r="J11" s="155"/>
      <c r="K11" s="155"/>
      <c r="L11" s="155"/>
      <c r="M11" s="155"/>
      <c r="N11" s="155"/>
      <c r="O11" s="155"/>
      <c r="P11" s="155"/>
      <c r="Q11" s="155"/>
      <c r="R11" s="155"/>
      <c r="S11" s="155"/>
      <c r="T11" s="155"/>
      <c r="U11" s="155"/>
      <c r="V11" s="155"/>
      <c r="W11" s="155"/>
      <c r="X11" s="155"/>
      <c r="Y11" s="155"/>
    </row>
    <row r="12" spans="3:31" ht="7.05" customHeight="1" thickTop="1" thickBot="1" x14ac:dyDescent="0.3">
      <c r="C12" s="68"/>
      <c r="D12" s="68"/>
      <c r="E12" s="37"/>
      <c r="F12" s="37"/>
      <c r="J12" s="37"/>
      <c r="K12" s="37"/>
      <c r="L12" s="37"/>
      <c r="M12" s="37"/>
    </row>
    <row r="13" spans="3:31" ht="13.8" thickBot="1" x14ac:dyDescent="0.3">
      <c r="C13" s="163" t="s">
        <v>1618</v>
      </c>
      <c r="D13" s="164"/>
      <c r="E13" s="164"/>
      <c r="F13" s="165"/>
      <c r="H13" s="24"/>
      <c r="I13" s="24"/>
      <c r="J13" s="163" t="s">
        <v>1619</v>
      </c>
      <c r="K13" s="164"/>
      <c r="L13" s="164"/>
      <c r="M13" s="165"/>
      <c r="Q13" s="163" t="s">
        <v>1622</v>
      </c>
      <c r="R13" s="164"/>
      <c r="S13" s="164"/>
      <c r="T13" s="165"/>
      <c r="V13" s="166"/>
      <c r="W13" s="166"/>
      <c r="X13" s="166"/>
      <c r="Y13" s="9"/>
    </row>
    <row r="14" spans="3:31" ht="13.8" thickTop="1" x14ac:dyDescent="0.25">
      <c r="C14" s="60" t="s">
        <v>1609</v>
      </c>
      <c r="D14" s="61" t="s">
        <v>1279</v>
      </c>
      <c r="E14" s="61" t="s">
        <v>7</v>
      </c>
      <c r="F14" s="62" t="s">
        <v>1606</v>
      </c>
      <c r="J14" s="60" t="s">
        <v>1609</v>
      </c>
      <c r="K14" s="61" t="s">
        <v>1279</v>
      </c>
      <c r="L14" s="61" t="s">
        <v>7</v>
      </c>
      <c r="M14" s="62" t="str">
        <f>F14</f>
        <v>OI Ltd</v>
      </c>
      <c r="N14" s="62" t="s">
        <v>1641</v>
      </c>
      <c r="Q14" s="60" t="s">
        <v>1609</v>
      </c>
      <c r="R14" s="61" t="s">
        <v>1279</v>
      </c>
      <c r="S14" s="61" t="s">
        <v>7</v>
      </c>
      <c r="T14" s="62" t="s">
        <v>1606</v>
      </c>
      <c r="V14" s="166"/>
      <c r="W14" s="166"/>
      <c r="X14" s="166"/>
      <c r="AE14" s="106"/>
    </row>
    <row r="15" spans="3:31" x14ac:dyDescent="0.25">
      <c r="C15" s="30" t="s">
        <v>1334</v>
      </c>
      <c r="D15" s="25">
        <f t="shared" ref="D15:F16" si="0">R21+R27+R34+R40+R46</f>
        <v>55.440000000000012</v>
      </c>
      <c r="E15" s="25">
        <f t="shared" si="0"/>
        <v>279.7</v>
      </c>
      <c r="F15" s="56">
        <f t="shared" si="0"/>
        <v>203.54000000000002</v>
      </c>
      <c r="I15" s="9"/>
      <c r="J15" s="58" t="s">
        <v>1322</v>
      </c>
      <c r="K15" s="26">
        <f>AVERAGE(W21,W27,W34,W40,W46)</f>
        <v>0.159436927304243</v>
      </c>
      <c r="L15" s="26">
        <f>AVERAGE(X21,X27,X34,X40,X46)</f>
        <v>0.49858954442011127</v>
      </c>
      <c r="M15" s="59">
        <f>AVERAGE(Y21,Y27,Y34,Y40,Y46)</f>
        <v>0.36849705755603707</v>
      </c>
      <c r="N15" s="59">
        <f>AVERAGE(K15:M15)</f>
        <v>0.34217450976013047</v>
      </c>
      <c r="Q15" s="30" t="s">
        <v>1334</v>
      </c>
      <c r="R15" s="70">
        <f>_xlfn.STDEV.S('1B. Pre-War'!E5:E309)</f>
        <v>8.5317440901367103</v>
      </c>
      <c r="S15" s="70">
        <f>_xlfn.STDEV.S('1B. Pre-War'!F5:F309)</f>
        <v>23.251171293337233</v>
      </c>
      <c r="T15" s="71">
        <f>_xlfn.STDEV.S('1B. Pre-War'!G5:G309)</f>
        <v>29.118590755055145</v>
      </c>
      <c r="V15" s="166"/>
      <c r="W15" s="166"/>
      <c r="X15" s="166"/>
    </row>
    <row r="16" spans="3:31" x14ac:dyDescent="0.25">
      <c r="C16" s="30" t="s">
        <v>1297</v>
      </c>
      <c r="D16" s="25">
        <f t="shared" si="0"/>
        <v>-7.1599999999999966</v>
      </c>
      <c r="E16" s="25">
        <f t="shared" si="0"/>
        <v>-6.1999999999999886</v>
      </c>
      <c r="F16" s="56">
        <f t="shared" si="0"/>
        <v>197.94</v>
      </c>
      <c r="I16" s="9"/>
      <c r="J16" s="58" t="s">
        <v>1297</v>
      </c>
      <c r="K16" s="26">
        <f>AVERAGE(W22,W28,W35,W41,W47)</f>
        <v>-1.4461397503231412E-2</v>
      </c>
      <c r="L16" s="26">
        <f>AVERAGE(X22,X28,X41,X35,X47)</f>
        <v>-6.3365526710707342E-3</v>
      </c>
      <c r="M16" s="59">
        <f>AVERAGE(Y22,Y28,Y35,Y41,Y47)</f>
        <v>0.2633722727941199</v>
      </c>
      <c r="N16" s="59">
        <f t="shared" ref="N16:N17" si="1">AVERAGE(K16:M16)</f>
        <v>8.0858107539939258E-2</v>
      </c>
      <c r="Q16" s="30" t="s">
        <v>1297</v>
      </c>
      <c r="R16" s="70">
        <f>_xlfn.STDEV.S('1C. Shock'!E5:E229)</f>
        <v>5.5060558860798841</v>
      </c>
      <c r="S16" s="70">
        <f>_xlfn.STDEV.S('1C. Shock'!F5:F229)</f>
        <v>15.86744117007297</v>
      </c>
      <c r="T16" s="71">
        <f>-_xlfn.STDEV.S('1C. Shock'!G5:G229)</f>
        <v>-17.116395019521104</v>
      </c>
      <c r="V16" s="166"/>
      <c r="W16" s="166"/>
      <c r="X16" s="166"/>
    </row>
    <row r="17" spans="3:25" ht="13.8" thickBot="1" x14ac:dyDescent="0.3">
      <c r="C17" s="63" t="s">
        <v>1323</v>
      </c>
      <c r="D17" s="64">
        <f>R23+R29+R34+R42+R48</f>
        <v>35.870000000000033</v>
      </c>
      <c r="E17" s="64">
        <f>S23+S29+S34+S42+S48</f>
        <v>189.64999999999995</v>
      </c>
      <c r="F17" s="69">
        <f>T23+T29+T34+T42+T48</f>
        <v>148.1</v>
      </c>
      <c r="I17" s="9"/>
      <c r="J17" s="65" t="s">
        <v>1323</v>
      </c>
      <c r="K17" s="66">
        <f>AVERAGE(W23,W29,W36,W42,W48)</f>
        <v>9.5583746735650399E-2</v>
      </c>
      <c r="L17" s="66">
        <f>AVERAGE(X23,X29,X36,X42,X48)</f>
        <v>0.21845374550714802</v>
      </c>
      <c r="M17" s="67">
        <f>AVERAGE(Y23,Y29,Y36,Y42,Y48)</f>
        <v>0.14632603323884213</v>
      </c>
      <c r="N17" s="67">
        <f t="shared" si="1"/>
        <v>0.15345450849388018</v>
      </c>
      <c r="Q17" s="63" t="s">
        <v>1323</v>
      </c>
      <c r="R17" s="72">
        <f>_xlfn.STDEV.S('1D. Post-Shock'!E5:E269)</f>
        <v>11.992441343240968</v>
      </c>
      <c r="S17" s="72">
        <f>_xlfn.STDEV.S('1D. Post-Shock'!F5:F269)</f>
        <v>17.342569173740099</v>
      </c>
      <c r="T17" s="73">
        <f>_xlfn.STDEV.S('1D. Post-Shock'!G5:G269)</f>
        <v>22.211220137386171</v>
      </c>
      <c r="V17" s="167"/>
      <c r="W17" s="167"/>
      <c r="X17" s="167"/>
    </row>
    <row r="18" spans="3:25" ht="13.8" thickBot="1" x14ac:dyDescent="0.3">
      <c r="C18" s="37"/>
      <c r="D18" s="37"/>
      <c r="E18" s="37"/>
      <c r="F18" s="37"/>
      <c r="G18" s="37"/>
      <c r="H18" s="37"/>
      <c r="J18" s="37"/>
      <c r="K18" s="37"/>
      <c r="L18" s="37"/>
      <c r="M18" s="37"/>
      <c r="N18" s="37"/>
      <c r="O18" s="37"/>
      <c r="Q18" s="98"/>
      <c r="R18" s="98"/>
      <c r="S18" s="98"/>
      <c r="T18" s="98"/>
      <c r="V18" s="37"/>
      <c r="W18" s="37"/>
      <c r="X18" s="37"/>
      <c r="Y18" s="37"/>
    </row>
    <row r="19" spans="3:25" ht="14.4" customHeight="1" thickBot="1" x14ac:dyDescent="0.3">
      <c r="C19" s="168" t="s">
        <v>1610</v>
      </c>
      <c r="D19" s="169"/>
      <c r="E19" s="169"/>
      <c r="F19" s="169"/>
      <c r="G19" s="169"/>
      <c r="H19" s="170"/>
      <c r="J19" s="171" t="s">
        <v>1612</v>
      </c>
      <c r="K19" s="172"/>
      <c r="L19" s="172"/>
      <c r="M19" s="172"/>
      <c r="N19" s="172"/>
      <c r="O19" s="173"/>
      <c r="Q19" s="162" t="s">
        <v>1624</v>
      </c>
      <c r="R19" s="162"/>
      <c r="S19" s="162"/>
      <c r="T19" s="162"/>
      <c r="V19" s="163" t="s">
        <v>1605</v>
      </c>
      <c r="W19" s="164"/>
      <c r="X19" s="164"/>
      <c r="Y19" s="165"/>
    </row>
    <row r="20" spans="3:25" ht="13.8" thickTop="1" x14ac:dyDescent="0.25">
      <c r="C20" s="60" t="s">
        <v>1295</v>
      </c>
      <c r="D20" s="61" t="s">
        <v>0</v>
      </c>
      <c r="E20" s="61" t="s">
        <v>1330</v>
      </c>
      <c r="F20" s="61" t="s">
        <v>1331</v>
      </c>
      <c r="G20" s="61" t="s">
        <v>1332</v>
      </c>
      <c r="H20" s="62" t="s">
        <v>1607</v>
      </c>
      <c r="J20" s="60" t="s">
        <v>1295</v>
      </c>
      <c r="K20" s="61" t="s">
        <v>0</v>
      </c>
      <c r="L20" s="61" t="s">
        <v>1330</v>
      </c>
      <c r="M20" s="61" t="s">
        <v>1331</v>
      </c>
      <c r="N20" s="61" t="s">
        <v>1332</v>
      </c>
      <c r="O20" s="62" t="str">
        <f>H20</f>
        <v>OI Ltd Price</v>
      </c>
      <c r="Q20" s="60" t="s">
        <v>1609</v>
      </c>
      <c r="R20" s="61" t="s">
        <v>1279</v>
      </c>
      <c r="S20" s="61" t="s">
        <v>7</v>
      </c>
      <c r="T20" s="62" t="s">
        <v>1606</v>
      </c>
      <c r="V20" s="60" t="s">
        <v>1609</v>
      </c>
      <c r="W20" s="61" t="s">
        <v>1279</v>
      </c>
      <c r="X20" s="61" t="s">
        <v>7</v>
      </c>
      <c r="Y20" s="62" t="str">
        <f>R20</f>
        <v>IOC</v>
      </c>
    </row>
    <row r="21" spans="3:25" x14ac:dyDescent="0.25">
      <c r="C21" s="30" t="s">
        <v>1322</v>
      </c>
      <c r="D21" s="28">
        <f>INDEX('1B. Pre-War'!C5:C309,MATCH('Investment Analysis'!E21,'1B. Pre-War'!D5:D309,0))</f>
        <v>44428</v>
      </c>
      <c r="E21" s="25">
        <f>MIN('1B. Pre-War'!D5:D155)</f>
        <v>5201.84</v>
      </c>
      <c r="F21" s="25">
        <f>INDEX('1B. Pre-War'!E5:E309,MATCH('Investment Analysis'!E21,'1B. Pre-War'!D5:D309,0))</f>
        <v>69</v>
      </c>
      <c r="G21" s="25">
        <f>INDEX('1B. Pre-War'!F5:F309,MATCH('Investment Analysis'!E21,'1B. Pre-War'!D5:D309,0))</f>
        <v>110.2</v>
      </c>
      <c r="H21" s="56">
        <f>INDEX('1B. Pre-War'!G5:G309,MATCH('Investment Analysis'!E21,'1B. Pre-War'!D5:D309,0))</f>
        <v>110.9</v>
      </c>
      <c r="J21" s="30" t="s">
        <v>1322</v>
      </c>
      <c r="K21" s="28">
        <f>INDEX('1B. Pre-War'!C5:C309,MATCH('Investment Analysis'!L21,'1B. Pre-War'!D5:D309,0))</f>
        <v>44606</v>
      </c>
      <c r="L21" s="25">
        <f>MAX('1B. Pre-War'!D5:D309)</f>
        <v>8091.14</v>
      </c>
      <c r="M21" s="25">
        <f>INDEX('1B. Pre-War'!E5:E309,MATCH('Investment Analysis'!L21,'1B. Pre-War'!D5:D309,0))</f>
        <v>77.7</v>
      </c>
      <c r="N21" s="25">
        <f>INDEX('1B. Pre-War'!F5:F309,MATCH('Investment Analysis'!L21,'1B. Pre-War'!D5:D309,0))</f>
        <v>166.2</v>
      </c>
      <c r="O21" s="56">
        <f>INDEX('1B. Pre-War'!G5:G309,MATCH('Investment Analysis'!L21,'1B. Pre-War'!D5:D309,0))</f>
        <v>150.5</v>
      </c>
      <c r="Q21" s="30" t="s">
        <v>1334</v>
      </c>
      <c r="R21" s="25">
        <f t="shared" ref="R21:T23" si="2">M21-F21</f>
        <v>8.7000000000000028</v>
      </c>
      <c r="S21" s="25">
        <f t="shared" si="2"/>
        <v>55.999999999999986</v>
      </c>
      <c r="T21" s="56">
        <f t="shared" si="2"/>
        <v>39.599999999999994</v>
      </c>
      <c r="V21" s="58" t="s">
        <v>1322</v>
      </c>
      <c r="W21" s="26">
        <f t="shared" ref="W21:Y23" si="3">R21/F21</f>
        <v>0.12608695652173918</v>
      </c>
      <c r="X21" s="26">
        <f t="shared" si="3"/>
        <v>0.50816696914700532</v>
      </c>
      <c r="Y21" s="59">
        <f t="shared" si="3"/>
        <v>0.35707844905320102</v>
      </c>
    </row>
    <row r="22" spans="3:25" x14ac:dyDescent="0.25">
      <c r="C22" s="30" t="s">
        <v>1297</v>
      </c>
      <c r="D22" s="28">
        <f>INDEX('1C. Shock'!C5:C229,MATCH('Investment Analysis'!E22,'1C. Shock'!D5:D229,0))</f>
        <v>44617</v>
      </c>
      <c r="E22" s="25">
        <f>MIN('1C. Shock'!D156:D229)</f>
        <v>7924.28</v>
      </c>
      <c r="F22" s="25">
        <f>INDEX('1C. Shock'!E5:E229,MATCH('Investment Analysis'!E22,'1C. Shock'!D5:D229,0))</f>
        <v>74.900000000000006</v>
      </c>
      <c r="G22" s="25">
        <f>INDEX('1C. Shock'!F5:F229,MATCH('Investment Analysis'!E22,'1C. Shock'!D5:D229,0))</f>
        <v>159.5</v>
      </c>
      <c r="H22" s="56">
        <f>INDEX('1C. Shock'!G5:G229,MATCH('Investment Analysis'!E22,'1C. Shock'!D5:D229,0))</f>
        <v>147.97</v>
      </c>
      <c r="J22" s="30" t="s">
        <v>1297</v>
      </c>
      <c r="K22" s="28">
        <f>INDEX('1C. Shock'!C5:C229,MATCH('Investment Analysis'!L22,'1C. Shock'!D5:D229,0))</f>
        <v>44720</v>
      </c>
      <c r="L22" s="25">
        <f>MAX('1C. Shock'!D5:D229)</f>
        <v>11488.71</v>
      </c>
      <c r="M22" s="25">
        <f>INDEX('1C. Shock'!E5:E229,MATCH('Investment Analysis'!L22,'1C. Shock'!D5:D229,0))</f>
        <v>78.67</v>
      </c>
      <c r="N22" s="25">
        <f>INDEX('1C. Shock'!F5:F229,MATCH('Investment Analysis'!L22,'1C. Shock'!D5:D229,0))</f>
        <v>163.4</v>
      </c>
      <c r="O22" s="56">
        <f>INDEX('1C. Shock'!G5:G229,MATCH('Investment Analysis'!L22,'1C. Shock'!D5:D229,0))</f>
        <v>186.7</v>
      </c>
      <c r="Q22" s="30" t="s">
        <v>1297</v>
      </c>
      <c r="R22" s="25">
        <f t="shared" si="2"/>
        <v>3.769999999999996</v>
      </c>
      <c r="S22" s="25">
        <f t="shared" si="2"/>
        <v>3.9000000000000057</v>
      </c>
      <c r="T22" s="56">
        <f t="shared" si="2"/>
        <v>38.72999999999999</v>
      </c>
      <c r="V22" s="58" t="s">
        <v>1297</v>
      </c>
      <c r="W22" s="26">
        <f t="shared" si="3"/>
        <v>5.0333778371161493E-2</v>
      </c>
      <c r="X22" s="26">
        <f t="shared" si="3"/>
        <v>2.4451410658307245E-2</v>
      </c>
      <c r="Y22" s="59">
        <f t="shared" si="3"/>
        <v>0.26174224504967214</v>
      </c>
    </row>
    <row r="23" spans="3:25" ht="13.8" thickBot="1" x14ac:dyDescent="0.3">
      <c r="C23" s="55" t="s">
        <v>1323</v>
      </c>
      <c r="D23" s="29">
        <f>INDEX('1D. Post-Shock'!C5:C269,MATCH('Investment Analysis'!E23,'1D. Post-Shock'!D5:D269,0))</f>
        <v>45005</v>
      </c>
      <c r="E23" s="27">
        <f>MIN('1D. Post-Shock'!D5:D269)</f>
        <v>6913.33</v>
      </c>
      <c r="F23" s="27">
        <f>INDEX('1D. Post-Shock'!E5:E269,MATCH('Investment Analysis'!E23,'1D. Post-Shock'!D5:D269,0))</f>
        <v>80.599999999999994</v>
      </c>
      <c r="G23" s="27">
        <f>INDEX('1D. Post-Shock'!F5:F269,MATCH('Investment Analysis'!E23,'1D. Post-Shock'!D5:D269,0))</f>
        <v>152.30000000000001</v>
      </c>
      <c r="H23" s="57">
        <f>INDEX('1D. Post-Shock'!G5:G269,MATCH('Investment Analysis'!E23,'1D. Post-Shock'!D5:D269,0))</f>
        <v>167.1</v>
      </c>
      <c r="J23" s="55" t="s">
        <v>1323</v>
      </c>
      <c r="K23" s="29">
        <f>INDEX('1D. Post-Shock'!C5:C269,MATCH('Investment Analysis'!L23,'1D. Post-Shock'!D5:D269,0))</f>
        <v>45196</v>
      </c>
      <c r="L23" s="27">
        <f>MAX('1D. Post-Shock'!D5:D269)</f>
        <v>9716.7800000000007</v>
      </c>
      <c r="M23" s="27">
        <f>INDEX('1D. Post-Shock'!E5:E269,MATCH('Investment Analysis'!L23,'1D. Post-Shock'!D5:D269,0))</f>
        <v>90.4</v>
      </c>
      <c r="N23" s="27">
        <f>INDEX('1D. Post-Shock'!F5:F269,MATCH('Investment Analysis'!L23,'1D. Post-Shock'!D5:D269,0))</f>
        <v>187.25</v>
      </c>
      <c r="O23" s="57">
        <f>INDEX('1D. Post-Shock'!G5:G269,MATCH('Investment Analysis'!L23,'1D. Post-Shock'!D5:D269,0))</f>
        <v>191.67</v>
      </c>
      <c r="Q23" s="63" t="s">
        <v>1323</v>
      </c>
      <c r="R23" s="64">
        <f t="shared" si="2"/>
        <v>9.8000000000000114</v>
      </c>
      <c r="S23" s="64">
        <f t="shared" si="2"/>
        <v>34.949999999999989</v>
      </c>
      <c r="T23" s="69">
        <f t="shared" si="2"/>
        <v>24.569999999999993</v>
      </c>
      <c r="V23" s="65" t="s">
        <v>1323</v>
      </c>
      <c r="W23" s="66">
        <f t="shared" si="3"/>
        <v>0.12158808933002496</v>
      </c>
      <c r="X23" s="66">
        <f t="shared" si="3"/>
        <v>0.22948128693368341</v>
      </c>
      <c r="Y23" s="67">
        <f t="shared" si="3"/>
        <v>0.14703770197486532</v>
      </c>
    </row>
    <row r="24" spans="3:25" ht="7.05" customHeight="1" thickBot="1" x14ac:dyDescent="0.3">
      <c r="C24" s="98"/>
      <c r="D24" s="99"/>
      <c r="E24" s="100"/>
      <c r="F24" s="100"/>
      <c r="G24" s="100"/>
      <c r="H24" s="100"/>
      <c r="J24" s="98"/>
      <c r="K24" s="99"/>
      <c r="L24" s="100"/>
      <c r="M24" s="100"/>
      <c r="N24" s="100"/>
      <c r="O24" s="100"/>
      <c r="Q24" s="98"/>
      <c r="R24" s="98"/>
      <c r="S24" s="98"/>
      <c r="T24" s="98"/>
      <c r="V24" s="98"/>
      <c r="W24" s="98"/>
      <c r="X24" s="98"/>
      <c r="Y24" s="98"/>
    </row>
    <row r="25" spans="3:25" ht="14.4" customHeight="1" thickBot="1" x14ac:dyDescent="0.3">
      <c r="C25" s="168" t="s">
        <v>1613</v>
      </c>
      <c r="D25" s="169"/>
      <c r="E25" s="169"/>
      <c r="F25" s="169"/>
      <c r="G25" s="169"/>
      <c r="H25" s="170"/>
      <c r="J25" s="171" t="s">
        <v>1611</v>
      </c>
      <c r="K25" s="172"/>
      <c r="L25" s="172"/>
      <c r="M25" s="172"/>
      <c r="N25" s="172"/>
      <c r="O25" s="173"/>
      <c r="Q25" s="162" t="s">
        <v>1624</v>
      </c>
      <c r="R25" s="162"/>
      <c r="S25" s="162"/>
      <c r="T25" s="162"/>
      <c r="V25" s="163" t="s">
        <v>1605</v>
      </c>
      <c r="W25" s="164"/>
      <c r="X25" s="164"/>
      <c r="Y25" s="165"/>
    </row>
    <row r="26" spans="3:25" ht="13.8" thickTop="1" x14ac:dyDescent="0.25">
      <c r="C26" s="60" t="s">
        <v>1295</v>
      </c>
      <c r="D26" s="61" t="s">
        <v>0</v>
      </c>
      <c r="E26" s="61" t="s">
        <v>1330</v>
      </c>
      <c r="F26" s="61" t="s">
        <v>1331</v>
      </c>
      <c r="G26" s="61" t="s">
        <v>1332</v>
      </c>
      <c r="H26" s="62" t="s">
        <v>1607</v>
      </c>
      <c r="J26" s="60" t="s">
        <v>1295</v>
      </c>
      <c r="K26" s="61" t="s">
        <v>0</v>
      </c>
      <c r="L26" s="61" t="s">
        <v>1330</v>
      </c>
      <c r="M26" s="61" t="s">
        <v>1331</v>
      </c>
      <c r="N26" s="61" t="s">
        <v>1332</v>
      </c>
      <c r="O26" s="62" t="str">
        <f>H26</f>
        <v>OI Ltd Price</v>
      </c>
      <c r="Q26" s="60" t="s">
        <v>1609</v>
      </c>
      <c r="R26" s="61" t="s">
        <v>1279</v>
      </c>
      <c r="S26" s="61" t="s">
        <v>7</v>
      </c>
      <c r="T26" s="62" t="s">
        <v>1606</v>
      </c>
      <c r="V26" s="60" t="s">
        <v>1609</v>
      </c>
      <c r="W26" s="61" t="s">
        <v>1279</v>
      </c>
      <c r="X26" s="61" t="s">
        <v>7</v>
      </c>
      <c r="Y26" s="62" t="str">
        <f>R26</f>
        <v>IOC</v>
      </c>
    </row>
    <row r="27" spans="3:25" x14ac:dyDescent="0.25">
      <c r="C27" s="30" t="s">
        <v>1322</v>
      </c>
      <c r="D27" s="28">
        <f>INDEX('1B. Pre-War'!C5:C309,MATCH('Investment Analysis'!E27,'1B. Pre-War'!D5:D309,0))</f>
        <v>44427</v>
      </c>
      <c r="E27" s="25">
        <f>SMALL('1B. Pre-War'!D5:D155,2)</f>
        <v>5293.77</v>
      </c>
      <c r="F27" s="25">
        <f>INDEX('1B. Pre-War'!E5:E309,MATCH('Investment Analysis'!E27,'1B. Pre-War'!D5:D309,0))</f>
        <v>70</v>
      </c>
      <c r="G27" s="25">
        <f>INDEX('1B. Pre-War'!F5:F309,MATCH('Investment Analysis'!E27,'1B. Pre-War'!D5:D309,0))</f>
        <v>111</v>
      </c>
      <c r="H27" s="56">
        <f>INDEX('1B. Pre-War'!G5:G309,MATCH('Investment Analysis'!E27,'1B. Pre-War'!D5:D309,0))</f>
        <v>110</v>
      </c>
      <c r="J27" s="30" t="s">
        <v>1322</v>
      </c>
      <c r="K27" s="28">
        <f>INDEX('1B. Pre-War'!C5:C309,MATCH('Investment Analysis'!L27,'1B. Pre-War'!D5:D309,0))</f>
        <v>44614</v>
      </c>
      <c r="L27" s="25">
        <f>LARGE('1B. Pre-War'!D5:D309,2)</f>
        <v>8014.66</v>
      </c>
      <c r="M27" s="25">
        <f>INDEX('1B. Pre-War'!E5:E309,MATCH('Investment Analysis'!L27,'1B. Pre-War'!D5:D309,0))</f>
        <v>78.069999999999993</v>
      </c>
      <c r="N27" s="25">
        <f>INDEX('1B. Pre-War'!F5:F309,MATCH('Investment Analysis'!L27,'1B. Pre-War'!D5:D309,0))</f>
        <v>164.95</v>
      </c>
      <c r="O27" s="56">
        <f>INDEX('1B. Pre-War'!G5:G309,MATCH('Investment Analysis'!L27,'1B. Pre-War'!D5:D309,0))</f>
        <v>147</v>
      </c>
      <c r="Q27" s="30" t="s">
        <v>1334</v>
      </c>
      <c r="R27" s="25">
        <f t="shared" ref="R27:T29" si="4">M27-F27</f>
        <v>8.0699999999999932</v>
      </c>
      <c r="S27" s="25">
        <f t="shared" si="4"/>
        <v>53.949999999999989</v>
      </c>
      <c r="T27" s="56">
        <f t="shared" si="4"/>
        <v>37</v>
      </c>
      <c r="V27" s="58" t="s">
        <v>1322</v>
      </c>
      <c r="W27" s="26">
        <f t="shared" ref="W27:Y29" si="5">R27/F27</f>
        <v>0.11528571428571419</v>
      </c>
      <c r="X27" s="26">
        <f t="shared" si="5"/>
        <v>0.48603603603603596</v>
      </c>
      <c r="Y27" s="59">
        <f t="shared" si="5"/>
        <v>0.33636363636363636</v>
      </c>
    </row>
    <row r="28" spans="3:25" x14ac:dyDescent="0.25">
      <c r="C28" s="30" t="s">
        <v>1297</v>
      </c>
      <c r="D28" s="28">
        <f>INDEX('1C. Shock'!C5:C229,MATCH('Investment Analysis'!E28,'1C. Shock'!D5:D229,0))</f>
        <v>44616</v>
      </c>
      <c r="E28" s="25">
        <f>SMALL('1C. Shock'!D156:D229,2)</f>
        <v>8429.4699999999993</v>
      </c>
      <c r="F28" s="25">
        <f>INDEX('1C. Shock'!E5:E229,MATCH('Investment Analysis'!E28,'1C. Shock'!D5:D229,0))</f>
        <v>73.33</v>
      </c>
      <c r="G28" s="25">
        <f>INDEX('1C. Shock'!F5:F229,MATCH('Investment Analysis'!E28,'1C. Shock'!D5:D229,0))</f>
        <v>156.65</v>
      </c>
      <c r="H28" s="56">
        <f>INDEX('1C. Shock'!G5:G229,MATCH('Investment Analysis'!E28,'1C. Shock'!D5:D229,0))</f>
        <v>145.83000000000001</v>
      </c>
      <c r="J28" s="30" t="s">
        <v>1297</v>
      </c>
      <c r="K28" s="28">
        <f>INDEX('1C. Shock'!C5:C229,MATCH('Investment Analysis'!L28,'1C. Shock'!D5:D229,0))</f>
        <v>44721</v>
      </c>
      <c r="L28" s="25">
        <f>LARGE('1C. Shock'!D5:D229,2)</f>
        <v>11429.67</v>
      </c>
      <c r="M28" s="25">
        <f>INDEX('1C. Shock'!E5:E229,MATCH('Investment Analysis'!L28,'1C. Shock'!D5:D229,0))</f>
        <v>78.87</v>
      </c>
      <c r="N28" s="25">
        <f>INDEX('1C. Shock'!F5:F229,MATCH('Investment Analysis'!L28,'1C. Shock'!D5:D229,0))</f>
        <v>165.55</v>
      </c>
      <c r="O28" s="56">
        <f>INDEX('1C. Shock'!G5:G229,MATCH('Investment Analysis'!L28,'1C. Shock'!D5:D229,0))</f>
        <v>198.2</v>
      </c>
      <c r="Q28" s="30" t="s">
        <v>1297</v>
      </c>
      <c r="R28" s="25">
        <f t="shared" si="4"/>
        <v>5.5400000000000063</v>
      </c>
      <c r="S28" s="25">
        <f t="shared" si="4"/>
        <v>8.9000000000000057</v>
      </c>
      <c r="T28" s="56">
        <f t="shared" si="4"/>
        <v>52.369999999999976</v>
      </c>
      <c r="V28" s="58" t="s">
        <v>1297</v>
      </c>
      <c r="W28" s="26">
        <f t="shared" si="5"/>
        <v>7.5548888585844895E-2</v>
      </c>
      <c r="X28" s="26">
        <f t="shared" si="5"/>
        <v>5.6814554739865977E-2</v>
      </c>
      <c r="Y28" s="59">
        <f t="shared" si="5"/>
        <v>0.35911677981210982</v>
      </c>
    </row>
    <row r="29" spans="3:25" ht="13.8" thickBot="1" x14ac:dyDescent="0.3">
      <c r="C29" s="55" t="s">
        <v>1323</v>
      </c>
      <c r="D29" s="29">
        <f>INDEX('1D. Post-Shock'!C5:C269,MATCH('Investment Analysis'!E29,'1D. Post-Shock'!D5:D269,0))</f>
        <v>45104</v>
      </c>
      <c r="E29" s="27">
        <f>SMALL('1D. Post-Shock'!D5:D269,2)</f>
        <v>6929.24</v>
      </c>
      <c r="F29" s="27">
        <f>INDEX('1D. Post-Shock'!E5:E269,MATCH('Investment Analysis'!E29,'1D. Post-Shock'!D5:D269,0))</f>
        <v>89.35</v>
      </c>
      <c r="G29" s="27">
        <f>INDEX('1D. Post-Shock'!F5:F269,MATCH('Investment Analysis'!E29,'1D. Post-Shock'!D5:D269,0))</f>
        <v>157.85</v>
      </c>
      <c r="H29" s="57">
        <f>INDEX('1D. Post-Shock'!G5:G269,MATCH('Investment Analysis'!E29,'1D. Post-Shock'!D5:D269,0))</f>
        <v>163.03</v>
      </c>
      <c r="J29" s="55" t="s">
        <v>1323</v>
      </c>
      <c r="K29" s="29">
        <f>INDEX('1D. Post-Shock'!C5:C269,MATCH('Investment Analysis'!L29,'1D. Post-Shock'!D5:D269,0))</f>
        <v>45197</v>
      </c>
      <c r="L29" s="27">
        <f>LARGE('1D. Post-Shock'!D5:D269,2)</f>
        <v>9506.0300000000007</v>
      </c>
      <c r="M29" s="27">
        <f>INDEX('1D. Post-Shock'!E5:E269,MATCH('Investment Analysis'!L29,'1D. Post-Shock'!D5:D269,0))</f>
        <v>89.8</v>
      </c>
      <c r="N29" s="27">
        <f>INDEX('1D. Post-Shock'!F5:F269,MATCH('Investment Analysis'!L29,'1D. Post-Shock'!D5:D269,0))</f>
        <v>187.45</v>
      </c>
      <c r="O29" s="57">
        <f>INDEX('1D. Post-Shock'!G5:G269,MATCH('Investment Analysis'!L29,'1D. Post-Shock'!D5:D269,0))</f>
        <v>194.83</v>
      </c>
      <c r="Q29" s="63" t="s">
        <v>1323</v>
      </c>
      <c r="R29" s="64">
        <f t="shared" si="4"/>
        <v>0.45000000000000284</v>
      </c>
      <c r="S29" s="64">
        <f t="shared" si="4"/>
        <v>29.599999999999994</v>
      </c>
      <c r="T29" s="69">
        <f t="shared" si="4"/>
        <v>31.800000000000011</v>
      </c>
      <c r="V29" s="65" t="s">
        <v>1323</v>
      </c>
      <c r="W29" s="66">
        <f t="shared" si="5"/>
        <v>5.0363738108562157E-3</v>
      </c>
      <c r="X29" s="66">
        <f t="shared" si="5"/>
        <v>0.1875197972758948</v>
      </c>
      <c r="Y29" s="67">
        <f t="shared" si="5"/>
        <v>0.19505612463963695</v>
      </c>
    </row>
    <row r="30" spans="3:25" ht="2.4" customHeight="1" thickBot="1" x14ac:dyDescent="0.3"/>
    <row r="31" spans="3:25" ht="7.05" customHeight="1" thickBot="1" x14ac:dyDescent="0.3">
      <c r="C31" s="98"/>
      <c r="D31" s="98"/>
      <c r="E31" s="98"/>
      <c r="F31" s="98"/>
      <c r="G31" s="98"/>
      <c r="H31" s="98"/>
      <c r="J31" s="98"/>
      <c r="K31" s="98"/>
      <c r="L31" s="98"/>
      <c r="M31" s="98"/>
      <c r="N31" s="98"/>
      <c r="O31" s="98"/>
      <c r="Q31" s="98"/>
      <c r="R31" s="98"/>
      <c r="S31" s="98"/>
      <c r="T31" s="98"/>
      <c r="V31" s="98"/>
      <c r="W31" s="98"/>
      <c r="X31" s="98"/>
      <c r="Y31" s="98"/>
    </row>
    <row r="32" spans="3:25" ht="15" customHeight="1" thickBot="1" x14ac:dyDescent="0.3">
      <c r="C32" s="168" t="s">
        <v>1614</v>
      </c>
      <c r="D32" s="169"/>
      <c r="E32" s="169"/>
      <c r="F32" s="169"/>
      <c r="G32" s="169"/>
      <c r="H32" s="170"/>
      <c r="J32" s="171" t="s">
        <v>1615</v>
      </c>
      <c r="K32" s="172"/>
      <c r="L32" s="172"/>
      <c r="M32" s="172"/>
      <c r="N32" s="172"/>
      <c r="O32" s="173"/>
      <c r="Q32" s="162" t="s">
        <v>1624</v>
      </c>
      <c r="R32" s="162"/>
      <c r="S32" s="162"/>
      <c r="T32" s="162"/>
      <c r="V32" s="163" t="s">
        <v>1605</v>
      </c>
      <c r="W32" s="164"/>
      <c r="X32" s="164"/>
      <c r="Y32" s="165"/>
    </row>
    <row r="33" spans="3:25" ht="13.8" thickTop="1" x14ac:dyDescent="0.25">
      <c r="C33" s="60" t="s">
        <v>1295</v>
      </c>
      <c r="D33" s="61" t="s">
        <v>0</v>
      </c>
      <c r="E33" s="61" t="s">
        <v>1330</v>
      </c>
      <c r="F33" s="61" t="s">
        <v>1331</v>
      </c>
      <c r="G33" s="61" t="s">
        <v>1332</v>
      </c>
      <c r="H33" s="62" t="s">
        <v>1607</v>
      </c>
      <c r="J33" s="60" t="s">
        <v>1295</v>
      </c>
      <c r="K33" s="61" t="s">
        <v>0</v>
      </c>
      <c r="L33" s="61" t="s">
        <v>1330</v>
      </c>
      <c r="M33" s="61" t="s">
        <v>1331</v>
      </c>
      <c r="N33" s="61" t="s">
        <v>1332</v>
      </c>
      <c r="O33" s="62" t="str">
        <f>H33</f>
        <v>OI Ltd Price</v>
      </c>
      <c r="Q33" s="60" t="s">
        <v>1609</v>
      </c>
      <c r="R33" s="61" t="s">
        <v>1279</v>
      </c>
      <c r="S33" s="61" t="s">
        <v>7</v>
      </c>
      <c r="T33" s="62" t="s">
        <v>1606</v>
      </c>
      <c r="V33" s="60" t="s">
        <v>1609</v>
      </c>
      <c r="W33" s="61" t="s">
        <v>1279</v>
      </c>
      <c r="X33" s="61" t="s">
        <v>7</v>
      </c>
      <c r="Y33" s="62" t="str">
        <f>R33</f>
        <v>IOC</v>
      </c>
    </row>
    <row r="34" spans="3:25" x14ac:dyDescent="0.25">
      <c r="C34" s="30" t="s">
        <v>1322</v>
      </c>
      <c r="D34" s="28">
        <f>INDEX('1B. Pre-War'!C12:C316,MATCH('Investment Analysis'!E34,'1B. Pre-War'!D12:D316,0))</f>
        <v>44426</v>
      </c>
      <c r="E34" s="25">
        <f>SMALL('1B. Pre-War'!D12:D162,3)</f>
        <v>5464.17</v>
      </c>
      <c r="F34" s="25">
        <f>INDEX('1B. Pre-War'!E12:E316,MATCH('Investment Analysis'!E34,'1B. Pre-War'!D12:D316,0))</f>
        <v>70.8</v>
      </c>
      <c r="G34" s="25">
        <f>INDEX('1B. Pre-War'!F12:F316,MATCH('Investment Analysis'!E34,'1B. Pre-War'!D12:D316,0))</f>
        <v>113.2</v>
      </c>
      <c r="H34" s="56">
        <f>INDEX('1B. Pre-War'!G12:G316,MATCH('Investment Analysis'!E34,'1B. Pre-War'!D12:D316,0))</f>
        <v>109.03</v>
      </c>
      <c r="J34" s="30" t="s">
        <v>1322</v>
      </c>
      <c r="K34" s="28">
        <f>INDEX('1B. Pre-War'!C12:C316,MATCH('Investment Analysis'!L34,'1B. Pre-War'!D12:D316,0))</f>
        <v>44603</v>
      </c>
      <c r="L34" s="25">
        <f>LARGE('1B. Pre-War'!D12:D316,3)</f>
        <v>7899.95</v>
      </c>
      <c r="M34" s="25">
        <f>INDEX('1B. Pre-War'!E12:E316,MATCH('Investment Analysis'!L34,'1B. Pre-War'!D12:D316,0))</f>
        <v>81.37</v>
      </c>
      <c r="N34" s="25">
        <f>INDEX('1B. Pre-War'!F12:F316,MATCH('Investment Analysis'!L34,'1B. Pre-War'!D12:D316,0))</f>
        <v>168.15</v>
      </c>
      <c r="O34" s="56">
        <f>INDEX('1B. Pre-War'!G12:G316,MATCH('Investment Analysis'!L34,'1B. Pre-War'!D12:D316,0))</f>
        <v>152.80000000000001</v>
      </c>
      <c r="Q34" s="30" t="s">
        <v>1334</v>
      </c>
      <c r="R34" s="25">
        <f t="shared" ref="R34:T36" si="6">M34-F34</f>
        <v>10.570000000000007</v>
      </c>
      <c r="S34" s="25">
        <f t="shared" si="6"/>
        <v>54.95</v>
      </c>
      <c r="T34" s="56">
        <f t="shared" si="6"/>
        <v>43.77000000000001</v>
      </c>
      <c r="V34" s="58" t="s">
        <v>1322</v>
      </c>
      <c r="W34" s="26">
        <f t="shared" ref="W34:Y36" si="7">R34/F34</f>
        <v>0.14929378531073456</v>
      </c>
      <c r="X34" s="26">
        <f t="shared" si="7"/>
        <v>0.48542402826855124</v>
      </c>
      <c r="Y34" s="59">
        <f t="shared" si="7"/>
        <v>0.40144914243786123</v>
      </c>
    </row>
    <row r="35" spans="3:25" x14ac:dyDescent="0.25">
      <c r="C35" s="30" t="s">
        <v>1297</v>
      </c>
      <c r="D35" s="28">
        <f>INDEX('1C. Shock'!C12:C236,MATCH('Investment Analysis'!E35,'1C. Shock'!D12:D236,0))</f>
        <v>44620</v>
      </c>
      <c r="E35" s="25">
        <f>SMALL('1C. Shock'!D163:D236,3)</f>
        <v>8448.01</v>
      </c>
      <c r="F35" s="25">
        <f>INDEX('1C. Shock'!E12:E236,MATCH('Investment Analysis'!E35,'1C. Shock'!D12:D236,0))</f>
        <v>76.67</v>
      </c>
      <c r="G35" s="25">
        <f>INDEX('1C. Shock'!F12:F236,MATCH('Investment Analysis'!E35,'1C. Shock'!D12:D236,0))</f>
        <v>160.65</v>
      </c>
      <c r="H35" s="56">
        <f>INDEX('1C. Shock'!G12:G236,MATCH('Investment Analysis'!E35,'1C. Shock'!D12:D236,0))</f>
        <v>148.63</v>
      </c>
      <c r="J35" s="30" t="s">
        <v>1297</v>
      </c>
      <c r="K35" s="28">
        <f>INDEX('1C. Shock'!C12:C236,MATCH('Investment Analysis'!L35,'1C. Shock'!D12:D236,0))</f>
        <v>44725</v>
      </c>
      <c r="L35" s="25">
        <f>LARGE('1C. Shock'!D12:D236,3)</f>
        <v>11364.56</v>
      </c>
      <c r="M35" s="25">
        <f>INDEX('1C. Shock'!E12:E236,MATCH('Investment Analysis'!L35,'1C. Shock'!D12:D236,0))</f>
        <v>75.73</v>
      </c>
      <c r="N35" s="25">
        <f>INDEX('1C. Shock'!F12:F236,MATCH('Investment Analysis'!L35,'1C. Shock'!D12:D236,0))</f>
        <v>159.55000000000001</v>
      </c>
      <c r="O35" s="56">
        <f>INDEX('1C. Shock'!G12:G236,MATCH('Investment Analysis'!L35,'1C. Shock'!D12:D236,0))</f>
        <v>189.77</v>
      </c>
      <c r="Q35" s="30" t="s">
        <v>1297</v>
      </c>
      <c r="R35" s="25">
        <f t="shared" si="6"/>
        <v>-0.93999999999999773</v>
      </c>
      <c r="S35" s="25">
        <f t="shared" si="6"/>
        <v>-1.0999999999999943</v>
      </c>
      <c r="T35" s="56">
        <f t="shared" si="6"/>
        <v>41.140000000000015</v>
      </c>
      <c r="V35" s="58" t="s">
        <v>1297</v>
      </c>
      <c r="W35" s="26">
        <f t="shared" si="7"/>
        <v>-1.2260336507108357E-2</v>
      </c>
      <c r="X35" s="26">
        <f t="shared" si="7"/>
        <v>-6.8471833177715172E-3</v>
      </c>
      <c r="Y35" s="59">
        <f t="shared" si="7"/>
        <v>0.27679472515642883</v>
      </c>
    </row>
    <row r="36" spans="3:25" ht="13.8" thickBot="1" x14ac:dyDescent="0.3">
      <c r="C36" s="55" t="s">
        <v>1323</v>
      </c>
      <c r="D36" s="29">
        <f>INDEX('1D. Post-Shock'!C12:C276,MATCH('Investment Analysis'!E36,'1D. Post-Shock'!D12:D276,0))</f>
        <v>45002</v>
      </c>
      <c r="E36" s="27">
        <f>SMALL('1D. Post-Shock'!D5:D276,4)</f>
        <v>6978.32</v>
      </c>
      <c r="F36" s="27">
        <f>INDEX('1D. Post-Shock'!E12:E276,MATCH('Investment Analysis'!E36,'1D. Post-Shock'!D12:D276,0))</f>
        <v>79.3</v>
      </c>
      <c r="G36" s="27">
        <f>INDEX('1D. Post-Shock'!F12:F276,MATCH('Investment Analysis'!E36,'1D. Post-Shock'!D12:D276,0))</f>
        <v>153.15</v>
      </c>
      <c r="H36" s="57">
        <f>INDEX('1D. Post-Shock'!G12:G276,MATCH('Investment Analysis'!E36,'1D. Post-Shock'!D12:D276,0))</f>
        <v>170.27</v>
      </c>
      <c r="J36" s="55" t="s">
        <v>1323</v>
      </c>
      <c r="K36" s="29">
        <f>INDEX('1D. Post-Shock'!C12:C276,MATCH('Investment Analysis'!L36,'1D. Post-Shock'!D12:D276,0))</f>
        <v>45188</v>
      </c>
      <c r="L36" s="27">
        <f>LARGE('1D. Post-Shock'!D12:D276,3)</f>
        <v>9410.01</v>
      </c>
      <c r="M36" s="27">
        <f>INDEX('1D. Post-Shock'!E12:E276,MATCH('Investment Analysis'!L36,'1D. Post-Shock'!D12:D276,0))</f>
        <v>92.3</v>
      </c>
      <c r="N36" s="27">
        <f>INDEX('1D. Post-Shock'!F12:F276,MATCH('Investment Analysis'!L36,'1D. Post-Shock'!D12:D276,0))</f>
        <v>187</v>
      </c>
      <c r="O36" s="57">
        <f>INDEX('1D. Post-Shock'!G12:G276,MATCH('Investment Analysis'!L36,'1D. Post-Shock'!D12:D276,0))</f>
        <v>188</v>
      </c>
      <c r="Q36" s="63" t="s">
        <v>1323</v>
      </c>
      <c r="R36" s="64">
        <f t="shared" si="6"/>
        <v>13</v>
      </c>
      <c r="S36" s="64">
        <f t="shared" si="6"/>
        <v>33.849999999999994</v>
      </c>
      <c r="T36" s="69">
        <f t="shared" si="6"/>
        <v>17.72999999999999</v>
      </c>
      <c r="V36" s="65" t="s">
        <v>1323</v>
      </c>
      <c r="W36" s="66">
        <f t="shared" si="7"/>
        <v>0.16393442622950821</v>
      </c>
      <c r="X36" s="66">
        <f t="shared" si="7"/>
        <v>0.22102513875285662</v>
      </c>
      <c r="Y36" s="67">
        <f t="shared" si="7"/>
        <v>0.10412873671228043</v>
      </c>
    </row>
    <row r="37" spans="3:25" ht="7.05" customHeight="1" thickBot="1" x14ac:dyDescent="0.3">
      <c r="C37" s="98"/>
      <c r="D37" s="98"/>
      <c r="E37" s="98"/>
      <c r="F37" s="98"/>
      <c r="G37" s="98"/>
      <c r="H37" s="98"/>
      <c r="J37" s="98"/>
      <c r="K37" s="98"/>
      <c r="L37" s="98"/>
      <c r="M37" s="98"/>
      <c r="N37" s="98"/>
      <c r="O37" s="98"/>
      <c r="Q37" s="98"/>
      <c r="R37" s="98"/>
      <c r="S37" s="98"/>
      <c r="T37" s="98"/>
      <c r="V37" s="98"/>
      <c r="W37" s="98"/>
      <c r="X37" s="98"/>
      <c r="Y37" s="98"/>
    </row>
    <row r="38" spans="3:25" ht="15" customHeight="1" thickBot="1" x14ac:dyDescent="0.3">
      <c r="C38" s="168" t="s">
        <v>1616</v>
      </c>
      <c r="D38" s="169"/>
      <c r="E38" s="169"/>
      <c r="F38" s="169"/>
      <c r="G38" s="169"/>
      <c r="H38" s="170"/>
      <c r="J38" s="171" t="s">
        <v>1620</v>
      </c>
      <c r="K38" s="172"/>
      <c r="L38" s="172"/>
      <c r="M38" s="172"/>
      <c r="N38" s="172"/>
      <c r="O38" s="173"/>
      <c r="Q38" s="162" t="s">
        <v>1624</v>
      </c>
      <c r="R38" s="162"/>
      <c r="S38" s="162"/>
      <c r="T38" s="162"/>
      <c r="V38" s="163" t="s">
        <v>1605</v>
      </c>
      <c r="W38" s="164"/>
      <c r="X38" s="164"/>
      <c r="Y38" s="165"/>
    </row>
    <row r="39" spans="3:25" ht="13.8" thickTop="1" x14ac:dyDescent="0.25">
      <c r="C39" s="60" t="s">
        <v>1295</v>
      </c>
      <c r="D39" s="61" t="s">
        <v>0</v>
      </c>
      <c r="E39" s="61" t="s">
        <v>1330</v>
      </c>
      <c r="F39" s="61" t="s">
        <v>1331</v>
      </c>
      <c r="G39" s="61" t="s">
        <v>1332</v>
      </c>
      <c r="H39" s="62" t="s">
        <v>1607</v>
      </c>
      <c r="J39" s="60" t="s">
        <v>1295</v>
      </c>
      <c r="K39" s="61" t="s">
        <v>0</v>
      </c>
      <c r="L39" s="61" t="s">
        <v>1330</v>
      </c>
      <c r="M39" s="61" t="s">
        <v>1331</v>
      </c>
      <c r="N39" s="61" t="s">
        <v>1332</v>
      </c>
      <c r="O39" s="62" t="str">
        <f>H39</f>
        <v>OI Ltd Price</v>
      </c>
      <c r="Q39" s="60" t="s">
        <v>1609</v>
      </c>
      <c r="R39" s="61" t="s">
        <v>1279</v>
      </c>
      <c r="S39" s="61" t="s">
        <v>7</v>
      </c>
      <c r="T39" s="62" t="s">
        <v>1606</v>
      </c>
      <c r="V39" s="60" t="s">
        <v>1609</v>
      </c>
      <c r="W39" s="61" t="s">
        <v>1279</v>
      </c>
      <c r="X39" s="61" t="s">
        <v>7</v>
      </c>
      <c r="Y39" s="62" t="str">
        <f>R39</f>
        <v>IOC</v>
      </c>
    </row>
    <row r="40" spans="3:25" x14ac:dyDescent="0.25">
      <c r="C40" s="30" t="s">
        <v>1322</v>
      </c>
      <c r="D40" s="28">
        <f>INDEX('1B. Pre-War'!C18:C322,MATCH('Investment Analysis'!E40,'1B. Pre-War'!D18:D322,0))</f>
        <v>44431</v>
      </c>
      <c r="E40" s="25">
        <f>SMALL('1B. Pre-War'!D18:D168,4)</f>
        <v>5478.75</v>
      </c>
      <c r="F40" s="25">
        <f>INDEX('1B. Pre-War'!E18:E322,MATCH('Investment Analysis'!E40,'1B. Pre-War'!D18:D322,0))</f>
        <v>68.67</v>
      </c>
      <c r="G40" s="25">
        <f>INDEX('1B. Pre-War'!F18:F322,MATCH('Investment Analysis'!E40,'1B. Pre-War'!D18:D322,0))</f>
        <v>111.75</v>
      </c>
      <c r="H40" s="56">
        <f>INDEX('1B. Pre-War'!G18:G322,MATCH('Investment Analysis'!E40,'1B. Pre-War'!D18:D322,0))</f>
        <v>112.1</v>
      </c>
      <c r="J40" s="30" t="s">
        <v>1322</v>
      </c>
      <c r="K40" s="28">
        <f>INDEX('1B. Pre-War'!C18:C322,MATCH('Investment Analysis'!L40,'1B. Pre-War'!D18:D322,0))</f>
        <v>44594</v>
      </c>
      <c r="L40" s="25">
        <f>LARGE('1B. Pre-War'!D18:D322,4)</f>
        <v>7547.77</v>
      </c>
      <c r="M40" s="25">
        <f>INDEX('1B. Pre-War'!E18:E322,MATCH('Investment Analysis'!L40,'1B. Pre-War'!D18:D322,0))</f>
        <v>82.97</v>
      </c>
      <c r="N40" s="25">
        <f>INDEX('1B. Pre-War'!F18:F322,MATCH('Investment Analysis'!L40,'1B. Pre-War'!D18:D322,0))</f>
        <v>171.3</v>
      </c>
      <c r="O40" s="56">
        <f>INDEX('1B. Pre-War'!G18:G322,MATCH('Investment Analysis'!L40,'1B. Pre-War'!D18:D322,0))</f>
        <v>155.66999999999999</v>
      </c>
      <c r="Q40" s="30" t="s">
        <v>1334</v>
      </c>
      <c r="R40" s="25">
        <f t="shared" ref="R40:T42" si="8">M40-F40</f>
        <v>14.299999999999997</v>
      </c>
      <c r="S40" s="25">
        <f t="shared" si="8"/>
        <v>59.550000000000011</v>
      </c>
      <c r="T40" s="56">
        <f t="shared" si="8"/>
        <v>43.569999999999993</v>
      </c>
      <c r="V40" s="58" t="s">
        <v>1322</v>
      </c>
      <c r="W40" s="26">
        <f t="shared" ref="W40:Y42" si="9">R40/F40</f>
        <v>0.2082423183340614</v>
      </c>
      <c r="X40" s="26">
        <f t="shared" si="9"/>
        <v>0.53288590604026853</v>
      </c>
      <c r="Y40" s="59">
        <f t="shared" si="9"/>
        <v>0.38867082961641386</v>
      </c>
    </row>
    <row r="41" spans="3:25" x14ac:dyDescent="0.25">
      <c r="C41" s="30" t="s">
        <v>1297</v>
      </c>
      <c r="D41" s="28">
        <f>INDEX('1C. Shock'!C18:C242,MATCH('Investment Analysis'!E41,'1C. Shock'!D18:D242,0))</f>
        <v>44662</v>
      </c>
      <c r="E41" s="25">
        <f>SMALL('1C. Shock'!D169:D242,4)</f>
        <v>8561.4500000000007</v>
      </c>
      <c r="F41" s="25">
        <f>INDEX('1C. Shock'!E18:E242,MATCH('Investment Analysis'!E41,'1C. Shock'!D18:D242,0))</f>
        <v>85.9</v>
      </c>
      <c r="G41" s="25">
        <f>INDEX('1C. Shock'!F18:F242,MATCH('Investment Analysis'!E41,'1C. Shock'!D18:D242,0))</f>
        <v>171.2</v>
      </c>
      <c r="H41" s="56">
        <f>INDEX('1C. Shock'!G18:G242,MATCH('Investment Analysis'!E41,'1C. Shock'!D18:D242,0))</f>
        <v>157</v>
      </c>
      <c r="J41" s="30" t="s">
        <v>1297</v>
      </c>
      <c r="K41" s="28">
        <f>INDEX('1C. Shock'!C18:C242,MATCH('Investment Analysis'!L41,'1C. Shock'!D18:D242,0))</f>
        <v>44722</v>
      </c>
      <c r="L41" s="25">
        <f>LARGE('1C. Shock'!D18:D242,4)</f>
        <v>11317.89</v>
      </c>
      <c r="M41" s="25">
        <f>INDEX('1C. Shock'!E18:E242,MATCH('Investment Analysis'!L41,'1C. Shock'!D18:D242,0))</f>
        <v>78.17</v>
      </c>
      <c r="N41" s="25">
        <f>INDEX('1C. Shock'!F18:F242,MATCH('Investment Analysis'!L41,'1C. Shock'!D18:D242,0))</f>
        <v>164.65</v>
      </c>
      <c r="O41" s="56">
        <f>INDEX('1C. Shock'!G18:G242,MATCH('Investment Analysis'!L41,'1C. Shock'!D18:D242,0))</f>
        <v>200.13</v>
      </c>
      <c r="Q41" s="30" t="s">
        <v>1297</v>
      </c>
      <c r="R41" s="25">
        <f t="shared" si="8"/>
        <v>-7.730000000000004</v>
      </c>
      <c r="S41" s="25">
        <f t="shared" si="8"/>
        <v>-6.5499999999999829</v>
      </c>
      <c r="T41" s="56">
        <f t="shared" si="8"/>
        <v>43.129999999999995</v>
      </c>
      <c r="V41" s="58" t="s">
        <v>1297</v>
      </c>
      <c r="W41" s="26">
        <f t="shared" si="9"/>
        <v>-8.9988358556461048E-2</v>
      </c>
      <c r="X41" s="26">
        <f t="shared" si="9"/>
        <v>-3.8259345794392427E-2</v>
      </c>
      <c r="Y41" s="59">
        <f t="shared" si="9"/>
        <v>0.27471337579617833</v>
      </c>
    </row>
    <row r="42" spans="3:25" ht="13.8" thickBot="1" x14ac:dyDescent="0.3">
      <c r="C42" s="55" t="s">
        <v>1323</v>
      </c>
      <c r="D42" s="29">
        <f>INDEX('1D. Post-Shock'!C18:C282,MATCH('Investment Analysis'!E42,'1D. Post-Shock'!D18:D282,0))</f>
        <v>45100</v>
      </c>
      <c r="E42" s="27">
        <f>SMALL('1D. Post-Shock'!D11:D282,5)</f>
        <v>7000.79</v>
      </c>
      <c r="F42" s="27">
        <f>INDEX('1D. Post-Shock'!E18:E282,MATCH('Investment Analysis'!E42,'1D. Post-Shock'!D18:D282,0))</f>
        <v>89.3</v>
      </c>
      <c r="G42" s="27">
        <f>INDEX('1D. Post-Shock'!F18:F282,MATCH('Investment Analysis'!E42,'1D. Post-Shock'!D18:D282,0))</f>
        <v>156.9</v>
      </c>
      <c r="H42" s="57">
        <f>INDEX('1D. Post-Shock'!G18:G282,MATCH('Investment Analysis'!E42,'1D. Post-Shock'!D18:D282,0))</f>
        <v>162.5</v>
      </c>
      <c r="J42" s="55" t="s">
        <v>1323</v>
      </c>
      <c r="K42" s="29">
        <f>INDEX('1D. Post-Shock'!C18:C282,MATCH('Investment Analysis'!L42,'1D. Post-Shock'!D18:D282,0))</f>
        <v>45195</v>
      </c>
      <c r="L42" s="27">
        <f>LARGE('1D. Post-Shock'!D18:D282,4)</f>
        <v>9406.27</v>
      </c>
      <c r="M42" s="27">
        <f>INDEX('1D. Post-Shock'!E18:E282,MATCH('Investment Analysis'!L42,'1D. Post-Shock'!D18:D282,0))</f>
        <v>92</v>
      </c>
      <c r="N42" s="27">
        <f>INDEX('1D. Post-Shock'!F18:F282,MATCH('Investment Analysis'!L42,'1D. Post-Shock'!D18:D282,0))</f>
        <v>187.75</v>
      </c>
      <c r="O42" s="57">
        <f>INDEX('1D. Post-Shock'!G18:G282,MATCH('Investment Analysis'!L42,'1D. Post-Shock'!D18:D282,0))</f>
        <v>184.1</v>
      </c>
      <c r="Q42" s="63" t="s">
        <v>1323</v>
      </c>
      <c r="R42" s="64">
        <f t="shared" si="8"/>
        <v>2.7000000000000028</v>
      </c>
      <c r="S42" s="64">
        <f t="shared" si="8"/>
        <v>30.849999999999994</v>
      </c>
      <c r="T42" s="69">
        <f t="shared" si="8"/>
        <v>21.599999999999994</v>
      </c>
      <c r="V42" s="65" t="s">
        <v>1323</v>
      </c>
      <c r="W42" s="66">
        <f t="shared" si="9"/>
        <v>3.0235162374020189E-2</v>
      </c>
      <c r="X42" s="66">
        <f t="shared" si="9"/>
        <v>0.19662205226258758</v>
      </c>
      <c r="Y42" s="67">
        <f t="shared" si="9"/>
        <v>0.13292307692307689</v>
      </c>
    </row>
    <row r="43" spans="3:25" ht="7.05" customHeight="1" thickBot="1" x14ac:dyDescent="0.3">
      <c r="C43" s="98"/>
      <c r="D43" s="98"/>
      <c r="E43" s="98"/>
      <c r="F43" s="98"/>
      <c r="G43" s="98"/>
      <c r="H43" s="98"/>
      <c r="J43" s="98"/>
      <c r="K43" s="98"/>
      <c r="L43" s="98"/>
      <c r="M43" s="98"/>
      <c r="N43" s="98"/>
      <c r="O43" s="98"/>
      <c r="Q43" s="98"/>
      <c r="R43" s="98"/>
      <c r="S43" s="98"/>
      <c r="T43" s="98"/>
      <c r="V43" s="98"/>
      <c r="W43" s="98"/>
      <c r="X43" s="98"/>
      <c r="Y43" s="98"/>
    </row>
    <row r="44" spans="3:25" ht="15" customHeight="1" thickBot="1" x14ac:dyDescent="0.3">
      <c r="C44" s="168" t="s">
        <v>1617</v>
      </c>
      <c r="D44" s="169"/>
      <c r="E44" s="169"/>
      <c r="F44" s="169"/>
      <c r="G44" s="169"/>
      <c r="H44" s="170"/>
      <c r="J44" s="171" t="s">
        <v>1621</v>
      </c>
      <c r="K44" s="172"/>
      <c r="L44" s="172"/>
      <c r="M44" s="172"/>
      <c r="N44" s="172"/>
      <c r="O44" s="173"/>
      <c r="Q44" s="162" t="s">
        <v>1624</v>
      </c>
      <c r="R44" s="162"/>
      <c r="S44" s="162"/>
      <c r="T44" s="162"/>
      <c r="V44" s="163" t="s">
        <v>1605</v>
      </c>
      <c r="W44" s="164"/>
      <c r="X44" s="164"/>
      <c r="Y44" s="165"/>
    </row>
    <row r="45" spans="3:25" ht="13.8" thickTop="1" x14ac:dyDescent="0.25">
      <c r="C45" s="60" t="s">
        <v>1295</v>
      </c>
      <c r="D45" s="61" t="s">
        <v>0</v>
      </c>
      <c r="E45" s="61" t="s">
        <v>1330</v>
      </c>
      <c r="F45" s="61" t="s">
        <v>1331</v>
      </c>
      <c r="G45" s="61" t="s">
        <v>1332</v>
      </c>
      <c r="H45" s="62" t="s">
        <v>1607</v>
      </c>
      <c r="J45" s="60" t="s">
        <v>1295</v>
      </c>
      <c r="K45" s="61" t="s">
        <v>0</v>
      </c>
      <c r="L45" s="61" t="s">
        <v>1330</v>
      </c>
      <c r="M45" s="61" t="s">
        <v>1331</v>
      </c>
      <c r="N45" s="61" t="s">
        <v>1332</v>
      </c>
      <c r="O45" s="62" t="str">
        <f>H45</f>
        <v>OI Ltd Price</v>
      </c>
      <c r="Q45" s="60" t="s">
        <v>1609</v>
      </c>
      <c r="R45" s="61" t="s">
        <v>1279</v>
      </c>
      <c r="S45" s="61" t="s">
        <v>7</v>
      </c>
      <c r="T45" s="62" t="s">
        <v>1606</v>
      </c>
      <c r="V45" s="60" t="s">
        <v>1609</v>
      </c>
      <c r="W45" s="61" t="s">
        <v>1279</v>
      </c>
      <c r="X45" s="61" t="s">
        <v>7</v>
      </c>
      <c r="Y45" s="62" t="str">
        <f>R45</f>
        <v>IOC</v>
      </c>
    </row>
    <row r="46" spans="3:25" x14ac:dyDescent="0.25">
      <c r="C46" s="30" t="s">
        <v>1322</v>
      </c>
      <c r="D46" s="28">
        <f>INDEX('1B. Pre-War'!C24:C328,MATCH('Investment Analysis'!E46,'1B. Pre-War'!D24:D328,0))</f>
        <v>44417</v>
      </c>
      <c r="E46" s="25">
        <f>SMALL('1B. Pre-War'!D24:D174,5)</f>
        <v>5553.86</v>
      </c>
      <c r="F46" s="25">
        <f>INDEX('1B. Pre-War'!E24:E328,MATCH('Investment Analysis'!E46,'1B. Pre-War'!D24:D328,0))</f>
        <v>69.599999999999994</v>
      </c>
      <c r="G46" s="25">
        <f>INDEX('1B. Pre-War'!F24:F328,MATCH('Investment Analysis'!E46,'1B. Pre-War'!D24:D328,0))</f>
        <v>115</v>
      </c>
      <c r="H46" s="56">
        <f>INDEX('1B. Pre-War'!G24:G328,MATCH('Investment Analysis'!E46,'1B. Pre-War'!D24:D328,0))</f>
        <v>110.33</v>
      </c>
      <c r="J46" s="30" t="s">
        <v>1322</v>
      </c>
      <c r="K46" s="28">
        <f>INDEX('1B. Pre-War'!C24:C328,MATCH('Investment Analysis'!L46,'1B. Pre-War'!D24:D328,0))</f>
        <v>44580</v>
      </c>
      <c r="L46" s="25">
        <f>LARGE('1B. Pre-War'!D24:D328,5)</f>
        <v>7334.32</v>
      </c>
      <c r="M46" s="25">
        <f>INDEX('1B. Pre-War'!E24:E328,MATCH('Investment Analysis'!L46,'1B. Pre-War'!D24:D328,0))</f>
        <v>83.4</v>
      </c>
      <c r="N46" s="25">
        <f>INDEX('1B. Pre-War'!F24:F328,MATCH('Investment Analysis'!L46,'1B. Pre-War'!D24:D328,0))</f>
        <v>170.25</v>
      </c>
      <c r="O46" s="56">
        <f>INDEX('1B. Pre-War'!G24:G328,MATCH('Investment Analysis'!L46,'1B. Pre-War'!D24:D328,0))</f>
        <v>149.93</v>
      </c>
      <c r="Q46" s="30" t="s">
        <v>1334</v>
      </c>
      <c r="R46" s="25">
        <f t="shared" ref="R46:T48" si="10">M46-F46</f>
        <v>13.800000000000011</v>
      </c>
      <c r="S46" s="25">
        <f t="shared" si="10"/>
        <v>55.25</v>
      </c>
      <c r="T46" s="56">
        <f t="shared" si="10"/>
        <v>39.600000000000009</v>
      </c>
      <c r="V46" s="58" t="s">
        <v>1322</v>
      </c>
      <c r="W46" s="26">
        <f t="shared" ref="W46:Y48" si="11">R46/F46</f>
        <v>0.19827586206896569</v>
      </c>
      <c r="X46" s="26">
        <f t="shared" si="11"/>
        <v>0.48043478260869565</v>
      </c>
      <c r="Y46" s="59">
        <f t="shared" si="11"/>
        <v>0.35892323030907286</v>
      </c>
    </row>
    <row r="47" spans="3:25" x14ac:dyDescent="0.25">
      <c r="C47" s="30" t="s">
        <v>1297</v>
      </c>
      <c r="D47" s="28">
        <f>INDEX('1C. Shock'!C24:C248,MATCH('Investment Analysis'!E47,'1C. Shock'!D24:D248,0))</f>
        <v>44636</v>
      </c>
      <c r="E47" s="25">
        <f>SMALL('1C. Shock'!D175:D248,5)</f>
        <v>8571.36</v>
      </c>
      <c r="F47" s="25">
        <f>INDEX('1C. Shock'!E24:E248,MATCH('Investment Analysis'!E47,'1C. Shock'!D24:D248,0))</f>
        <v>81.3</v>
      </c>
      <c r="G47" s="25">
        <f>INDEX('1C. Shock'!F24:F248,MATCH('Investment Analysis'!E47,'1C. Shock'!D24:D248,0))</f>
        <v>167.3</v>
      </c>
      <c r="H47" s="56">
        <f>INDEX('1C. Shock'!G24:G248,MATCH('Investment Analysis'!E47,'1C. Shock'!D24:D248,0))</f>
        <v>156.19999999999999</v>
      </c>
      <c r="J47" s="30" t="s">
        <v>1297</v>
      </c>
      <c r="K47" s="28">
        <f>INDEX('1C. Shock'!C24:C248,MATCH('Investment Analysis'!L47,'1C. Shock'!D24:D248,0))</f>
        <v>44726</v>
      </c>
      <c r="L47" s="25">
        <f>LARGE('1C. Shock'!D24:D248,5)</f>
        <v>11304.37</v>
      </c>
      <c r="M47" s="25">
        <f>INDEX('1C. Shock'!E24:E248,MATCH('Investment Analysis'!L47,'1C. Shock'!D24:D248,0))</f>
        <v>73.5</v>
      </c>
      <c r="N47" s="25">
        <f>INDEX('1C. Shock'!F24:F248,MATCH('Investment Analysis'!L47,'1C. Shock'!D24:D248,0))</f>
        <v>155.94999999999999</v>
      </c>
      <c r="O47" s="56">
        <f>INDEX('1C. Shock'!G24:G248,MATCH('Investment Analysis'!L47,'1C. Shock'!D24:D248,0))</f>
        <v>178.77</v>
      </c>
      <c r="Q47" s="30" t="s">
        <v>1297</v>
      </c>
      <c r="R47" s="25">
        <f t="shared" si="10"/>
        <v>-7.7999999999999972</v>
      </c>
      <c r="S47" s="25">
        <f t="shared" si="10"/>
        <v>-11.350000000000023</v>
      </c>
      <c r="T47" s="56">
        <f t="shared" si="10"/>
        <v>22.570000000000022</v>
      </c>
      <c r="V47" s="58" t="s">
        <v>1297</v>
      </c>
      <c r="W47" s="26">
        <f t="shared" si="11"/>
        <v>-9.5940959409594059E-2</v>
      </c>
      <c r="X47" s="26">
        <f t="shared" si="11"/>
        <v>-6.7842199641362955E-2</v>
      </c>
      <c r="Y47" s="59">
        <f t="shared" si="11"/>
        <v>0.14449423815621013</v>
      </c>
    </row>
    <row r="48" spans="3:25" ht="13.8" thickBot="1" x14ac:dyDescent="0.3">
      <c r="C48" s="55" t="s">
        <v>1323</v>
      </c>
      <c r="D48" s="29">
        <f>INDEX('1D. Post-Shock'!C24:C288,MATCH('Investment Analysis'!E48,'1D. Post-Shock'!D24:D288,0))</f>
        <v>45000</v>
      </c>
      <c r="E48" s="27">
        <f>SMALL('1D. Post-Shock'!D17:D288,6)</f>
        <v>7015.81</v>
      </c>
      <c r="F48" s="27">
        <f>INDEX('1D. Post-Shock'!E24:E288,MATCH('Investment Analysis'!E48,'1D. Post-Shock'!D24:D288,0))</f>
        <v>78.599999999999994</v>
      </c>
      <c r="G48" s="27">
        <f>INDEX('1D. Post-Shock'!F24:F288,MATCH('Investment Analysis'!E48,'1D. Post-Shock'!D24:D288,0))</f>
        <v>152.55000000000001</v>
      </c>
      <c r="H48" s="57">
        <f>INDEX('1D. Post-Shock'!G24:G288,MATCH('Investment Analysis'!E48,'1D. Post-Shock'!D24:D288,0))</f>
        <v>172.87</v>
      </c>
      <c r="J48" s="55" t="s">
        <v>1323</v>
      </c>
      <c r="K48" s="29">
        <f>INDEX('1D. Post-Shock'!C24:C288,MATCH('Investment Analysis'!L48,'1D. Post-Shock'!D24:D288,0))</f>
        <v>45198</v>
      </c>
      <c r="L48" s="27">
        <f>LARGE('1D. Post-Shock'!D24:D288,5)</f>
        <v>9405.02</v>
      </c>
      <c r="M48" s="27">
        <f>INDEX('1D. Post-Shock'!E24:E288,MATCH('Investment Analysis'!L48,'1D. Post-Shock'!D24:D288,0))</f>
        <v>90.95</v>
      </c>
      <c r="N48" s="27">
        <f>INDEX('1D. Post-Shock'!F24:F288,MATCH('Investment Analysis'!L48,'1D. Post-Shock'!D24:D288,0))</f>
        <v>191.85</v>
      </c>
      <c r="O48" s="57">
        <f>INDEX('1D. Post-Shock'!G24:G288,MATCH('Investment Analysis'!L48,'1D. Post-Shock'!D24:D288,0))</f>
        <v>199.23</v>
      </c>
      <c r="Q48" s="63" t="s">
        <v>1323</v>
      </c>
      <c r="R48" s="64">
        <f t="shared" si="10"/>
        <v>12.350000000000009</v>
      </c>
      <c r="S48" s="64">
        <f t="shared" si="10"/>
        <v>39.299999999999983</v>
      </c>
      <c r="T48" s="69">
        <f t="shared" si="10"/>
        <v>26.359999999999985</v>
      </c>
      <c r="V48" s="65" t="s">
        <v>1323</v>
      </c>
      <c r="W48" s="66">
        <f t="shared" si="11"/>
        <v>0.15712468193384235</v>
      </c>
      <c r="X48" s="66">
        <f t="shared" si="11"/>
        <v>0.25762045231071767</v>
      </c>
      <c r="Y48" s="67">
        <f t="shared" si="11"/>
        <v>0.15248452594435116</v>
      </c>
    </row>
    <row r="49" spans="3:18" ht="7.05" customHeight="1" x14ac:dyDescent="0.25"/>
    <row r="62" spans="3:18" ht="65.400000000000006" customHeight="1" x14ac:dyDescent="0.25">
      <c r="R62" s="179" t="s">
        <v>1686</v>
      </c>
    </row>
    <row r="63" spans="3:18" ht="18.600000000000001" customHeight="1" x14ac:dyDescent="0.25">
      <c r="C63" s="166" t="s">
        <v>1687</v>
      </c>
      <c r="D63" s="166"/>
      <c r="E63" s="166"/>
      <c r="F63" s="166"/>
      <c r="G63" s="166"/>
      <c r="H63" s="166"/>
      <c r="I63" s="166"/>
      <c r="J63" s="166"/>
      <c r="K63" s="166"/>
      <c r="L63" s="166"/>
      <c r="M63" s="166"/>
    </row>
  </sheetData>
  <mergeCells count="36">
    <mergeCell ref="C63:M63"/>
    <mergeCell ref="C32:H32"/>
    <mergeCell ref="J32:O32"/>
    <mergeCell ref="C38:H38"/>
    <mergeCell ref="J38:O38"/>
    <mergeCell ref="C44:H44"/>
    <mergeCell ref="J44:O44"/>
    <mergeCell ref="C25:H25"/>
    <mergeCell ref="J25:O25"/>
    <mergeCell ref="J19:O19"/>
    <mergeCell ref="C19:H19"/>
    <mergeCell ref="C13:F13"/>
    <mergeCell ref="J13:M13"/>
    <mergeCell ref="Q44:T44"/>
    <mergeCell ref="Q13:T13"/>
    <mergeCell ref="V19:Y19"/>
    <mergeCell ref="V25:Y25"/>
    <mergeCell ref="V32:Y32"/>
    <mergeCell ref="V38:Y38"/>
    <mergeCell ref="Q19:T19"/>
    <mergeCell ref="Q25:T25"/>
    <mergeCell ref="Q32:T32"/>
    <mergeCell ref="Q38:T38"/>
    <mergeCell ref="V44:Y44"/>
    <mergeCell ref="V15:X15"/>
    <mergeCell ref="V16:X16"/>
    <mergeCell ref="V17:X17"/>
    <mergeCell ref="V14:X14"/>
    <mergeCell ref="V13:X13"/>
    <mergeCell ref="C3:Y3"/>
    <mergeCell ref="C11:Y11"/>
    <mergeCell ref="C5:E5"/>
    <mergeCell ref="C6:E6"/>
    <mergeCell ref="C7:E7"/>
    <mergeCell ref="C8:E8"/>
    <mergeCell ref="C9:E9"/>
  </mergeCells>
  <printOptions horizontalCentered="1" verticalCentered="1"/>
  <pageMargins left="0" right="0" top="0" bottom="0" header="0" footer="0"/>
  <pageSetup paperSize="8" scale="98" orientation="landscape" r:id="rId1"/>
  <ignoredErrors>
    <ignoredError sqref="E21:E22 D34:D36 E34:E35 F34:F36 G34:G36 E27:E28 H34:H36 D40:H42 K34:O36 K40:O42 D46:H48 K46:O48" formulaRange="1"/>
    <ignoredError sqref="L16"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DB7AA-183C-426F-9D36-D9120A0E7F38}">
  <dimension ref="A1"/>
  <sheetViews>
    <sheetView view="pageBreakPreview" zoomScale="60" zoomScaleNormal="100" workbookViewId="0">
      <selection activeCell="U14" sqref="U14"/>
    </sheetView>
  </sheetViews>
  <sheetFormatPr defaultRowHeight="14.4" x14ac:dyDescent="0.3"/>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A02E-B8AA-409E-8137-DA6C4B632836}">
  <dimension ref="C1:H800"/>
  <sheetViews>
    <sheetView showGridLines="0" view="pageBreakPreview" zoomScale="70" zoomScaleNormal="100" zoomScaleSheetLayoutView="70" workbookViewId="0">
      <selection activeCell="AD20" sqref="AD20"/>
    </sheetView>
  </sheetViews>
  <sheetFormatPr defaultColWidth="8.77734375" defaultRowHeight="13.2" x14ac:dyDescent="0.25"/>
  <cols>
    <col min="1" max="2" width="2" style="7" customWidth="1"/>
    <col min="3" max="3" width="10.21875" style="7" bestFit="1" customWidth="1"/>
    <col min="4" max="4" width="10.88671875" style="7" bestFit="1" customWidth="1"/>
    <col min="5" max="7" width="8.33203125" style="7" bestFit="1" customWidth="1"/>
    <col min="8" max="8" width="9.77734375" style="7" bestFit="1" customWidth="1"/>
    <col min="9" max="9" width="2.21875" style="7" customWidth="1"/>
    <col min="10" max="16384" width="8.77734375" style="7"/>
  </cols>
  <sheetData>
    <row r="1" spans="3:8" ht="9.75" customHeight="1" x14ac:dyDescent="0.25"/>
    <row r="2" spans="3:8" ht="8.4" customHeight="1" x14ac:dyDescent="0.25"/>
    <row r="3" spans="3:8" x14ac:dyDescent="0.25">
      <c r="C3" s="174" t="s">
        <v>1309</v>
      </c>
      <c r="D3" s="174"/>
      <c r="E3" s="174"/>
      <c r="F3" s="174"/>
      <c r="G3" s="174"/>
      <c r="H3" s="174"/>
    </row>
    <row r="4" spans="3:8" x14ac:dyDescent="0.25">
      <c r="C4" s="13" t="s">
        <v>0</v>
      </c>
      <c r="D4" s="14" t="s">
        <v>1278</v>
      </c>
      <c r="E4" s="14" t="s">
        <v>1279</v>
      </c>
      <c r="F4" s="14" t="s">
        <v>7</v>
      </c>
      <c r="G4" s="14" t="s">
        <v>1606</v>
      </c>
      <c r="H4" s="7" t="s">
        <v>1295</v>
      </c>
    </row>
    <row r="5" spans="3:8" x14ac:dyDescent="0.25">
      <c r="C5" s="15">
        <v>45289</v>
      </c>
      <c r="D5" s="16">
        <v>7522.17</v>
      </c>
      <c r="E5" s="16">
        <v>129.85</v>
      </c>
      <c r="F5" s="16">
        <v>205.05</v>
      </c>
      <c r="G5" s="16">
        <v>248.1</v>
      </c>
      <c r="H5" s="17" t="str">
        <f t="shared" ref="H5:H68" si="0">IF(C5&lt;DATE(2022,2,24),"Pre-War", IF(C5&lt;=DATE(2022,12,31),"Shock","Post-Shock"))</f>
        <v>Post-Shock</v>
      </c>
    </row>
    <row r="6" spans="3:8" x14ac:dyDescent="0.25">
      <c r="C6" s="18">
        <v>45288</v>
      </c>
      <c r="D6" s="19">
        <v>7581.12</v>
      </c>
      <c r="E6" s="19">
        <v>133.25</v>
      </c>
      <c r="F6" s="19">
        <v>208.3</v>
      </c>
      <c r="G6" s="16">
        <v>255.13</v>
      </c>
      <c r="H6" s="17" t="str">
        <f t="shared" si="0"/>
        <v>Post-Shock</v>
      </c>
    </row>
    <row r="7" spans="3:8" x14ac:dyDescent="0.25">
      <c r="C7" s="15">
        <v>45287</v>
      </c>
      <c r="D7" s="16">
        <v>7772.99</v>
      </c>
      <c r="E7" s="16">
        <v>126.6</v>
      </c>
      <c r="F7" s="16">
        <v>205.55</v>
      </c>
      <c r="G7" s="16">
        <v>254.87</v>
      </c>
      <c r="H7" s="17" t="str">
        <f t="shared" si="0"/>
        <v>Post-Shock</v>
      </c>
    </row>
    <row r="8" spans="3:8" x14ac:dyDescent="0.25">
      <c r="C8" s="18">
        <v>45286</v>
      </c>
      <c r="D8" s="19">
        <v>7908.44</v>
      </c>
      <c r="E8" s="19">
        <v>128.05000000000001</v>
      </c>
      <c r="F8" s="19">
        <v>207.35</v>
      </c>
      <c r="G8" s="16">
        <v>254.47</v>
      </c>
      <c r="H8" s="17" t="str">
        <f t="shared" si="0"/>
        <v>Post-Shock</v>
      </c>
    </row>
    <row r="9" spans="3:8" x14ac:dyDescent="0.25">
      <c r="C9" s="15">
        <v>45285</v>
      </c>
      <c r="D9" s="16">
        <v>7730.35</v>
      </c>
      <c r="E9" s="16">
        <v>125</v>
      </c>
      <c r="F9" s="16">
        <v>204</v>
      </c>
      <c r="G9" s="16">
        <v>250</v>
      </c>
      <c r="H9" s="17" t="str">
        <f t="shared" si="0"/>
        <v>Post-Shock</v>
      </c>
    </row>
    <row r="10" spans="3:8" x14ac:dyDescent="0.25">
      <c r="C10" s="18">
        <v>45282</v>
      </c>
      <c r="D10" s="19">
        <v>7730.35</v>
      </c>
      <c r="E10" s="19">
        <v>123.7</v>
      </c>
      <c r="F10" s="19">
        <v>203.95</v>
      </c>
      <c r="G10" s="16">
        <v>248.83</v>
      </c>
      <c r="H10" s="17" t="str">
        <f t="shared" si="0"/>
        <v>Post-Shock</v>
      </c>
    </row>
    <row r="11" spans="3:8" x14ac:dyDescent="0.25">
      <c r="C11" s="15">
        <v>45281</v>
      </c>
      <c r="D11" s="16">
        <v>7697.75</v>
      </c>
      <c r="E11" s="16">
        <v>124.15</v>
      </c>
      <c r="F11" s="16">
        <v>202.65</v>
      </c>
      <c r="G11" s="16">
        <v>250.9</v>
      </c>
      <c r="H11" s="17" t="str">
        <f t="shared" si="0"/>
        <v>Post-Shock</v>
      </c>
    </row>
    <row r="12" spans="3:8" x14ac:dyDescent="0.25">
      <c r="C12" s="18">
        <v>45280</v>
      </c>
      <c r="D12" s="19">
        <v>7750.42</v>
      </c>
      <c r="E12" s="19">
        <v>120.05</v>
      </c>
      <c r="F12" s="19">
        <v>203.2</v>
      </c>
      <c r="G12" s="16">
        <v>240.4</v>
      </c>
      <c r="H12" s="17" t="str">
        <f t="shared" si="0"/>
        <v>Post-Shock</v>
      </c>
    </row>
    <row r="13" spans="3:8" x14ac:dyDescent="0.25">
      <c r="C13" s="15">
        <v>45279</v>
      </c>
      <c r="D13" s="16">
        <v>7705.27</v>
      </c>
      <c r="E13" s="16">
        <v>124.7</v>
      </c>
      <c r="F13" s="16">
        <v>200.3</v>
      </c>
      <c r="G13" s="16">
        <v>227.6</v>
      </c>
      <c r="H13" s="17" t="str">
        <f t="shared" si="0"/>
        <v>Post-Shock</v>
      </c>
    </row>
    <row r="14" spans="3:8" x14ac:dyDescent="0.25">
      <c r="C14" s="18">
        <v>45278</v>
      </c>
      <c r="D14" s="19">
        <v>7697.75</v>
      </c>
      <c r="E14" s="19">
        <v>124.35</v>
      </c>
      <c r="F14" s="19">
        <v>199</v>
      </c>
      <c r="G14" s="16">
        <v>214.67</v>
      </c>
      <c r="H14" s="17" t="str">
        <f t="shared" si="0"/>
        <v>Post-Shock</v>
      </c>
    </row>
    <row r="15" spans="3:8" x14ac:dyDescent="0.25">
      <c r="C15" s="15">
        <v>45275</v>
      </c>
      <c r="D15" s="16">
        <v>7537.22</v>
      </c>
      <c r="E15" s="16">
        <v>123.8</v>
      </c>
      <c r="F15" s="16">
        <v>201.05</v>
      </c>
      <c r="G15" s="16">
        <v>215.57</v>
      </c>
      <c r="H15" s="17" t="str">
        <f t="shared" si="0"/>
        <v>Post-Shock</v>
      </c>
    </row>
    <row r="16" spans="3:8" x14ac:dyDescent="0.25">
      <c r="C16" s="18">
        <v>45274</v>
      </c>
      <c r="D16" s="19">
        <v>7616.23</v>
      </c>
      <c r="E16" s="19">
        <v>120.1</v>
      </c>
      <c r="F16" s="19">
        <v>195.95</v>
      </c>
      <c r="G16" s="16">
        <v>216.27</v>
      </c>
      <c r="H16" s="17" t="str">
        <f t="shared" si="0"/>
        <v>Post-Shock</v>
      </c>
    </row>
    <row r="17" spans="3:8" x14ac:dyDescent="0.25">
      <c r="C17" s="15">
        <v>45273</v>
      </c>
      <c r="D17" s="16">
        <v>7308.97</v>
      </c>
      <c r="E17" s="16">
        <v>119.65</v>
      </c>
      <c r="F17" s="16">
        <v>193.15</v>
      </c>
      <c r="G17" s="16">
        <v>206.77</v>
      </c>
      <c r="H17" s="17" t="str">
        <f t="shared" si="0"/>
        <v>Post-Shock</v>
      </c>
    </row>
    <row r="18" spans="3:8" x14ac:dyDescent="0.25">
      <c r="C18" s="18">
        <v>45272</v>
      </c>
      <c r="D18" s="19">
        <v>7227.46</v>
      </c>
      <c r="E18" s="19">
        <v>117.55</v>
      </c>
      <c r="F18" s="19">
        <v>195.4</v>
      </c>
      <c r="G18" s="16">
        <v>208.47</v>
      </c>
      <c r="H18" s="17" t="str">
        <f t="shared" si="0"/>
        <v>Post-Shock</v>
      </c>
    </row>
    <row r="19" spans="3:8" x14ac:dyDescent="0.25">
      <c r="C19" s="15">
        <v>45271</v>
      </c>
      <c r="D19" s="16">
        <v>7549.76</v>
      </c>
      <c r="E19" s="16">
        <v>117.5</v>
      </c>
      <c r="F19" s="16">
        <v>197.8</v>
      </c>
      <c r="G19" s="16">
        <v>212.5</v>
      </c>
      <c r="H19" s="17" t="str">
        <f t="shared" si="0"/>
        <v>Post-Shock</v>
      </c>
    </row>
    <row r="20" spans="3:8" x14ac:dyDescent="0.25">
      <c r="C20" s="18">
        <v>45268</v>
      </c>
      <c r="D20" s="19">
        <v>7507.17</v>
      </c>
      <c r="E20" s="19">
        <v>118.8</v>
      </c>
      <c r="F20" s="19">
        <v>195.95</v>
      </c>
      <c r="G20" s="16">
        <v>213.27</v>
      </c>
      <c r="H20" s="17" t="str">
        <f t="shared" si="0"/>
        <v>Post-Shock</v>
      </c>
    </row>
    <row r="21" spans="3:8" x14ac:dyDescent="0.25">
      <c r="C21" s="15">
        <v>45267</v>
      </c>
      <c r="D21" s="16">
        <v>7347.43</v>
      </c>
      <c r="E21" s="16">
        <v>121.35</v>
      </c>
      <c r="F21" s="16">
        <v>198.9</v>
      </c>
      <c r="G21" s="16">
        <v>211.03</v>
      </c>
      <c r="H21" s="17" t="str">
        <f t="shared" si="0"/>
        <v>Post-Shock</v>
      </c>
    </row>
    <row r="22" spans="3:8" x14ac:dyDescent="0.25">
      <c r="C22" s="18">
        <v>45266</v>
      </c>
      <c r="D22" s="19">
        <v>7357.54</v>
      </c>
      <c r="E22" s="19">
        <v>119.3</v>
      </c>
      <c r="F22" s="19">
        <v>201.95</v>
      </c>
      <c r="G22" s="16">
        <v>213.27</v>
      </c>
      <c r="H22" s="17" t="str">
        <f t="shared" si="0"/>
        <v>Post-Shock</v>
      </c>
    </row>
    <row r="23" spans="3:8" x14ac:dyDescent="0.25">
      <c r="C23" s="15">
        <v>45265</v>
      </c>
      <c r="D23" s="16">
        <v>7677.21</v>
      </c>
      <c r="E23" s="16">
        <v>117.7</v>
      </c>
      <c r="F23" s="16">
        <v>202.05</v>
      </c>
      <c r="G23" s="16">
        <v>216.23</v>
      </c>
      <c r="H23" s="17" t="str">
        <f t="shared" si="0"/>
        <v>Post-Shock</v>
      </c>
    </row>
    <row r="24" spans="3:8" x14ac:dyDescent="0.25">
      <c r="C24" s="18">
        <v>45264</v>
      </c>
      <c r="D24" s="19">
        <v>7769.45</v>
      </c>
      <c r="E24" s="19">
        <v>115.9</v>
      </c>
      <c r="F24" s="19">
        <v>202.05</v>
      </c>
      <c r="G24" s="16">
        <v>218.8</v>
      </c>
      <c r="H24" s="17" t="str">
        <f t="shared" si="0"/>
        <v>Post-Shock</v>
      </c>
    </row>
    <row r="25" spans="3:8" x14ac:dyDescent="0.25">
      <c r="C25" s="15">
        <v>45261</v>
      </c>
      <c r="D25" s="16">
        <v>7873.06</v>
      </c>
      <c r="E25" s="16">
        <v>111.25</v>
      </c>
      <c r="F25" s="16">
        <v>194.55</v>
      </c>
      <c r="G25" s="16">
        <v>206.6</v>
      </c>
      <c r="H25" s="17" t="str">
        <f t="shared" si="0"/>
        <v>Post-Shock</v>
      </c>
    </row>
    <row r="26" spans="3:8" x14ac:dyDescent="0.25">
      <c r="C26" s="18">
        <v>45260</v>
      </c>
      <c r="D26" s="19">
        <v>8104.28</v>
      </c>
      <c r="E26" s="19">
        <v>111.75</v>
      </c>
      <c r="F26" s="19">
        <v>194.95</v>
      </c>
      <c r="G26" s="16">
        <v>203.47</v>
      </c>
      <c r="H26" s="17" t="str">
        <f t="shared" si="0"/>
        <v>Post-Shock</v>
      </c>
    </row>
    <row r="27" spans="3:8" x14ac:dyDescent="0.25">
      <c r="C27" s="15">
        <v>45259</v>
      </c>
      <c r="D27" s="16">
        <v>8181.36</v>
      </c>
      <c r="E27" s="16">
        <v>108.55</v>
      </c>
      <c r="F27" s="16">
        <v>192</v>
      </c>
      <c r="G27" s="16">
        <v>207.07</v>
      </c>
      <c r="H27" s="17" t="str">
        <f t="shared" si="0"/>
        <v>Post-Shock</v>
      </c>
    </row>
    <row r="28" spans="3:8" x14ac:dyDescent="0.25">
      <c r="C28" s="18">
        <v>45258</v>
      </c>
      <c r="D28" s="19">
        <v>8101.76</v>
      </c>
      <c r="E28" s="19">
        <v>108.2</v>
      </c>
      <c r="F28" s="19">
        <v>193.95</v>
      </c>
      <c r="G28" s="16">
        <v>199.3</v>
      </c>
      <c r="H28" s="17" t="str">
        <f t="shared" si="0"/>
        <v>Post-Shock</v>
      </c>
    </row>
    <row r="29" spans="3:8" x14ac:dyDescent="0.25">
      <c r="C29" s="15">
        <v>45257</v>
      </c>
      <c r="D29" s="16">
        <v>7957.71</v>
      </c>
      <c r="E29" s="16">
        <v>104</v>
      </c>
      <c r="F29" s="16">
        <v>190</v>
      </c>
      <c r="G29" s="16">
        <v>199.29</v>
      </c>
      <c r="H29" s="17" t="str">
        <f t="shared" si="0"/>
        <v>Post-Shock</v>
      </c>
    </row>
    <row r="30" spans="3:8" x14ac:dyDescent="0.25">
      <c r="C30" s="18">
        <v>45254</v>
      </c>
      <c r="D30" s="19">
        <v>8008.26</v>
      </c>
      <c r="E30" s="19">
        <v>103.45</v>
      </c>
      <c r="F30" s="19">
        <v>188.85</v>
      </c>
      <c r="G30" s="16">
        <v>199.27</v>
      </c>
      <c r="H30" s="17" t="str">
        <f t="shared" si="0"/>
        <v>Post-Shock</v>
      </c>
    </row>
    <row r="31" spans="3:8" x14ac:dyDescent="0.25">
      <c r="C31" s="15">
        <v>45253</v>
      </c>
      <c r="D31" s="16">
        <v>8049.95</v>
      </c>
      <c r="E31" s="16">
        <v>103.8</v>
      </c>
      <c r="F31" s="16">
        <v>190.65</v>
      </c>
      <c r="G31" s="16">
        <v>199.5</v>
      </c>
      <c r="H31" s="17" t="str">
        <f t="shared" si="0"/>
        <v>Post-Shock</v>
      </c>
    </row>
    <row r="32" spans="3:8" x14ac:dyDescent="0.25">
      <c r="C32" s="18">
        <v>45252</v>
      </c>
      <c r="D32" s="19">
        <v>8067.64</v>
      </c>
      <c r="E32" s="19">
        <v>101.25</v>
      </c>
      <c r="F32" s="19">
        <v>191</v>
      </c>
      <c r="G32" s="16">
        <v>202.43</v>
      </c>
      <c r="H32" s="17" t="str">
        <f t="shared" si="0"/>
        <v>Post-Shock</v>
      </c>
    </row>
    <row r="33" spans="3:8" x14ac:dyDescent="0.25">
      <c r="C33" s="15">
        <v>45251</v>
      </c>
      <c r="D33" s="16">
        <v>8175.04</v>
      </c>
      <c r="E33" s="16">
        <v>101.05</v>
      </c>
      <c r="F33" s="16">
        <v>191.2</v>
      </c>
      <c r="G33" s="16">
        <v>205</v>
      </c>
      <c r="H33" s="17" t="str">
        <f t="shared" si="0"/>
        <v>Post-Shock</v>
      </c>
    </row>
    <row r="34" spans="3:8" x14ac:dyDescent="0.25">
      <c r="C34" s="18">
        <v>45250</v>
      </c>
      <c r="D34" s="19">
        <v>8271.07</v>
      </c>
      <c r="E34" s="19">
        <v>102.85</v>
      </c>
      <c r="F34" s="19">
        <v>197.85</v>
      </c>
      <c r="G34" s="16">
        <v>209.33</v>
      </c>
      <c r="H34" s="17" t="str">
        <f t="shared" si="0"/>
        <v>Post-Shock</v>
      </c>
    </row>
    <row r="35" spans="3:8" x14ac:dyDescent="0.25">
      <c r="C35" s="15">
        <v>45247</v>
      </c>
      <c r="D35" s="16">
        <v>8001.94</v>
      </c>
      <c r="E35" s="16">
        <v>102.7</v>
      </c>
      <c r="F35" s="16">
        <v>196.35</v>
      </c>
      <c r="G35" s="16">
        <v>210.17</v>
      </c>
      <c r="H35" s="17" t="str">
        <f t="shared" si="0"/>
        <v>Post-Shock</v>
      </c>
    </row>
    <row r="36" spans="3:8" x14ac:dyDescent="0.25">
      <c r="C36" s="18">
        <v>45246</v>
      </c>
      <c r="D36" s="19">
        <v>7655.73</v>
      </c>
      <c r="E36" s="19">
        <v>104.1</v>
      </c>
      <c r="F36" s="19">
        <v>201.8</v>
      </c>
      <c r="G36" s="16">
        <v>215.2</v>
      </c>
      <c r="H36" s="17" t="str">
        <f t="shared" si="0"/>
        <v>Post-Shock</v>
      </c>
    </row>
    <row r="37" spans="3:8" x14ac:dyDescent="0.25">
      <c r="C37" s="15">
        <v>45245</v>
      </c>
      <c r="D37" s="16">
        <v>8144.72</v>
      </c>
      <c r="E37" s="16">
        <v>101.7</v>
      </c>
      <c r="F37" s="16">
        <v>199.5</v>
      </c>
      <c r="G37" s="16">
        <v>209.1</v>
      </c>
      <c r="H37" s="17" t="str">
        <f t="shared" si="0"/>
        <v>Post-Shock</v>
      </c>
    </row>
    <row r="38" spans="3:8" x14ac:dyDescent="0.25">
      <c r="C38" s="18">
        <v>45244</v>
      </c>
      <c r="D38" s="19">
        <v>8242.01</v>
      </c>
      <c r="E38" s="19">
        <v>100</v>
      </c>
      <c r="F38" s="19">
        <v>197</v>
      </c>
      <c r="G38" s="16">
        <v>209.4</v>
      </c>
      <c r="H38" s="17" t="str">
        <f t="shared" si="0"/>
        <v>Post-Shock</v>
      </c>
    </row>
    <row r="39" spans="3:8" x14ac:dyDescent="0.25">
      <c r="C39" s="15">
        <v>45243</v>
      </c>
      <c r="D39" s="16">
        <v>8253.3799999999992</v>
      </c>
      <c r="E39" s="16">
        <v>99</v>
      </c>
      <c r="F39" s="16">
        <v>195.8</v>
      </c>
      <c r="G39" s="16">
        <v>209.5</v>
      </c>
      <c r="H39" s="17" t="str">
        <f t="shared" si="0"/>
        <v>Post-Shock</v>
      </c>
    </row>
    <row r="40" spans="3:8" x14ac:dyDescent="0.25">
      <c r="C40" s="18">
        <v>45242</v>
      </c>
      <c r="D40" s="19">
        <v>8191.47</v>
      </c>
      <c r="E40" s="19">
        <v>98.35</v>
      </c>
      <c r="F40" s="19">
        <v>196.75</v>
      </c>
      <c r="G40" s="16">
        <v>205.63</v>
      </c>
      <c r="H40" s="17" t="str">
        <f t="shared" si="0"/>
        <v>Post-Shock</v>
      </c>
    </row>
    <row r="41" spans="3:8" x14ac:dyDescent="0.25">
      <c r="C41" s="15">
        <v>45240</v>
      </c>
      <c r="D41" s="16">
        <v>8168.72</v>
      </c>
      <c r="E41" s="16">
        <v>98.05</v>
      </c>
      <c r="F41" s="16">
        <v>195.9</v>
      </c>
      <c r="G41" s="16">
        <v>203.83</v>
      </c>
      <c r="H41" s="17" t="str">
        <f t="shared" si="0"/>
        <v>Post-Shock</v>
      </c>
    </row>
    <row r="42" spans="3:8" x14ac:dyDescent="0.25">
      <c r="C42" s="18">
        <v>45239</v>
      </c>
      <c r="D42" s="19">
        <v>8085.98</v>
      </c>
      <c r="E42" s="19">
        <v>102.95</v>
      </c>
      <c r="F42" s="19">
        <v>192.7</v>
      </c>
      <c r="G42" s="16">
        <v>201.53</v>
      </c>
      <c r="H42" s="17" t="str">
        <f t="shared" si="0"/>
        <v>Post-Shock</v>
      </c>
    </row>
    <row r="43" spans="3:8" x14ac:dyDescent="0.25">
      <c r="C43" s="15">
        <v>45238</v>
      </c>
      <c r="D43" s="16">
        <v>7963.88</v>
      </c>
      <c r="E43" s="16">
        <v>103.45</v>
      </c>
      <c r="F43" s="16">
        <v>195.35</v>
      </c>
      <c r="G43" s="16">
        <v>207.07</v>
      </c>
      <c r="H43" s="17" t="str">
        <f t="shared" si="0"/>
        <v>Post-Shock</v>
      </c>
    </row>
    <row r="44" spans="3:8" x14ac:dyDescent="0.25">
      <c r="C44" s="18">
        <v>45237</v>
      </c>
      <c r="D44" s="19">
        <v>8270.8700000000008</v>
      </c>
      <c r="E44" s="19">
        <v>104.05</v>
      </c>
      <c r="F44" s="19">
        <v>193.2</v>
      </c>
      <c r="G44" s="16">
        <v>207.77</v>
      </c>
      <c r="H44" s="17" t="str">
        <f t="shared" si="0"/>
        <v>Post-Shock</v>
      </c>
    </row>
    <row r="45" spans="3:8" x14ac:dyDescent="0.25">
      <c r="C45" s="15">
        <v>45236</v>
      </c>
      <c r="D45" s="16">
        <v>8653.9599999999991</v>
      </c>
      <c r="E45" s="16">
        <v>99</v>
      </c>
      <c r="F45" s="16">
        <v>193.3</v>
      </c>
      <c r="G45" s="16">
        <v>207.53</v>
      </c>
      <c r="H45" s="17" t="str">
        <f t="shared" si="0"/>
        <v>Post-Shock</v>
      </c>
    </row>
    <row r="46" spans="3:8" x14ac:dyDescent="0.25">
      <c r="C46" s="18">
        <v>45233</v>
      </c>
      <c r="D46" s="19">
        <v>8495.4</v>
      </c>
      <c r="E46" s="19">
        <v>95.9</v>
      </c>
      <c r="F46" s="19">
        <v>190</v>
      </c>
      <c r="G46" s="16">
        <v>202.27</v>
      </c>
      <c r="H46" s="17" t="str">
        <f t="shared" si="0"/>
        <v>Post-Shock</v>
      </c>
    </row>
    <row r="47" spans="3:8" x14ac:dyDescent="0.25">
      <c r="C47" s="15">
        <v>45232</v>
      </c>
      <c r="D47" s="16">
        <v>8747.84</v>
      </c>
      <c r="E47" s="16">
        <v>95.05</v>
      </c>
      <c r="F47" s="16">
        <v>186.2</v>
      </c>
      <c r="G47" s="16">
        <v>200.2</v>
      </c>
      <c r="H47" s="17" t="str">
        <f t="shared" si="0"/>
        <v>Post-Shock</v>
      </c>
    </row>
    <row r="48" spans="3:8" x14ac:dyDescent="0.25">
      <c r="C48" s="18">
        <v>45231</v>
      </c>
      <c r="D48" s="19">
        <v>8588</v>
      </c>
      <c r="E48" s="19">
        <v>92.45</v>
      </c>
      <c r="F48" s="19">
        <v>186.7</v>
      </c>
      <c r="G48" s="16">
        <v>201.13</v>
      </c>
      <c r="H48" s="17" t="str">
        <f t="shared" si="0"/>
        <v>Post-Shock</v>
      </c>
    </row>
    <row r="49" spans="3:8" x14ac:dyDescent="0.25">
      <c r="C49" s="15">
        <v>45230</v>
      </c>
      <c r="D49" s="16">
        <v>8598.15</v>
      </c>
      <c r="E49" s="16">
        <v>89.7</v>
      </c>
      <c r="F49" s="16">
        <v>186.15</v>
      </c>
      <c r="G49" s="16">
        <v>199.23</v>
      </c>
      <c r="H49" s="17" t="str">
        <f t="shared" si="0"/>
        <v>Post-Shock</v>
      </c>
    </row>
    <row r="50" spans="3:8" x14ac:dyDescent="0.25">
      <c r="C50" s="18">
        <v>45229</v>
      </c>
      <c r="D50" s="19">
        <v>8751.64</v>
      </c>
      <c r="E50" s="19">
        <v>88.25</v>
      </c>
      <c r="F50" s="19">
        <v>188.8</v>
      </c>
      <c r="G50" s="16">
        <v>202.53</v>
      </c>
      <c r="H50" s="17" t="str">
        <f t="shared" si="0"/>
        <v>Post-Shock</v>
      </c>
    </row>
    <row r="51" spans="3:8" x14ac:dyDescent="0.25">
      <c r="C51" s="15">
        <v>45226</v>
      </c>
      <c r="D51" s="16">
        <v>9068.7800000000007</v>
      </c>
      <c r="E51" s="16">
        <v>86.9</v>
      </c>
      <c r="F51" s="16">
        <v>184.75</v>
      </c>
      <c r="G51" s="16">
        <v>201.27</v>
      </c>
      <c r="H51" s="17" t="str">
        <f t="shared" si="0"/>
        <v>Post-Shock</v>
      </c>
    </row>
    <row r="52" spans="3:8" x14ac:dyDescent="0.25">
      <c r="C52" s="18">
        <v>45225</v>
      </c>
      <c r="D52" s="19">
        <v>8821.41</v>
      </c>
      <c r="E52" s="19">
        <v>86.2</v>
      </c>
      <c r="F52" s="19">
        <v>180.9</v>
      </c>
      <c r="G52" s="16">
        <v>200.43</v>
      </c>
      <c r="H52" s="17" t="str">
        <f t="shared" si="0"/>
        <v>Post-Shock</v>
      </c>
    </row>
    <row r="53" spans="3:8" x14ac:dyDescent="0.25">
      <c r="C53" s="15">
        <v>45224</v>
      </c>
      <c r="D53" s="16">
        <v>8963.49</v>
      </c>
      <c r="E53" s="16">
        <v>87.6</v>
      </c>
      <c r="F53" s="16">
        <v>184.35</v>
      </c>
      <c r="G53" s="16">
        <v>200.97</v>
      </c>
      <c r="H53" s="17" t="str">
        <f t="shared" si="0"/>
        <v>Post-Shock</v>
      </c>
    </row>
    <row r="54" spans="3:8" x14ac:dyDescent="0.25">
      <c r="C54" s="18">
        <v>45223</v>
      </c>
      <c r="D54" s="19">
        <v>8848.0499999999993</v>
      </c>
      <c r="E54" s="19">
        <v>87</v>
      </c>
      <c r="F54" s="19">
        <v>184</v>
      </c>
      <c r="G54" s="16">
        <v>203</v>
      </c>
      <c r="H54" s="17" t="str">
        <f t="shared" si="0"/>
        <v>Post-Shock</v>
      </c>
    </row>
    <row r="55" spans="3:8" x14ac:dyDescent="0.25">
      <c r="C55" s="15">
        <v>45222</v>
      </c>
      <c r="D55" s="16">
        <v>9044.67</v>
      </c>
      <c r="E55" s="16">
        <v>87.95</v>
      </c>
      <c r="F55" s="16">
        <v>184.85</v>
      </c>
      <c r="G55" s="16">
        <v>204.93</v>
      </c>
      <c r="H55" s="17" t="str">
        <f t="shared" si="0"/>
        <v>Post-Shock</v>
      </c>
    </row>
    <row r="56" spans="3:8" x14ac:dyDescent="0.25">
      <c r="C56" s="18">
        <v>45219</v>
      </c>
      <c r="D56" s="19">
        <v>9330.09</v>
      </c>
      <c r="E56" s="19">
        <v>90.3</v>
      </c>
      <c r="F56" s="19">
        <v>186.2</v>
      </c>
      <c r="G56" s="16">
        <v>215.03</v>
      </c>
      <c r="H56" s="17" t="str">
        <f t="shared" si="0"/>
        <v>Post-Shock</v>
      </c>
    </row>
    <row r="57" spans="3:8" x14ac:dyDescent="0.25">
      <c r="C57" s="15">
        <v>45218</v>
      </c>
      <c r="D57" s="16">
        <v>9307.26</v>
      </c>
      <c r="E57" s="16">
        <v>90.65</v>
      </c>
      <c r="F57" s="16">
        <v>186.3</v>
      </c>
      <c r="G57" s="16">
        <v>216.07</v>
      </c>
      <c r="H57" s="17" t="str">
        <f t="shared" si="0"/>
        <v>Post-Shock</v>
      </c>
    </row>
    <row r="58" spans="3:8" x14ac:dyDescent="0.25">
      <c r="C58" s="18">
        <v>45217</v>
      </c>
      <c r="D58" s="19">
        <v>9213.39</v>
      </c>
      <c r="E58" s="19">
        <v>90.75</v>
      </c>
      <c r="F58" s="19">
        <v>186.95</v>
      </c>
      <c r="G58" s="16">
        <v>218.9</v>
      </c>
      <c r="H58" s="17" t="str">
        <f t="shared" si="0"/>
        <v>Post-Shock</v>
      </c>
    </row>
    <row r="59" spans="3:8" x14ac:dyDescent="0.25">
      <c r="C59" s="15">
        <v>45216</v>
      </c>
      <c r="D59" s="16">
        <v>9012.9599999999991</v>
      </c>
      <c r="E59" s="16">
        <v>91.85</v>
      </c>
      <c r="F59" s="16">
        <v>186.25</v>
      </c>
      <c r="G59" s="16">
        <v>221.07</v>
      </c>
      <c r="H59" s="17" t="str">
        <f t="shared" si="0"/>
        <v>Post-Shock</v>
      </c>
    </row>
    <row r="60" spans="3:8" x14ac:dyDescent="0.25">
      <c r="C60" s="18">
        <v>45215</v>
      </c>
      <c r="D60" s="19">
        <v>9068.7800000000007</v>
      </c>
      <c r="E60" s="19">
        <v>90.9</v>
      </c>
      <c r="F60" s="19">
        <v>186.55</v>
      </c>
      <c r="G60" s="16">
        <v>213.23</v>
      </c>
      <c r="H60" s="17" t="str">
        <f t="shared" si="0"/>
        <v>Post-Shock</v>
      </c>
    </row>
    <row r="61" spans="3:8" x14ac:dyDescent="0.25">
      <c r="C61" s="15">
        <v>45212</v>
      </c>
      <c r="D61" s="16">
        <v>9085.27</v>
      </c>
      <c r="E61" s="16">
        <v>90.85</v>
      </c>
      <c r="F61" s="16">
        <v>184.9</v>
      </c>
      <c r="G61" s="16">
        <v>210.13</v>
      </c>
      <c r="H61" s="17" t="str">
        <f t="shared" si="0"/>
        <v>Post-Shock</v>
      </c>
    </row>
    <row r="62" spans="3:8" x14ac:dyDescent="0.25">
      <c r="C62" s="18">
        <v>45211</v>
      </c>
      <c r="D62" s="19">
        <v>8648.89</v>
      </c>
      <c r="E62" s="19">
        <v>90.3</v>
      </c>
      <c r="F62" s="19">
        <v>184.45</v>
      </c>
      <c r="G62" s="16">
        <v>208.57</v>
      </c>
      <c r="H62" s="17" t="str">
        <f t="shared" si="0"/>
        <v>Post-Shock</v>
      </c>
    </row>
    <row r="63" spans="3:8" x14ac:dyDescent="0.25">
      <c r="C63" s="15">
        <v>45210</v>
      </c>
      <c r="D63" s="16">
        <v>8768.1299999999992</v>
      </c>
      <c r="E63" s="16">
        <v>89.7</v>
      </c>
      <c r="F63" s="16">
        <v>183.25</v>
      </c>
      <c r="G63" s="16">
        <v>207.9</v>
      </c>
      <c r="H63" s="17" t="str">
        <f t="shared" si="0"/>
        <v>Post-Shock</v>
      </c>
    </row>
    <row r="64" spans="3:8" x14ac:dyDescent="0.25">
      <c r="C64" s="18">
        <v>45209</v>
      </c>
      <c r="D64" s="19">
        <v>8929.91</v>
      </c>
      <c r="E64" s="19">
        <v>88.35</v>
      </c>
      <c r="F64" s="19">
        <v>183.5</v>
      </c>
      <c r="G64" s="16">
        <v>212.97</v>
      </c>
      <c r="H64" s="17" t="str">
        <f t="shared" si="0"/>
        <v>Post-Shock</v>
      </c>
    </row>
    <row r="65" spans="3:8" x14ac:dyDescent="0.25">
      <c r="C65" s="15">
        <v>45208</v>
      </c>
      <c r="D65" s="16">
        <v>8958.59</v>
      </c>
      <c r="E65" s="16">
        <v>87.45</v>
      </c>
      <c r="F65" s="16">
        <v>181.7</v>
      </c>
      <c r="G65" s="16">
        <v>207.5</v>
      </c>
      <c r="H65" s="17" t="str">
        <f t="shared" si="0"/>
        <v>Post-Shock</v>
      </c>
    </row>
    <row r="66" spans="3:8" x14ac:dyDescent="0.25">
      <c r="C66" s="18">
        <v>45205</v>
      </c>
      <c r="D66" s="19">
        <v>8573.26</v>
      </c>
      <c r="E66" s="19">
        <v>89.75</v>
      </c>
      <c r="F66" s="19">
        <v>181.45</v>
      </c>
      <c r="G66" s="16">
        <v>197.17</v>
      </c>
      <c r="H66" s="17" t="str">
        <f t="shared" si="0"/>
        <v>Post-Shock</v>
      </c>
    </row>
    <row r="67" spans="3:8" x14ac:dyDescent="0.25">
      <c r="C67" s="15">
        <v>45204</v>
      </c>
      <c r="D67" s="16">
        <v>8629.3799999999992</v>
      </c>
      <c r="E67" s="16">
        <v>89.65</v>
      </c>
      <c r="F67" s="16">
        <v>182.2</v>
      </c>
      <c r="G67" s="16">
        <v>196.63</v>
      </c>
      <c r="H67" s="17" t="str">
        <f t="shared" si="0"/>
        <v>Post-Shock</v>
      </c>
    </row>
    <row r="68" spans="3:8" x14ac:dyDescent="0.25">
      <c r="C68" s="18">
        <v>45203</v>
      </c>
      <c r="D68" s="19">
        <v>8808.9500000000007</v>
      </c>
      <c r="E68" s="19">
        <v>89.1</v>
      </c>
      <c r="F68" s="19">
        <v>182.75</v>
      </c>
      <c r="G68" s="16">
        <v>196</v>
      </c>
      <c r="H68" s="17" t="str">
        <f t="shared" si="0"/>
        <v>Post-Shock</v>
      </c>
    </row>
    <row r="69" spans="3:8" x14ac:dyDescent="0.25">
      <c r="C69" s="15">
        <v>45202</v>
      </c>
      <c r="D69" s="16">
        <v>9287.81</v>
      </c>
      <c r="E69" s="16">
        <v>90</v>
      </c>
      <c r="F69" s="16">
        <v>184.6</v>
      </c>
      <c r="G69" s="16">
        <v>196.03</v>
      </c>
      <c r="H69" s="17" t="str">
        <f t="shared" ref="H69:H132" si="1">IF(C69&lt;DATE(2022,2,24),"Pre-War", IF(C69&lt;=DATE(2022,12,31),"Shock","Post-Shock"))</f>
        <v>Post-Shock</v>
      </c>
    </row>
    <row r="70" spans="3:8" x14ac:dyDescent="0.25">
      <c r="C70" s="18">
        <v>45201</v>
      </c>
      <c r="D70" s="19">
        <v>9300</v>
      </c>
      <c r="E70" s="19">
        <v>90</v>
      </c>
      <c r="F70" s="19">
        <v>188</v>
      </c>
      <c r="G70" s="16">
        <v>198</v>
      </c>
      <c r="H70" s="17" t="str">
        <f t="shared" si="1"/>
        <v>Post-Shock</v>
      </c>
    </row>
    <row r="71" spans="3:8" x14ac:dyDescent="0.25">
      <c r="C71" s="15">
        <v>45198</v>
      </c>
      <c r="D71" s="16">
        <v>9405.02</v>
      </c>
      <c r="E71" s="16">
        <v>90.95</v>
      </c>
      <c r="F71" s="16">
        <v>191.85</v>
      </c>
      <c r="G71" s="16">
        <v>199.23</v>
      </c>
      <c r="H71" s="17" t="str">
        <f t="shared" si="1"/>
        <v>Post-Shock</v>
      </c>
    </row>
    <row r="72" spans="3:8" x14ac:dyDescent="0.25">
      <c r="C72" s="18">
        <v>45197</v>
      </c>
      <c r="D72" s="19">
        <v>9506.0300000000007</v>
      </c>
      <c r="E72" s="19">
        <v>89.8</v>
      </c>
      <c r="F72" s="19">
        <v>187.45</v>
      </c>
      <c r="G72" s="16">
        <v>194.83</v>
      </c>
      <c r="H72" s="17" t="str">
        <f t="shared" si="1"/>
        <v>Post-Shock</v>
      </c>
    </row>
    <row r="73" spans="3:8" x14ac:dyDescent="0.25">
      <c r="C73" s="15">
        <v>45196</v>
      </c>
      <c r="D73" s="16">
        <v>9716.7800000000007</v>
      </c>
      <c r="E73" s="16">
        <v>90.4</v>
      </c>
      <c r="F73" s="16">
        <v>187.25</v>
      </c>
      <c r="G73" s="16">
        <v>191.67</v>
      </c>
      <c r="H73" s="17" t="str">
        <f t="shared" si="1"/>
        <v>Post-Shock</v>
      </c>
    </row>
    <row r="74" spans="3:8" x14ac:dyDescent="0.25">
      <c r="C74" s="18">
        <v>45195</v>
      </c>
      <c r="D74" s="19">
        <v>9406.27</v>
      </c>
      <c r="E74" s="19">
        <v>92</v>
      </c>
      <c r="F74" s="19">
        <v>187.75</v>
      </c>
      <c r="G74" s="16">
        <v>184.1</v>
      </c>
      <c r="H74" s="17" t="str">
        <f t="shared" si="1"/>
        <v>Post-Shock</v>
      </c>
    </row>
    <row r="75" spans="3:8" x14ac:dyDescent="0.25">
      <c r="C75" s="15">
        <v>45194</v>
      </c>
      <c r="D75" s="16">
        <v>9313.99</v>
      </c>
      <c r="E75" s="16">
        <v>91.95</v>
      </c>
      <c r="F75" s="16">
        <v>185.5</v>
      </c>
      <c r="G75" s="16">
        <v>185.4</v>
      </c>
      <c r="H75" s="17" t="str">
        <f t="shared" si="1"/>
        <v>Post-Shock</v>
      </c>
    </row>
    <row r="76" spans="3:8" x14ac:dyDescent="0.25">
      <c r="C76" s="18">
        <v>45191</v>
      </c>
      <c r="D76" s="19">
        <v>9318.98</v>
      </c>
      <c r="E76" s="19">
        <v>92.25</v>
      </c>
      <c r="F76" s="19">
        <v>185.1</v>
      </c>
      <c r="G76" s="16">
        <v>185.17</v>
      </c>
      <c r="H76" s="17" t="str">
        <f t="shared" si="1"/>
        <v>Post-Shock</v>
      </c>
    </row>
    <row r="77" spans="3:8" x14ac:dyDescent="0.25">
      <c r="C77" s="15">
        <v>45190</v>
      </c>
      <c r="D77" s="16">
        <v>9331.4500000000007</v>
      </c>
      <c r="E77" s="16">
        <v>92.75</v>
      </c>
      <c r="F77" s="16">
        <v>186.7</v>
      </c>
      <c r="G77" s="16">
        <v>184.03</v>
      </c>
      <c r="H77" s="17" t="str">
        <f t="shared" si="1"/>
        <v>Post-Shock</v>
      </c>
    </row>
    <row r="78" spans="3:8" x14ac:dyDescent="0.25">
      <c r="C78" s="18">
        <v>45189</v>
      </c>
      <c r="D78" s="19">
        <v>9321.4699999999993</v>
      </c>
      <c r="E78" s="19">
        <v>91.85</v>
      </c>
      <c r="F78" s="19">
        <v>188.2</v>
      </c>
      <c r="G78" s="16">
        <v>187.27</v>
      </c>
      <c r="H78" s="17" t="str">
        <f t="shared" si="1"/>
        <v>Post-Shock</v>
      </c>
    </row>
    <row r="79" spans="3:8" x14ac:dyDescent="0.25">
      <c r="C79" s="15">
        <v>45188</v>
      </c>
      <c r="D79" s="16">
        <v>9410.01</v>
      </c>
      <c r="E79" s="16">
        <v>92.3</v>
      </c>
      <c r="F79" s="16">
        <v>187</v>
      </c>
      <c r="G79" s="16">
        <v>188</v>
      </c>
      <c r="H79" s="17" t="str">
        <f t="shared" si="1"/>
        <v>Post-Shock</v>
      </c>
    </row>
    <row r="80" spans="3:8" x14ac:dyDescent="0.25">
      <c r="C80" s="18">
        <v>45187</v>
      </c>
      <c r="D80" s="19">
        <v>9356.39</v>
      </c>
      <c r="E80" s="19">
        <v>92.6</v>
      </c>
      <c r="F80" s="19">
        <v>186.75</v>
      </c>
      <c r="G80" s="16">
        <v>190.57</v>
      </c>
      <c r="H80" s="17" t="str">
        <f t="shared" si="1"/>
        <v>Post-Shock</v>
      </c>
    </row>
    <row r="81" spans="3:8" x14ac:dyDescent="0.25">
      <c r="C81" s="15">
        <v>45184</v>
      </c>
      <c r="D81" s="16">
        <v>9318.98</v>
      </c>
      <c r="E81" s="16">
        <v>91.95</v>
      </c>
      <c r="F81" s="16">
        <v>186.65</v>
      </c>
      <c r="G81" s="16">
        <v>189.6</v>
      </c>
      <c r="H81" s="17" t="str">
        <f t="shared" si="1"/>
        <v>Post-Shock</v>
      </c>
    </row>
    <row r="82" spans="3:8" x14ac:dyDescent="0.25">
      <c r="C82" s="18">
        <v>45183</v>
      </c>
      <c r="D82" s="19">
        <v>9294.0400000000009</v>
      </c>
      <c r="E82" s="19">
        <v>94.65</v>
      </c>
      <c r="F82" s="19">
        <v>187.9</v>
      </c>
      <c r="G82" s="16">
        <v>185.37</v>
      </c>
      <c r="H82" s="17" t="str">
        <f t="shared" si="1"/>
        <v>Post-Shock</v>
      </c>
    </row>
    <row r="83" spans="3:8" x14ac:dyDescent="0.25">
      <c r="C83" s="15">
        <v>45182</v>
      </c>
      <c r="D83" s="16">
        <v>9092.02</v>
      </c>
      <c r="E83" s="16">
        <v>93.1</v>
      </c>
      <c r="F83" s="16">
        <v>183.9</v>
      </c>
      <c r="G83" s="16">
        <v>182.53</v>
      </c>
      <c r="H83" s="17" t="str">
        <f t="shared" si="1"/>
        <v>Post-Shock</v>
      </c>
    </row>
    <row r="84" spans="3:8" x14ac:dyDescent="0.25">
      <c r="C84" s="18">
        <v>45181</v>
      </c>
      <c r="D84" s="19">
        <v>9134.42</v>
      </c>
      <c r="E84" s="19">
        <v>91.55</v>
      </c>
      <c r="F84" s="19">
        <v>180.9</v>
      </c>
      <c r="G84" s="16">
        <v>181.63</v>
      </c>
      <c r="H84" s="17" t="str">
        <f t="shared" si="1"/>
        <v>Post-Shock</v>
      </c>
    </row>
    <row r="85" spans="3:8" x14ac:dyDescent="0.25">
      <c r="C85" s="15">
        <v>45180</v>
      </c>
      <c r="D85" s="16">
        <v>8972.31</v>
      </c>
      <c r="E85" s="16">
        <v>95.2</v>
      </c>
      <c r="F85" s="16">
        <v>183.4</v>
      </c>
      <c r="G85" s="16">
        <v>187.57</v>
      </c>
      <c r="H85" s="17" t="str">
        <f t="shared" si="1"/>
        <v>Post-Shock</v>
      </c>
    </row>
    <row r="86" spans="3:8" x14ac:dyDescent="0.25">
      <c r="C86" s="18">
        <v>45177</v>
      </c>
      <c r="D86" s="19">
        <v>8980.3799999999992</v>
      </c>
      <c r="E86" s="19">
        <v>94</v>
      </c>
      <c r="F86" s="19">
        <v>184.45</v>
      </c>
      <c r="G86" s="16">
        <v>187.57</v>
      </c>
      <c r="H86" s="17" t="str">
        <f t="shared" si="1"/>
        <v>Post-Shock</v>
      </c>
    </row>
    <row r="87" spans="3:8" x14ac:dyDescent="0.25">
      <c r="C87" s="15">
        <v>45176</v>
      </c>
      <c r="D87" s="16">
        <v>8942.0300000000007</v>
      </c>
      <c r="E87" s="16">
        <v>91.7</v>
      </c>
      <c r="F87" s="16">
        <v>181.75</v>
      </c>
      <c r="G87" s="16">
        <v>187.87</v>
      </c>
      <c r="H87" s="17" t="str">
        <f t="shared" si="1"/>
        <v>Post-Shock</v>
      </c>
    </row>
    <row r="88" spans="3:8" x14ac:dyDescent="0.25">
      <c r="C88" s="18">
        <v>45175</v>
      </c>
      <c r="D88" s="19">
        <v>9038.5400000000009</v>
      </c>
      <c r="E88" s="19">
        <v>91.35</v>
      </c>
      <c r="F88" s="19">
        <v>183.05</v>
      </c>
      <c r="G88" s="16">
        <v>188.37</v>
      </c>
      <c r="H88" s="17" t="str">
        <f t="shared" si="1"/>
        <v>Post-Shock</v>
      </c>
    </row>
    <row r="89" spans="3:8" x14ac:dyDescent="0.25">
      <c r="C89" s="15">
        <v>45174</v>
      </c>
      <c r="D89" s="16">
        <v>8930.89</v>
      </c>
      <c r="E89" s="16">
        <v>91.35</v>
      </c>
      <c r="F89" s="16">
        <v>183.1</v>
      </c>
      <c r="G89" s="16">
        <v>187.07</v>
      </c>
      <c r="H89" s="17" t="str">
        <f t="shared" si="1"/>
        <v>Post-Shock</v>
      </c>
    </row>
    <row r="90" spans="3:8" x14ac:dyDescent="0.25">
      <c r="C90" s="18">
        <v>45173</v>
      </c>
      <c r="D90" s="19">
        <v>8796.0300000000007</v>
      </c>
      <c r="E90" s="19">
        <v>90.05</v>
      </c>
      <c r="F90" s="19">
        <v>182.95</v>
      </c>
      <c r="G90" s="16">
        <v>185.3</v>
      </c>
      <c r="H90" s="17" t="str">
        <f t="shared" si="1"/>
        <v>Post-Shock</v>
      </c>
    </row>
    <row r="91" spans="3:8" x14ac:dyDescent="0.25">
      <c r="C91" s="15">
        <v>45172</v>
      </c>
      <c r="D91" s="16">
        <v>8750</v>
      </c>
      <c r="E91" s="16">
        <v>90</v>
      </c>
      <c r="F91" s="16">
        <v>181</v>
      </c>
      <c r="G91" s="16">
        <v>183</v>
      </c>
      <c r="H91" s="17" t="str">
        <f t="shared" si="1"/>
        <v>Post-Shock</v>
      </c>
    </row>
    <row r="92" spans="3:8" x14ac:dyDescent="0.25">
      <c r="C92" s="18">
        <v>45170</v>
      </c>
      <c r="D92" s="19">
        <v>8740.35</v>
      </c>
      <c r="E92" s="19">
        <v>89.05</v>
      </c>
      <c r="F92" s="19">
        <v>181.75</v>
      </c>
      <c r="G92" s="16">
        <v>182.03</v>
      </c>
      <c r="H92" s="17" t="str">
        <f t="shared" si="1"/>
        <v>Post-Shock</v>
      </c>
    </row>
    <row r="93" spans="3:8" x14ac:dyDescent="0.25">
      <c r="C93" s="15">
        <v>45169</v>
      </c>
      <c r="D93" s="16">
        <v>8501.5499999999993</v>
      </c>
      <c r="E93" s="16">
        <v>89.1</v>
      </c>
      <c r="F93" s="16">
        <v>174.15</v>
      </c>
      <c r="G93" s="16">
        <v>182.07</v>
      </c>
      <c r="H93" s="17" t="str">
        <f t="shared" si="1"/>
        <v>Post-Shock</v>
      </c>
    </row>
    <row r="94" spans="3:8" x14ac:dyDescent="0.25">
      <c r="C94" s="18">
        <v>45168</v>
      </c>
      <c r="D94" s="19">
        <v>8333.27</v>
      </c>
      <c r="E94" s="19">
        <v>90.75</v>
      </c>
      <c r="F94" s="19">
        <v>175.75</v>
      </c>
      <c r="G94" s="16">
        <v>183.93</v>
      </c>
      <c r="H94" s="17" t="str">
        <f t="shared" si="1"/>
        <v>Post-Shock</v>
      </c>
    </row>
    <row r="95" spans="3:8" x14ac:dyDescent="0.25">
      <c r="C95" s="15">
        <v>45167</v>
      </c>
      <c r="D95" s="16">
        <v>8294.92</v>
      </c>
      <c r="E95" s="16">
        <v>91.9</v>
      </c>
      <c r="F95" s="16">
        <v>175.7</v>
      </c>
      <c r="G95" s="16">
        <v>184.93</v>
      </c>
      <c r="H95" s="17" t="str">
        <f t="shared" si="1"/>
        <v>Post-Shock</v>
      </c>
    </row>
    <row r="96" spans="3:8" x14ac:dyDescent="0.25">
      <c r="C96" s="18">
        <v>45166</v>
      </c>
      <c r="D96" s="19">
        <v>8188.51</v>
      </c>
      <c r="E96" s="19">
        <v>91.9</v>
      </c>
      <c r="F96" s="19">
        <v>175.2</v>
      </c>
      <c r="G96" s="16">
        <v>183.9</v>
      </c>
      <c r="H96" s="17" t="str">
        <f t="shared" si="1"/>
        <v>Post-Shock</v>
      </c>
    </row>
    <row r="97" spans="3:8" x14ac:dyDescent="0.25">
      <c r="C97" s="15">
        <v>45163</v>
      </c>
      <c r="D97" s="16">
        <v>8046.22</v>
      </c>
      <c r="E97" s="16">
        <v>91.8</v>
      </c>
      <c r="F97" s="16">
        <v>174.7</v>
      </c>
      <c r="G97" s="16">
        <v>188.47</v>
      </c>
      <c r="H97" s="17" t="str">
        <f t="shared" si="1"/>
        <v>Post-Shock</v>
      </c>
    </row>
    <row r="98" spans="3:8" x14ac:dyDescent="0.25">
      <c r="C98" s="18">
        <v>45162</v>
      </c>
      <c r="D98" s="19">
        <v>8067.25</v>
      </c>
      <c r="E98" s="19">
        <v>92.25</v>
      </c>
      <c r="F98" s="19">
        <v>173.1</v>
      </c>
      <c r="G98" s="16">
        <v>192.93</v>
      </c>
      <c r="H98" s="17" t="str">
        <f t="shared" si="1"/>
        <v>Post-Shock</v>
      </c>
    </row>
    <row r="99" spans="3:8" x14ac:dyDescent="0.25">
      <c r="C99" s="15">
        <v>45161</v>
      </c>
      <c r="D99" s="16">
        <v>8110.56</v>
      </c>
      <c r="E99" s="16">
        <v>91.3</v>
      </c>
      <c r="F99" s="16">
        <v>175.5</v>
      </c>
      <c r="G99" s="16">
        <v>193.97</v>
      </c>
      <c r="H99" s="17" t="str">
        <f t="shared" si="1"/>
        <v>Post-Shock</v>
      </c>
    </row>
    <row r="100" spans="3:8" x14ac:dyDescent="0.25">
      <c r="C100" s="18">
        <v>45160</v>
      </c>
      <c r="D100" s="19">
        <v>8216.9699999999993</v>
      </c>
      <c r="E100" s="19">
        <v>91.85</v>
      </c>
      <c r="F100" s="19">
        <v>176.15</v>
      </c>
      <c r="G100" s="16">
        <v>194.2</v>
      </c>
      <c r="H100" s="17" t="str">
        <f t="shared" si="1"/>
        <v>Post-Shock</v>
      </c>
    </row>
    <row r="101" spans="3:8" x14ac:dyDescent="0.25">
      <c r="C101" s="15">
        <v>45159</v>
      </c>
      <c r="D101" s="16">
        <v>8257.7999999999993</v>
      </c>
      <c r="E101" s="16">
        <v>92</v>
      </c>
      <c r="F101" s="16">
        <v>176.05</v>
      </c>
      <c r="G101" s="16">
        <v>194</v>
      </c>
      <c r="H101" s="17" t="str">
        <f t="shared" si="1"/>
        <v>Post-Shock</v>
      </c>
    </row>
    <row r="102" spans="3:8" x14ac:dyDescent="0.25">
      <c r="C102" s="18">
        <v>45156</v>
      </c>
      <c r="D102" s="19">
        <v>8322.14</v>
      </c>
      <c r="E102" s="19">
        <v>91.4</v>
      </c>
      <c r="F102" s="19">
        <v>175.3</v>
      </c>
      <c r="G102" s="16">
        <v>192.23</v>
      </c>
      <c r="H102" s="17" t="str">
        <f t="shared" si="1"/>
        <v>Post-Shock</v>
      </c>
    </row>
    <row r="103" spans="3:8" x14ac:dyDescent="0.25">
      <c r="C103" s="15">
        <v>45155</v>
      </c>
      <c r="D103" s="16">
        <v>8233.0499999999993</v>
      </c>
      <c r="E103" s="16">
        <v>92.25</v>
      </c>
      <c r="F103" s="16">
        <v>177.75</v>
      </c>
      <c r="G103" s="16">
        <v>192.37</v>
      </c>
      <c r="H103" s="17" t="str">
        <f t="shared" si="1"/>
        <v>Post-Shock</v>
      </c>
    </row>
    <row r="104" spans="3:8" x14ac:dyDescent="0.25">
      <c r="C104" s="18">
        <v>45154</v>
      </c>
      <c r="D104" s="19">
        <v>8195.93</v>
      </c>
      <c r="E104" s="19">
        <v>93.3</v>
      </c>
      <c r="F104" s="19">
        <v>179.05</v>
      </c>
      <c r="G104" s="16">
        <v>190.57</v>
      </c>
      <c r="H104" s="17" t="str">
        <f t="shared" si="1"/>
        <v>Post-Shock</v>
      </c>
    </row>
    <row r="105" spans="3:8" x14ac:dyDescent="0.25">
      <c r="C105" s="15">
        <v>45153</v>
      </c>
      <c r="D105" s="16">
        <v>8250</v>
      </c>
      <c r="E105" s="16">
        <v>93</v>
      </c>
      <c r="F105" s="16">
        <v>178</v>
      </c>
      <c r="G105" s="16">
        <v>188</v>
      </c>
      <c r="H105" s="17" t="str">
        <f t="shared" si="1"/>
        <v>Post-Shock</v>
      </c>
    </row>
    <row r="106" spans="3:8" x14ac:dyDescent="0.25">
      <c r="C106" s="18">
        <v>45152</v>
      </c>
      <c r="D106" s="19">
        <v>8449.58</v>
      </c>
      <c r="E106" s="19">
        <v>92.6</v>
      </c>
      <c r="F106" s="19">
        <v>178</v>
      </c>
      <c r="G106" s="16">
        <v>186.23</v>
      </c>
      <c r="H106" s="17" t="str">
        <f t="shared" si="1"/>
        <v>Post-Shock</v>
      </c>
    </row>
    <row r="107" spans="3:8" x14ac:dyDescent="0.25">
      <c r="C107" s="15">
        <v>45149</v>
      </c>
      <c r="D107" s="16">
        <v>8526.2900000000009</v>
      </c>
      <c r="E107" s="16">
        <v>93.5</v>
      </c>
      <c r="F107" s="16">
        <v>177.2</v>
      </c>
      <c r="G107" s="16">
        <v>185.53</v>
      </c>
      <c r="H107" s="17" t="str">
        <f t="shared" si="1"/>
        <v>Post-Shock</v>
      </c>
    </row>
    <row r="108" spans="3:8" x14ac:dyDescent="0.25">
      <c r="C108" s="18">
        <v>45148</v>
      </c>
      <c r="D108" s="19">
        <v>8454.5300000000007</v>
      </c>
      <c r="E108" s="19">
        <v>93.85</v>
      </c>
      <c r="F108" s="19">
        <v>178.65</v>
      </c>
      <c r="G108" s="16">
        <v>185.3</v>
      </c>
      <c r="H108" s="17" t="str">
        <f t="shared" si="1"/>
        <v>Post-Shock</v>
      </c>
    </row>
    <row r="109" spans="3:8" x14ac:dyDescent="0.25">
      <c r="C109" s="15">
        <v>45147</v>
      </c>
      <c r="D109" s="16">
        <v>8521.77</v>
      </c>
      <c r="E109" s="16">
        <v>93.9</v>
      </c>
      <c r="F109" s="16">
        <v>176.9</v>
      </c>
      <c r="G109" s="16">
        <v>184.37</v>
      </c>
      <c r="H109" s="17" t="str">
        <f t="shared" si="1"/>
        <v>Post-Shock</v>
      </c>
    </row>
    <row r="110" spans="3:8" x14ac:dyDescent="0.25">
      <c r="C110" s="18">
        <v>45146</v>
      </c>
      <c r="D110" s="19">
        <v>8412.31</v>
      </c>
      <c r="E110" s="19">
        <v>92.35</v>
      </c>
      <c r="F110" s="19">
        <v>173.35</v>
      </c>
      <c r="G110" s="16">
        <v>182.43</v>
      </c>
      <c r="H110" s="17" t="str">
        <f t="shared" si="1"/>
        <v>Post-Shock</v>
      </c>
    </row>
    <row r="111" spans="3:8" x14ac:dyDescent="0.25">
      <c r="C111" s="15">
        <v>45145</v>
      </c>
      <c r="D111" s="16">
        <v>8370.49</v>
      </c>
      <c r="E111" s="16">
        <v>92.85</v>
      </c>
      <c r="F111" s="16">
        <v>172.95</v>
      </c>
      <c r="G111" s="16">
        <v>181.83</v>
      </c>
      <c r="H111" s="17" t="str">
        <f t="shared" si="1"/>
        <v>Post-Shock</v>
      </c>
    </row>
    <row r="112" spans="3:8" x14ac:dyDescent="0.25">
      <c r="C112" s="18">
        <v>45142</v>
      </c>
      <c r="D112" s="19">
        <v>8435.67</v>
      </c>
      <c r="E112" s="19">
        <v>92.3</v>
      </c>
      <c r="F112" s="19">
        <v>173.35</v>
      </c>
      <c r="G112" s="16">
        <v>182.47</v>
      </c>
      <c r="H112" s="17" t="str">
        <f t="shared" si="1"/>
        <v>Post-Shock</v>
      </c>
    </row>
    <row r="113" spans="3:8" x14ac:dyDescent="0.25">
      <c r="C113" s="15">
        <v>45141</v>
      </c>
      <c r="D113" s="16">
        <v>8315.15</v>
      </c>
      <c r="E113" s="16">
        <v>93.5</v>
      </c>
      <c r="F113" s="16">
        <v>172.1</v>
      </c>
      <c r="G113" s="16">
        <v>179.5</v>
      </c>
      <c r="H113" s="17" t="str">
        <f t="shared" si="1"/>
        <v>Post-Shock</v>
      </c>
    </row>
    <row r="114" spans="3:8" x14ac:dyDescent="0.25">
      <c r="C114" s="18">
        <v>45140</v>
      </c>
      <c r="D114" s="19">
        <v>8063.02</v>
      </c>
      <c r="E114" s="19">
        <v>93.85</v>
      </c>
      <c r="F114" s="19">
        <v>175.95</v>
      </c>
      <c r="G114" s="16">
        <v>180.4</v>
      </c>
      <c r="H114" s="17" t="str">
        <f t="shared" si="1"/>
        <v>Post-Shock</v>
      </c>
    </row>
    <row r="115" spans="3:8" x14ac:dyDescent="0.25">
      <c r="C115" s="15">
        <v>45139</v>
      </c>
      <c r="D115" s="16">
        <v>8273.33</v>
      </c>
      <c r="E115" s="16">
        <v>94</v>
      </c>
      <c r="F115" s="16">
        <v>176.7</v>
      </c>
      <c r="G115" s="16">
        <v>182.93</v>
      </c>
      <c r="H115" s="17" t="str">
        <f t="shared" si="1"/>
        <v>Post-Shock</v>
      </c>
    </row>
    <row r="116" spans="3:8" x14ac:dyDescent="0.25">
      <c r="C116" s="18">
        <v>45138</v>
      </c>
      <c r="D116" s="19">
        <v>8236.44</v>
      </c>
      <c r="E116" s="19">
        <v>93.75</v>
      </c>
      <c r="F116" s="19">
        <v>177.05</v>
      </c>
      <c r="G116" s="16">
        <v>183.8</v>
      </c>
      <c r="H116" s="17" t="str">
        <f t="shared" si="1"/>
        <v>Post-Shock</v>
      </c>
    </row>
    <row r="117" spans="3:8" x14ac:dyDescent="0.25">
      <c r="C117" s="15">
        <v>45135</v>
      </c>
      <c r="D117" s="16">
        <v>8091.31</v>
      </c>
      <c r="E117" s="16">
        <v>95.25</v>
      </c>
      <c r="F117" s="16">
        <v>171.8</v>
      </c>
      <c r="G117" s="16">
        <v>181.03</v>
      </c>
      <c r="H117" s="17" t="str">
        <f t="shared" si="1"/>
        <v>Post-Shock</v>
      </c>
    </row>
    <row r="118" spans="3:8" x14ac:dyDescent="0.25">
      <c r="C118" s="18">
        <v>45134</v>
      </c>
      <c r="D118" s="19">
        <v>8070.4</v>
      </c>
      <c r="E118" s="19">
        <v>98.6</v>
      </c>
      <c r="F118" s="19">
        <v>171</v>
      </c>
      <c r="G118" s="16">
        <v>182.27</v>
      </c>
      <c r="H118" s="17" t="str">
        <f t="shared" si="1"/>
        <v>Post-Shock</v>
      </c>
    </row>
    <row r="119" spans="3:8" x14ac:dyDescent="0.25">
      <c r="C119" s="15">
        <v>45133</v>
      </c>
      <c r="D119" s="16">
        <v>7960.94</v>
      </c>
      <c r="E119" s="16">
        <v>99.6</v>
      </c>
      <c r="F119" s="16">
        <v>172.95</v>
      </c>
      <c r="G119" s="16">
        <v>180.03</v>
      </c>
      <c r="H119" s="17" t="str">
        <f t="shared" si="1"/>
        <v>Post-Shock</v>
      </c>
    </row>
    <row r="120" spans="3:8" x14ac:dyDescent="0.25">
      <c r="C120" s="18">
        <v>45132</v>
      </c>
      <c r="D120" s="19">
        <v>8029.82</v>
      </c>
      <c r="E120" s="19">
        <v>99</v>
      </c>
      <c r="F120" s="19">
        <v>173</v>
      </c>
      <c r="G120" s="16">
        <v>174.97</v>
      </c>
      <c r="H120" s="17" t="str">
        <f t="shared" si="1"/>
        <v>Post-Shock</v>
      </c>
    </row>
    <row r="121" spans="3:8" x14ac:dyDescent="0.25">
      <c r="C121" s="15">
        <v>45131</v>
      </c>
      <c r="D121" s="16">
        <v>7946.19</v>
      </c>
      <c r="E121" s="16">
        <v>99.85</v>
      </c>
      <c r="F121" s="16">
        <v>171</v>
      </c>
      <c r="G121" s="16">
        <v>172.57</v>
      </c>
      <c r="H121" s="17" t="str">
        <f t="shared" si="1"/>
        <v>Post-Shock</v>
      </c>
    </row>
    <row r="122" spans="3:8" x14ac:dyDescent="0.25">
      <c r="C122" s="18">
        <v>45128</v>
      </c>
      <c r="D122" s="19">
        <v>7745.72</v>
      </c>
      <c r="E122" s="19">
        <v>99.35</v>
      </c>
      <c r="F122" s="19">
        <v>170.55</v>
      </c>
      <c r="G122" s="16">
        <v>172.03</v>
      </c>
      <c r="H122" s="17" t="str">
        <f t="shared" si="1"/>
        <v>Post-Shock</v>
      </c>
    </row>
    <row r="123" spans="3:8" x14ac:dyDescent="0.25">
      <c r="C123" s="15">
        <v>45127</v>
      </c>
      <c r="D123" s="16">
        <v>7638.72</v>
      </c>
      <c r="E123" s="16">
        <v>98.75</v>
      </c>
      <c r="F123" s="16">
        <v>167.2</v>
      </c>
      <c r="G123" s="16">
        <v>171.23</v>
      </c>
      <c r="H123" s="17" t="str">
        <f t="shared" si="1"/>
        <v>Post-Shock</v>
      </c>
    </row>
    <row r="124" spans="3:8" x14ac:dyDescent="0.25">
      <c r="C124" s="18">
        <v>45126</v>
      </c>
      <c r="D124" s="19">
        <v>7632.57</v>
      </c>
      <c r="E124" s="19">
        <v>98.25</v>
      </c>
      <c r="F124" s="19">
        <v>166.75</v>
      </c>
      <c r="G124" s="16">
        <v>170.93</v>
      </c>
      <c r="H124" s="17" t="str">
        <f t="shared" si="1"/>
        <v>Post-Shock</v>
      </c>
    </row>
    <row r="125" spans="3:8" x14ac:dyDescent="0.25">
      <c r="C125" s="15">
        <v>45125</v>
      </c>
      <c r="D125" s="16">
        <v>7654.71</v>
      </c>
      <c r="E125" s="16">
        <v>97.6</v>
      </c>
      <c r="F125" s="16">
        <v>166.9</v>
      </c>
      <c r="G125" s="16">
        <v>169.87</v>
      </c>
      <c r="H125" s="17" t="str">
        <f t="shared" si="1"/>
        <v>Post-Shock</v>
      </c>
    </row>
    <row r="126" spans="3:8" x14ac:dyDescent="0.25">
      <c r="C126" s="18">
        <v>45124</v>
      </c>
      <c r="D126" s="19">
        <v>7499.74</v>
      </c>
      <c r="E126" s="19">
        <v>97.35</v>
      </c>
      <c r="F126" s="19">
        <v>166.4</v>
      </c>
      <c r="G126" s="16">
        <v>170.23</v>
      </c>
      <c r="H126" s="17" t="str">
        <f t="shared" si="1"/>
        <v>Post-Shock</v>
      </c>
    </row>
    <row r="127" spans="3:8" x14ac:dyDescent="0.25">
      <c r="C127" s="15">
        <v>45121</v>
      </c>
      <c r="D127" s="16">
        <v>7639.95</v>
      </c>
      <c r="E127" s="16">
        <v>96.6</v>
      </c>
      <c r="F127" s="16">
        <v>169.25</v>
      </c>
      <c r="G127" s="16">
        <v>170.7</v>
      </c>
      <c r="H127" s="17" t="str">
        <f t="shared" si="1"/>
        <v>Post-Shock</v>
      </c>
    </row>
    <row r="128" spans="3:8" x14ac:dyDescent="0.25">
      <c r="C128" s="18">
        <v>45120</v>
      </c>
      <c r="D128" s="19">
        <v>7695.29</v>
      </c>
      <c r="E128" s="19">
        <v>96.2</v>
      </c>
      <c r="F128" s="19">
        <v>167.8</v>
      </c>
      <c r="G128" s="16">
        <v>170.47</v>
      </c>
      <c r="H128" s="17" t="str">
        <f t="shared" si="1"/>
        <v>Post-Shock</v>
      </c>
    </row>
    <row r="129" spans="3:8" x14ac:dyDescent="0.25">
      <c r="C129" s="15">
        <v>45119</v>
      </c>
      <c r="D129" s="16">
        <v>7649.79</v>
      </c>
      <c r="E129" s="16">
        <v>97.9</v>
      </c>
      <c r="F129" s="16">
        <v>167.65</v>
      </c>
      <c r="G129" s="16">
        <v>170.3</v>
      </c>
      <c r="H129" s="17" t="str">
        <f t="shared" si="1"/>
        <v>Post-Shock</v>
      </c>
    </row>
    <row r="130" spans="3:8" x14ac:dyDescent="0.25">
      <c r="C130" s="18">
        <v>45118</v>
      </c>
      <c r="D130" s="19">
        <v>7589.52</v>
      </c>
      <c r="E130" s="19">
        <v>98.1</v>
      </c>
      <c r="F130" s="19">
        <v>164.6</v>
      </c>
      <c r="G130" s="16">
        <v>169.5</v>
      </c>
      <c r="H130" s="17" t="str">
        <f t="shared" si="1"/>
        <v>Post-Shock</v>
      </c>
    </row>
    <row r="131" spans="3:8" x14ac:dyDescent="0.25">
      <c r="C131" s="15">
        <v>45117</v>
      </c>
      <c r="D131" s="16">
        <v>7431.32</v>
      </c>
      <c r="E131" s="16">
        <v>97.4</v>
      </c>
      <c r="F131" s="16">
        <v>162.75</v>
      </c>
      <c r="G131" s="16">
        <v>169.9</v>
      </c>
      <c r="H131" s="17" t="str">
        <f t="shared" si="1"/>
        <v>Post-Shock</v>
      </c>
    </row>
    <row r="132" spans="3:8" x14ac:dyDescent="0.25">
      <c r="C132" s="18">
        <v>45114</v>
      </c>
      <c r="D132" s="19">
        <v>7479.43</v>
      </c>
      <c r="E132" s="19">
        <v>99.2</v>
      </c>
      <c r="F132" s="19">
        <v>163.5</v>
      </c>
      <c r="G132" s="16">
        <v>168.8</v>
      </c>
      <c r="H132" s="17" t="str">
        <f t="shared" si="1"/>
        <v>Post-Shock</v>
      </c>
    </row>
    <row r="133" spans="3:8" x14ac:dyDescent="0.25">
      <c r="C133" s="15">
        <v>45113</v>
      </c>
      <c r="D133" s="16">
        <v>7328.93</v>
      </c>
      <c r="E133" s="16">
        <v>98.6</v>
      </c>
      <c r="F133" s="16">
        <v>165.4</v>
      </c>
      <c r="G133" s="16">
        <v>166.67</v>
      </c>
      <c r="H133" s="17" t="str">
        <f t="shared" ref="H133:H196" si="2">IF(C133&lt;DATE(2022,2,24),"Pre-War", IF(C133&lt;=DATE(2022,12,31),"Shock","Post-Shock"))</f>
        <v>Post-Shock</v>
      </c>
    </row>
    <row r="134" spans="3:8" x14ac:dyDescent="0.25">
      <c r="C134" s="18">
        <v>45112</v>
      </c>
      <c r="D134" s="19">
        <v>7317.83</v>
      </c>
      <c r="E134" s="19">
        <v>95.5</v>
      </c>
      <c r="F134" s="19">
        <v>162.80000000000001</v>
      </c>
      <c r="G134" s="16">
        <v>166.23</v>
      </c>
      <c r="H134" s="17" t="str">
        <f t="shared" si="2"/>
        <v>Post-Shock</v>
      </c>
    </row>
    <row r="135" spans="3:8" x14ac:dyDescent="0.25">
      <c r="C135" s="15">
        <v>45111</v>
      </c>
      <c r="D135" s="16">
        <v>7216.67</v>
      </c>
      <c r="E135" s="16">
        <v>94.65</v>
      </c>
      <c r="F135" s="16">
        <v>161.19999999999999</v>
      </c>
      <c r="G135" s="16">
        <v>164.3</v>
      </c>
      <c r="H135" s="17" t="str">
        <f t="shared" si="2"/>
        <v>Post-Shock</v>
      </c>
    </row>
    <row r="136" spans="3:8" x14ac:dyDescent="0.25">
      <c r="C136" s="18">
        <v>45110</v>
      </c>
      <c r="D136" s="19">
        <v>7097.01</v>
      </c>
      <c r="E136" s="19">
        <v>95.25</v>
      </c>
      <c r="F136" s="19">
        <v>162.9</v>
      </c>
      <c r="G136" s="16">
        <v>163.22999999999999</v>
      </c>
      <c r="H136" s="17" t="str">
        <f t="shared" si="2"/>
        <v>Post-Shock</v>
      </c>
    </row>
    <row r="137" spans="3:8" x14ac:dyDescent="0.25">
      <c r="C137" s="15">
        <v>45107</v>
      </c>
      <c r="D137" s="16">
        <v>7153.76</v>
      </c>
      <c r="E137" s="16">
        <v>91.3</v>
      </c>
      <c r="F137" s="16">
        <v>160.30000000000001</v>
      </c>
      <c r="G137" s="16">
        <v>163.30000000000001</v>
      </c>
      <c r="H137" s="17" t="str">
        <f t="shared" si="2"/>
        <v>Post-Shock</v>
      </c>
    </row>
    <row r="138" spans="3:8" x14ac:dyDescent="0.25">
      <c r="C138" s="18">
        <v>45106</v>
      </c>
      <c r="D138" s="19">
        <v>7078.5</v>
      </c>
      <c r="E138" s="19">
        <v>91</v>
      </c>
      <c r="F138" s="19">
        <v>159</v>
      </c>
      <c r="G138" s="16">
        <v>162</v>
      </c>
      <c r="H138" s="17" t="str">
        <f t="shared" si="2"/>
        <v>Post-Shock</v>
      </c>
    </row>
    <row r="139" spans="3:8" x14ac:dyDescent="0.25">
      <c r="C139" s="15">
        <v>45105</v>
      </c>
      <c r="D139" s="16">
        <v>7063.7</v>
      </c>
      <c r="E139" s="16">
        <v>90.65</v>
      </c>
      <c r="F139" s="16">
        <v>158.55000000000001</v>
      </c>
      <c r="G139" s="16">
        <v>161.87</v>
      </c>
      <c r="H139" s="17" t="str">
        <f t="shared" si="2"/>
        <v>Post-Shock</v>
      </c>
    </row>
    <row r="140" spans="3:8" x14ac:dyDescent="0.25">
      <c r="C140" s="18">
        <v>45104</v>
      </c>
      <c r="D140" s="19">
        <v>6929.24</v>
      </c>
      <c r="E140" s="19">
        <v>89.35</v>
      </c>
      <c r="F140" s="19">
        <v>157.85</v>
      </c>
      <c r="G140" s="16">
        <v>163.03</v>
      </c>
      <c r="H140" s="17" t="str">
        <f t="shared" si="2"/>
        <v>Post-Shock</v>
      </c>
    </row>
    <row r="141" spans="3:8" x14ac:dyDescent="0.25">
      <c r="C141" s="15">
        <v>45103</v>
      </c>
      <c r="D141" s="16">
        <v>7077.27</v>
      </c>
      <c r="E141" s="16">
        <v>89.55</v>
      </c>
      <c r="F141" s="16">
        <v>156.9</v>
      </c>
      <c r="G141" s="16">
        <v>161.1</v>
      </c>
      <c r="H141" s="17" t="str">
        <f t="shared" si="2"/>
        <v>Post-Shock</v>
      </c>
    </row>
    <row r="142" spans="3:8" x14ac:dyDescent="0.25">
      <c r="C142" s="18">
        <v>45100</v>
      </c>
      <c r="D142" s="19">
        <v>7000.79</v>
      </c>
      <c r="E142" s="19">
        <v>89.3</v>
      </c>
      <c r="F142" s="19">
        <v>156.9</v>
      </c>
      <c r="G142" s="16">
        <v>162.5</v>
      </c>
      <c r="H142" s="17" t="str">
        <f t="shared" si="2"/>
        <v>Post-Shock</v>
      </c>
    </row>
    <row r="143" spans="3:8" x14ac:dyDescent="0.25">
      <c r="C143" s="15">
        <v>45099</v>
      </c>
      <c r="D143" s="16">
        <v>7037.8</v>
      </c>
      <c r="E143" s="16">
        <v>92</v>
      </c>
      <c r="F143" s="16">
        <v>158.94999999999999</v>
      </c>
      <c r="G143" s="16">
        <v>164.97</v>
      </c>
      <c r="H143" s="17" t="str">
        <f t="shared" si="2"/>
        <v>Post-Shock</v>
      </c>
    </row>
    <row r="144" spans="3:8" x14ac:dyDescent="0.25">
      <c r="C144" s="18">
        <v>45098</v>
      </c>
      <c r="D144" s="19">
        <v>7343.73</v>
      </c>
      <c r="E144" s="19">
        <v>92</v>
      </c>
      <c r="F144" s="19">
        <v>160.19999999999999</v>
      </c>
      <c r="G144" s="16">
        <v>167.3</v>
      </c>
      <c r="H144" s="17" t="str">
        <f t="shared" si="2"/>
        <v>Post-Shock</v>
      </c>
    </row>
    <row r="145" spans="3:8" x14ac:dyDescent="0.25">
      <c r="C145" s="15">
        <v>45097</v>
      </c>
      <c r="D145" s="16">
        <v>7180.89</v>
      </c>
      <c r="E145" s="16">
        <v>91.9</v>
      </c>
      <c r="F145" s="16">
        <v>157.25</v>
      </c>
      <c r="G145" s="16">
        <v>168.13</v>
      </c>
      <c r="H145" s="17" t="str">
        <f t="shared" si="2"/>
        <v>Post-Shock</v>
      </c>
    </row>
    <row r="146" spans="3:8" x14ac:dyDescent="0.25">
      <c r="C146" s="18">
        <v>45096</v>
      </c>
      <c r="D146" s="19">
        <v>7235.17</v>
      </c>
      <c r="E146" s="19">
        <v>91.9</v>
      </c>
      <c r="F146" s="19">
        <v>157.80000000000001</v>
      </c>
      <c r="G146" s="16">
        <v>169.3</v>
      </c>
      <c r="H146" s="17" t="str">
        <f t="shared" si="2"/>
        <v>Post-Shock</v>
      </c>
    </row>
    <row r="147" spans="3:8" x14ac:dyDescent="0.25">
      <c r="C147" s="15">
        <v>45095</v>
      </c>
      <c r="D147" s="16">
        <v>7240</v>
      </c>
      <c r="E147" s="16">
        <v>91</v>
      </c>
      <c r="F147" s="16">
        <v>157</v>
      </c>
      <c r="G147" s="16">
        <v>169.4</v>
      </c>
      <c r="H147" s="17" t="str">
        <f t="shared" si="2"/>
        <v>Post-Shock</v>
      </c>
    </row>
    <row r="148" spans="3:8" x14ac:dyDescent="0.25">
      <c r="C148" s="18">
        <v>45093</v>
      </c>
      <c r="D148" s="19">
        <v>7249.98</v>
      </c>
      <c r="E148" s="19">
        <v>92.15</v>
      </c>
      <c r="F148" s="19">
        <v>157</v>
      </c>
      <c r="G148" s="16">
        <v>169.53</v>
      </c>
      <c r="H148" s="17" t="str">
        <f t="shared" si="2"/>
        <v>Post-Shock</v>
      </c>
    </row>
    <row r="149" spans="3:8" x14ac:dyDescent="0.25">
      <c r="C149" s="15">
        <v>45092</v>
      </c>
      <c r="D149" s="16">
        <v>7198.17</v>
      </c>
      <c r="E149" s="16">
        <v>92.9</v>
      </c>
      <c r="F149" s="16">
        <v>157.65</v>
      </c>
      <c r="G149" s="16">
        <v>168.97</v>
      </c>
      <c r="H149" s="17" t="str">
        <f t="shared" si="2"/>
        <v>Post-Shock</v>
      </c>
    </row>
    <row r="150" spans="3:8" x14ac:dyDescent="0.25">
      <c r="C150" s="18">
        <v>45091</v>
      </c>
      <c r="D150" s="19">
        <v>7032.86</v>
      </c>
      <c r="E150" s="19">
        <v>93.15</v>
      </c>
      <c r="F150" s="19">
        <v>157.85</v>
      </c>
      <c r="G150" s="16">
        <v>168.73</v>
      </c>
      <c r="H150" s="17" t="str">
        <f t="shared" si="2"/>
        <v>Post-Shock</v>
      </c>
    </row>
    <row r="151" spans="3:8" x14ac:dyDescent="0.25">
      <c r="C151" s="15">
        <v>45090</v>
      </c>
      <c r="D151" s="16">
        <v>7116.75</v>
      </c>
      <c r="E151" s="16">
        <v>91.9</v>
      </c>
      <c r="F151" s="16">
        <v>155.65</v>
      </c>
      <c r="G151" s="16">
        <v>170.13</v>
      </c>
      <c r="H151" s="17" t="str">
        <f t="shared" si="2"/>
        <v>Post-Shock</v>
      </c>
    </row>
    <row r="152" spans="3:8" x14ac:dyDescent="0.25">
      <c r="C152" s="18">
        <v>45089</v>
      </c>
      <c r="D152" s="19">
        <v>6929.24</v>
      </c>
      <c r="E152" s="19">
        <v>91.85</v>
      </c>
      <c r="F152" s="19">
        <v>155.05000000000001</v>
      </c>
      <c r="G152" s="16">
        <v>170.4</v>
      </c>
      <c r="H152" s="17" t="str">
        <f t="shared" si="2"/>
        <v>Post-Shock</v>
      </c>
    </row>
    <row r="153" spans="3:8" x14ac:dyDescent="0.25">
      <c r="C153" s="15">
        <v>45086</v>
      </c>
      <c r="D153" s="16">
        <v>7236.41</v>
      </c>
      <c r="E153" s="16">
        <v>90.3</v>
      </c>
      <c r="F153" s="16">
        <v>154.25</v>
      </c>
      <c r="G153" s="16">
        <v>170.63</v>
      </c>
      <c r="H153" s="17" t="str">
        <f t="shared" si="2"/>
        <v>Post-Shock</v>
      </c>
    </row>
    <row r="154" spans="3:8" x14ac:dyDescent="0.25">
      <c r="C154" s="18">
        <v>45085</v>
      </c>
      <c r="D154" s="19">
        <v>7320.29</v>
      </c>
      <c r="E154" s="19">
        <v>90.05</v>
      </c>
      <c r="F154" s="19">
        <v>156.1</v>
      </c>
      <c r="G154" s="16">
        <v>168.57</v>
      </c>
      <c r="H154" s="17" t="str">
        <f t="shared" si="2"/>
        <v>Post-Shock</v>
      </c>
    </row>
    <row r="155" spans="3:8" x14ac:dyDescent="0.25">
      <c r="C155" s="15">
        <v>45084</v>
      </c>
      <c r="D155" s="16">
        <v>7443.98</v>
      </c>
      <c r="E155" s="16">
        <v>90.85</v>
      </c>
      <c r="F155" s="16">
        <v>153.85</v>
      </c>
      <c r="G155" s="16">
        <v>169.33</v>
      </c>
      <c r="H155" s="17" t="str">
        <f t="shared" si="2"/>
        <v>Post-Shock</v>
      </c>
    </row>
    <row r="156" spans="3:8" x14ac:dyDescent="0.25">
      <c r="C156" s="18">
        <v>45083</v>
      </c>
      <c r="D156" s="19">
        <v>7363.39</v>
      </c>
      <c r="E156" s="19">
        <v>89.4</v>
      </c>
      <c r="F156" s="19">
        <v>153.65</v>
      </c>
      <c r="G156" s="16">
        <v>169.43</v>
      </c>
      <c r="H156" s="17" t="str">
        <f t="shared" si="2"/>
        <v>Post-Shock</v>
      </c>
    </row>
    <row r="157" spans="3:8" x14ac:dyDescent="0.25">
      <c r="C157" s="15">
        <v>45082</v>
      </c>
      <c r="D157" s="16">
        <v>7443.98</v>
      </c>
      <c r="E157" s="16">
        <v>89.25</v>
      </c>
      <c r="F157" s="16">
        <v>155.4</v>
      </c>
      <c r="G157" s="16">
        <v>169.3</v>
      </c>
      <c r="H157" s="17" t="str">
        <f t="shared" si="2"/>
        <v>Post-Shock</v>
      </c>
    </row>
    <row r="158" spans="3:8" x14ac:dyDescent="0.25">
      <c r="C158" s="18">
        <v>45079</v>
      </c>
      <c r="D158" s="19">
        <v>7334.87</v>
      </c>
      <c r="E158" s="19">
        <v>89.8</v>
      </c>
      <c r="F158" s="19">
        <v>154.69999999999999</v>
      </c>
      <c r="G158" s="16">
        <v>166.67</v>
      </c>
      <c r="H158" s="17" t="str">
        <f t="shared" si="2"/>
        <v>Post-Shock</v>
      </c>
    </row>
    <row r="159" spans="3:8" x14ac:dyDescent="0.25">
      <c r="C159" s="15">
        <v>45078</v>
      </c>
      <c r="D159" s="16">
        <v>7225.77</v>
      </c>
      <c r="E159" s="16">
        <v>90.5</v>
      </c>
      <c r="F159" s="16">
        <v>153.65</v>
      </c>
      <c r="G159" s="16">
        <v>169.5</v>
      </c>
      <c r="H159" s="17" t="str">
        <f t="shared" si="2"/>
        <v>Post-Shock</v>
      </c>
    </row>
    <row r="160" spans="3:8" x14ac:dyDescent="0.25">
      <c r="C160" s="18">
        <v>45077</v>
      </c>
      <c r="D160" s="19">
        <v>7054.67</v>
      </c>
      <c r="E160" s="19">
        <v>90</v>
      </c>
      <c r="F160" s="19">
        <v>154.9</v>
      </c>
      <c r="G160" s="16">
        <v>171.5</v>
      </c>
      <c r="H160" s="17" t="str">
        <f t="shared" si="2"/>
        <v>Post-Shock</v>
      </c>
    </row>
    <row r="161" spans="3:8" x14ac:dyDescent="0.25">
      <c r="C161" s="15">
        <v>45076</v>
      </c>
      <c r="D161" s="16">
        <v>7136.5</v>
      </c>
      <c r="E161" s="16">
        <v>90.3</v>
      </c>
      <c r="F161" s="16">
        <v>158.85</v>
      </c>
      <c r="G161" s="16">
        <v>171.1</v>
      </c>
      <c r="H161" s="17" t="str">
        <f t="shared" si="2"/>
        <v>Post-Shock</v>
      </c>
    </row>
    <row r="162" spans="3:8" x14ac:dyDescent="0.25">
      <c r="C162" s="18">
        <v>45075</v>
      </c>
      <c r="D162" s="19">
        <v>7483.65</v>
      </c>
      <c r="E162" s="19">
        <v>90.05</v>
      </c>
      <c r="F162" s="19">
        <v>159</v>
      </c>
      <c r="G162" s="16">
        <v>171.17</v>
      </c>
      <c r="H162" s="17" t="str">
        <f t="shared" si="2"/>
        <v>Post-Shock</v>
      </c>
    </row>
    <row r="163" spans="3:8" x14ac:dyDescent="0.25">
      <c r="C163" s="15">
        <v>45074</v>
      </c>
      <c r="D163" s="16">
        <v>7450</v>
      </c>
      <c r="E163" s="16">
        <v>90</v>
      </c>
      <c r="F163" s="16">
        <v>160</v>
      </c>
      <c r="G163" s="16">
        <v>172</v>
      </c>
      <c r="H163" s="17" t="str">
        <f t="shared" si="2"/>
        <v>Post-Shock</v>
      </c>
    </row>
    <row r="164" spans="3:8" x14ac:dyDescent="0.25">
      <c r="C164" s="18">
        <v>45072</v>
      </c>
      <c r="D164" s="19">
        <v>7443.98</v>
      </c>
      <c r="E164" s="19">
        <v>90.2</v>
      </c>
      <c r="F164" s="19">
        <v>163.75</v>
      </c>
      <c r="G164" s="16">
        <v>173.67</v>
      </c>
      <c r="H164" s="17" t="str">
        <f t="shared" si="2"/>
        <v>Post-Shock</v>
      </c>
    </row>
    <row r="165" spans="3:8" x14ac:dyDescent="0.25">
      <c r="C165" s="15">
        <v>45071</v>
      </c>
      <c r="D165" s="16">
        <v>7372.07</v>
      </c>
      <c r="E165" s="16">
        <v>89.15</v>
      </c>
      <c r="F165" s="16">
        <v>166</v>
      </c>
      <c r="G165" s="16">
        <v>173.73</v>
      </c>
      <c r="H165" s="17" t="str">
        <f t="shared" si="2"/>
        <v>Post-Shock</v>
      </c>
    </row>
    <row r="166" spans="3:8" x14ac:dyDescent="0.25">
      <c r="C166" s="18">
        <v>45070</v>
      </c>
      <c r="D166" s="19">
        <v>7576.64</v>
      </c>
      <c r="E166" s="19">
        <v>89.65</v>
      </c>
      <c r="F166" s="19">
        <v>166.25</v>
      </c>
      <c r="G166" s="16">
        <v>179.77</v>
      </c>
      <c r="H166" s="17" t="str">
        <f t="shared" si="2"/>
        <v>Post-Shock</v>
      </c>
    </row>
    <row r="167" spans="3:8" x14ac:dyDescent="0.25">
      <c r="C167" s="15">
        <v>45069</v>
      </c>
      <c r="D167" s="16">
        <v>7553.08</v>
      </c>
      <c r="E167" s="16">
        <v>89</v>
      </c>
      <c r="F167" s="16">
        <v>165</v>
      </c>
      <c r="G167" s="16">
        <v>179.63</v>
      </c>
      <c r="H167" s="17" t="str">
        <f t="shared" si="2"/>
        <v>Post-Shock</v>
      </c>
    </row>
    <row r="168" spans="3:8" x14ac:dyDescent="0.25">
      <c r="C168" s="18">
        <v>45068</v>
      </c>
      <c r="D168" s="19">
        <v>7460.1</v>
      </c>
      <c r="E168" s="19">
        <v>87.15</v>
      </c>
      <c r="F168" s="19">
        <v>165.6</v>
      </c>
      <c r="G168" s="16">
        <v>176.23</v>
      </c>
      <c r="H168" s="17" t="str">
        <f t="shared" si="2"/>
        <v>Post-Shock</v>
      </c>
    </row>
    <row r="169" spans="3:8" x14ac:dyDescent="0.25">
      <c r="C169" s="15">
        <v>45065</v>
      </c>
      <c r="D169" s="16">
        <v>7350.99</v>
      </c>
      <c r="E169" s="16">
        <v>86.05</v>
      </c>
      <c r="F169" s="16">
        <v>164.9</v>
      </c>
      <c r="G169" s="16">
        <v>179.27</v>
      </c>
      <c r="H169" s="17" t="str">
        <f t="shared" si="2"/>
        <v>Post-Shock</v>
      </c>
    </row>
    <row r="170" spans="3:8" x14ac:dyDescent="0.25">
      <c r="C170" s="18">
        <v>45064</v>
      </c>
      <c r="D170" s="19">
        <v>7385.71</v>
      </c>
      <c r="E170" s="19">
        <v>86</v>
      </c>
      <c r="F170" s="19">
        <v>166.35</v>
      </c>
      <c r="G170" s="16">
        <v>178.67</v>
      </c>
      <c r="H170" s="17" t="str">
        <f t="shared" si="2"/>
        <v>Post-Shock</v>
      </c>
    </row>
    <row r="171" spans="3:8" x14ac:dyDescent="0.25">
      <c r="C171" s="15">
        <v>45063</v>
      </c>
      <c r="D171" s="16">
        <v>7482.41</v>
      </c>
      <c r="E171" s="16">
        <v>87.55</v>
      </c>
      <c r="F171" s="16">
        <v>167.25</v>
      </c>
      <c r="G171" s="16">
        <v>177.1</v>
      </c>
      <c r="H171" s="17" t="str">
        <f t="shared" si="2"/>
        <v>Post-Shock</v>
      </c>
    </row>
    <row r="172" spans="3:8" x14ac:dyDescent="0.25">
      <c r="C172" s="18">
        <v>45062</v>
      </c>
      <c r="D172" s="19">
        <v>7264.2</v>
      </c>
      <c r="E172" s="19">
        <v>87</v>
      </c>
      <c r="F172" s="19">
        <v>168</v>
      </c>
      <c r="G172" s="16">
        <v>174.03</v>
      </c>
      <c r="H172" s="17" t="str">
        <f t="shared" si="2"/>
        <v>Post-Shock</v>
      </c>
    </row>
    <row r="173" spans="3:8" x14ac:dyDescent="0.25">
      <c r="C173" s="15">
        <v>45061</v>
      </c>
      <c r="D173" s="16">
        <v>7295.2</v>
      </c>
      <c r="E173" s="16">
        <v>84.2</v>
      </c>
      <c r="F173" s="16">
        <v>165.6</v>
      </c>
      <c r="G173" s="16">
        <v>172.87</v>
      </c>
      <c r="H173" s="17" t="str">
        <f t="shared" si="2"/>
        <v>Post-Shock</v>
      </c>
    </row>
    <row r="174" spans="3:8" x14ac:dyDescent="0.25">
      <c r="C174" s="18">
        <v>45058</v>
      </c>
      <c r="D174" s="19">
        <v>7197.25</v>
      </c>
      <c r="E174" s="19">
        <v>83.55</v>
      </c>
      <c r="F174" s="19">
        <v>165.5</v>
      </c>
      <c r="G174" s="16">
        <v>170.7</v>
      </c>
      <c r="H174" s="17" t="str">
        <f t="shared" si="2"/>
        <v>Post-Shock</v>
      </c>
    </row>
    <row r="175" spans="3:8" x14ac:dyDescent="0.25">
      <c r="C175" s="15">
        <v>45057</v>
      </c>
      <c r="D175" s="16">
        <v>7285.28</v>
      </c>
      <c r="E175" s="16">
        <v>83.95</v>
      </c>
      <c r="F175" s="16">
        <v>167.05</v>
      </c>
      <c r="G175" s="16">
        <v>172.57</v>
      </c>
      <c r="H175" s="17" t="str">
        <f t="shared" si="2"/>
        <v>Post-Shock</v>
      </c>
    </row>
    <row r="176" spans="3:8" x14ac:dyDescent="0.25">
      <c r="C176" s="18">
        <v>45056</v>
      </c>
      <c r="D176" s="19">
        <v>7388.48</v>
      </c>
      <c r="E176" s="19">
        <v>84.25</v>
      </c>
      <c r="F176" s="19">
        <v>166.95</v>
      </c>
      <c r="G176" s="16">
        <v>172.87</v>
      </c>
      <c r="H176" s="17" t="str">
        <f t="shared" si="2"/>
        <v>Post-Shock</v>
      </c>
    </row>
    <row r="177" spans="3:8" x14ac:dyDescent="0.25">
      <c r="C177" s="15">
        <v>45055</v>
      </c>
      <c r="D177" s="16">
        <v>7523.02</v>
      </c>
      <c r="E177" s="16">
        <v>84</v>
      </c>
      <c r="F177" s="16">
        <v>165.25</v>
      </c>
      <c r="G177" s="16">
        <v>169.37</v>
      </c>
      <c r="H177" s="17" t="str">
        <f t="shared" si="2"/>
        <v>Post-Shock</v>
      </c>
    </row>
    <row r="178" spans="3:8" x14ac:dyDescent="0.25">
      <c r="C178" s="18">
        <v>45054</v>
      </c>
      <c r="D178" s="19">
        <v>7485.64</v>
      </c>
      <c r="E178" s="19">
        <v>83.25</v>
      </c>
      <c r="F178" s="19">
        <v>165</v>
      </c>
      <c r="G178" s="16">
        <v>172.2</v>
      </c>
      <c r="H178" s="17" t="str">
        <f t="shared" si="2"/>
        <v>Post-Shock</v>
      </c>
    </row>
    <row r="179" spans="3:8" x14ac:dyDescent="0.25">
      <c r="C179" s="15">
        <v>45051</v>
      </c>
      <c r="D179" s="16">
        <v>7276.36</v>
      </c>
      <c r="E179" s="16">
        <v>82.8</v>
      </c>
      <c r="F179" s="16">
        <v>160.30000000000001</v>
      </c>
      <c r="G179" s="16">
        <v>168.7</v>
      </c>
      <c r="H179" s="17" t="str">
        <f t="shared" si="2"/>
        <v>Post-Shock</v>
      </c>
    </row>
    <row r="180" spans="3:8" x14ac:dyDescent="0.25">
      <c r="C180" s="18">
        <v>45050</v>
      </c>
      <c r="D180" s="19">
        <v>7087.01</v>
      </c>
      <c r="E180" s="19">
        <v>83.3</v>
      </c>
      <c r="F180" s="19">
        <v>161</v>
      </c>
      <c r="G180" s="16">
        <v>172.1</v>
      </c>
      <c r="H180" s="17" t="str">
        <f t="shared" si="2"/>
        <v>Post-Shock</v>
      </c>
    </row>
    <row r="181" spans="3:8" x14ac:dyDescent="0.25">
      <c r="C181" s="15">
        <v>45049</v>
      </c>
      <c r="D181" s="16">
        <v>7034.69</v>
      </c>
      <c r="E181" s="16">
        <v>82.7</v>
      </c>
      <c r="F181" s="16">
        <v>161.15</v>
      </c>
      <c r="G181" s="16">
        <v>171.37</v>
      </c>
      <c r="H181" s="17" t="str">
        <f t="shared" si="2"/>
        <v>Post-Shock</v>
      </c>
    </row>
    <row r="182" spans="3:8" x14ac:dyDescent="0.25">
      <c r="C182" s="18">
        <v>45048</v>
      </c>
      <c r="D182" s="19">
        <v>7356.09</v>
      </c>
      <c r="E182" s="19">
        <v>82.15</v>
      </c>
      <c r="F182" s="19">
        <v>164.25</v>
      </c>
      <c r="G182" s="16">
        <v>172</v>
      </c>
      <c r="H182" s="17" t="str">
        <f t="shared" si="2"/>
        <v>Post-Shock</v>
      </c>
    </row>
    <row r="183" spans="3:8" x14ac:dyDescent="0.25">
      <c r="C183" s="15">
        <v>45047</v>
      </c>
      <c r="D183" s="16">
        <v>7663.78</v>
      </c>
      <c r="E183" s="16">
        <v>82</v>
      </c>
      <c r="F183" s="16">
        <v>164</v>
      </c>
      <c r="G183" s="16">
        <v>170</v>
      </c>
      <c r="H183" s="17" t="str">
        <f t="shared" si="2"/>
        <v>Post-Shock</v>
      </c>
    </row>
    <row r="184" spans="3:8" x14ac:dyDescent="0.25">
      <c r="C184" s="18">
        <v>45044</v>
      </c>
      <c r="D184" s="19">
        <v>7830.71</v>
      </c>
      <c r="E184" s="19">
        <v>81.400000000000006</v>
      </c>
      <c r="F184" s="19">
        <v>158.94999999999999</v>
      </c>
      <c r="G184" s="16">
        <v>169.9</v>
      </c>
      <c r="H184" s="17" t="str">
        <f t="shared" si="2"/>
        <v>Post-Shock</v>
      </c>
    </row>
    <row r="185" spans="3:8" x14ac:dyDescent="0.25">
      <c r="C185" s="15">
        <v>45043</v>
      </c>
      <c r="D185" s="16">
        <v>7648.84</v>
      </c>
      <c r="E185" s="16">
        <v>80.45</v>
      </c>
      <c r="F185" s="16">
        <v>160.05000000000001</v>
      </c>
      <c r="G185" s="16">
        <v>171.23</v>
      </c>
      <c r="H185" s="17" t="str">
        <f t="shared" si="2"/>
        <v>Post-Shock</v>
      </c>
    </row>
    <row r="186" spans="3:8" x14ac:dyDescent="0.25">
      <c r="C186" s="18">
        <v>45042</v>
      </c>
      <c r="D186" s="19">
        <v>7767.18</v>
      </c>
      <c r="E186" s="19">
        <v>78.45</v>
      </c>
      <c r="F186" s="19">
        <v>161.15</v>
      </c>
      <c r="G186" s="16">
        <v>172.93</v>
      </c>
      <c r="H186" s="17" t="str">
        <f t="shared" si="2"/>
        <v>Post-Shock</v>
      </c>
    </row>
    <row r="187" spans="3:8" x14ac:dyDescent="0.25">
      <c r="C187" s="15">
        <v>45041</v>
      </c>
      <c r="D187" s="16">
        <v>7891.75</v>
      </c>
      <c r="E187" s="16">
        <v>78.45</v>
      </c>
      <c r="F187" s="16">
        <v>160.65</v>
      </c>
      <c r="G187" s="16">
        <v>169.07</v>
      </c>
      <c r="H187" s="17" t="str">
        <f t="shared" si="2"/>
        <v>Post-Shock</v>
      </c>
    </row>
    <row r="188" spans="3:8" x14ac:dyDescent="0.25">
      <c r="C188" s="18">
        <v>45040</v>
      </c>
      <c r="D188" s="19">
        <v>8081.11</v>
      </c>
      <c r="E188" s="19">
        <v>78.25</v>
      </c>
      <c r="F188" s="19">
        <v>160.25</v>
      </c>
      <c r="G188" s="16">
        <v>169.53</v>
      </c>
      <c r="H188" s="17" t="str">
        <f t="shared" si="2"/>
        <v>Post-Shock</v>
      </c>
    </row>
    <row r="189" spans="3:8" x14ac:dyDescent="0.25">
      <c r="C189" s="15">
        <v>45037</v>
      </c>
      <c r="D189" s="16">
        <v>7970.24</v>
      </c>
      <c r="E189" s="16">
        <v>78.25</v>
      </c>
      <c r="F189" s="16">
        <v>159.6</v>
      </c>
      <c r="G189" s="16">
        <v>171.1</v>
      </c>
      <c r="H189" s="17" t="str">
        <f t="shared" si="2"/>
        <v>Post-Shock</v>
      </c>
    </row>
    <row r="190" spans="3:8" x14ac:dyDescent="0.25">
      <c r="C190" s="18">
        <v>45036</v>
      </c>
      <c r="D190" s="19">
        <v>7955.29</v>
      </c>
      <c r="E190" s="19">
        <v>78.2</v>
      </c>
      <c r="F190" s="19">
        <v>159.15</v>
      </c>
      <c r="G190" s="16">
        <v>168.97</v>
      </c>
      <c r="H190" s="17" t="str">
        <f t="shared" si="2"/>
        <v>Post-Shock</v>
      </c>
    </row>
    <row r="191" spans="3:8" x14ac:dyDescent="0.25">
      <c r="C191" s="15">
        <v>45035</v>
      </c>
      <c r="D191" s="16">
        <v>8179.52</v>
      </c>
      <c r="E191" s="16">
        <v>78.55</v>
      </c>
      <c r="F191" s="16">
        <v>160.1</v>
      </c>
      <c r="G191" s="16">
        <v>172.8</v>
      </c>
      <c r="H191" s="17" t="str">
        <f t="shared" si="2"/>
        <v>Post-Shock</v>
      </c>
    </row>
    <row r="192" spans="3:8" x14ac:dyDescent="0.25">
      <c r="C192" s="18">
        <v>45034</v>
      </c>
      <c r="D192" s="19">
        <v>8333.99</v>
      </c>
      <c r="E192" s="19">
        <v>78</v>
      </c>
      <c r="F192" s="19">
        <v>160.1</v>
      </c>
      <c r="G192" s="16">
        <v>176.53</v>
      </c>
      <c r="H192" s="17" t="str">
        <f t="shared" si="2"/>
        <v>Post-Shock</v>
      </c>
    </row>
    <row r="193" spans="3:8" x14ac:dyDescent="0.25">
      <c r="C193" s="15">
        <v>45033</v>
      </c>
      <c r="D193" s="16">
        <v>8279.18</v>
      </c>
      <c r="E193" s="16">
        <v>77.25</v>
      </c>
      <c r="F193" s="16">
        <v>160.15</v>
      </c>
      <c r="G193" s="16">
        <v>175.23</v>
      </c>
      <c r="H193" s="17" t="str">
        <f t="shared" si="2"/>
        <v>Post-Shock</v>
      </c>
    </row>
    <row r="194" spans="3:8" x14ac:dyDescent="0.25">
      <c r="C194" s="18">
        <v>45030</v>
      </c>
      <c r="D194" s="19">
        <v>8433.65</v>
      </c>
      <c r="E194" s="19">
        <v>77</v>
      </c>
      <c r="F194" s="19">
        <v>160</v>
      </c>
      <c r="G194" s="16">
        <v>174</v>
      </c>
      <c r="H194" s="17" t="str">
        <f t="shared" si="2"/>
        <v>Post-Shock</v>
      </c>
    </row>
    <row r="195" spans="3:8" x14ac:dyDescent="0.25">
      <c r="C195" s="15">
        <v>45029</v>
      </c>
      <c r="D195" s="16">
        <v>8393.7900000000009</v>
      </c>
      <c r="E195" s="16">
        <v>77.2</v>
      </c>
      <c r="F195" s="16">
        <v>158.75</v>
      </c>
      <c r="G195" s="16">
        <v>173.67</v>
      </c>
      <c r="H195" s="17" t="str">
        <f t="shared" si="2"/>
        <v>Post-Shock</v>
      </c>
    </row>
    <row r="196" spans="3:8" x14ac:dyDescent="0.25">
      <c r="C196" s="18">
        <v>45028</v>
      </c>
      <c r="D196" s="19">
        <v>8492.2000000000007</v>
      </c>
      <c r="E196" s="19">
        <v>78</v>
      </c>
      <c r="F196" s="19">
        <v>157.65</v>
      </c>
      <c r="G196" s="16">
        <v>174.37</v>
      </c>
      <c r="H196" s="17" t="str">
        <f t="shared" si="2"/>
        <v>Post-Shock</v>
      </c>
    </row>
    <row r="197" spans="3:8" x14ac:dyDescent="0.25">
      <c r="C197" s="15">
        <v>45027</v>
      </c>
      <c r="D197" s="16">
        <v>8342.7099999999991</v>
      </c>
      <c r="E197" s="16">
        <v>77.900000000000006</v>
      </c>
      <c r="F197" s="16">
        <v>159.05000000000001</v>
      </c>
      <c r="G197" s="16">
        <v>170.13</v>
      </c>
      <c r="H197" s="17" t="str">
        <f t="shared" ref="H197:H260" si="3">IF(C197&lt;DATE(2022,2,24),"Pre-War", IF(C197&lt;=DATE(2022,12,31),"Shock","Post-Shock"))</f>
        <v>Post-Shock</v>
      </c>
    </row>
    <row r="198" spans="3:8" x14ac:dyDescent="0.25">
      <c r="C198" s="18">
        <v>45026</v>
      </c>
      <c r="D198" s="19">
        <v>8208.02</v>
      </c>
      <c r="E198" s="19">
        <v>77.8</v>
      </c>
      <c r="F198" s="19">
        <v>157.15</v>
      </c>
      <c r="G198" s="16">
        <v>171.97</v>
      </c>
      <c r="H198" s="17" t="str">
        <f t="shared" si="3"/>
        <v>Post-Shock</v>
      </c>
    </row>
    <row r="199" spans="3:8" x14ac:dyDescent="0.25">
      <c r="C199" s="15">
        <v>45022</v>
      </c>
      <c r="D199" s="16">
        <v>8239.26</v>
      </c>
      <c r="E199" s="16">
        <v>77.7</v>
      </c>
      <c r="F199" s="16">
        <v>150.6</v>
      </c>
      <c r="G199" s="16">
        <v>169.8</v>
      </c>
      <c r="H199" s="17" t="str">
        <f t="shared" si="3"/>
        <v>Post-Shock</v>
      </c>
    </row>
    <row r="200" spans="3:8" x14ac:dyDescent="0.25">
      <c r="C200" s="18">
        <v>45021</v>
      </c>
      <c r="D200" s="19">
        <v>8254.26</v>
      </c>
      <c r="E200" s="19">
        <v>77.150000000000006</v>
      </c>
      <c r="F200" s="19">
        <v>152.9</v>
      </c>
      <c r="G200" s="16">
        <v>174.57</v>
      </c>
      <c r="H200" s="17" t="str">
        <f t="shared" si="3"/>
        <v>Post-Shock</v>
      </c>
    </row>
    <row r="201" spans="3:8" x14ac:dyDescent="0.25">
      <c r="C201" s="15">
        <v>45020</v>
      </c>
      <c r="D201" s="16">
        <v>8271.76</v>
      </c>
      <c r="E201" s="16">
        <v>77</v>
      </c>
      <c r="F201" s="16">
        <v>152</v>
      </c>
      <c r="G201" s="16">
        <v>173</v>
      </c>
      <c r="H201" s="17" t="str">
        <f t="shared" si="3"/>
        <v>Post-Shock</v>
      </c>
    </row>
    <row r="202" spans="3:8" x14ac:dyDescent="0.25">
      <c r="C202" s="18">
        <v>45019</v>
      </c>
      <c r="D202" s="19">
        <v>8263.01</v>
      </c>
      <c r="E202" s="19">
        <v>77.5</v>
      </c>
      <c r="F202" s="19">
        <v>153.65</v>
      </c>
      <c r="G202" s="16">
        <v>172.97</v>
      </c>
      <c r="H202" s="17" t="str">
        <f t="shared" si="3"/>
        <v>Post-Shock</v>
      </c>
    </row>
    <row r="203" spans="3:8" x14ac:dyDescent="0.25">
      <c r="C203" s="15">
        <v>45016</v>
      </c>
      <c r="D203" s="16">
        <v>7746.88</v>
      </c>
      <c r="E203" s="16">
        <v>77.900000000000006</v>
      </c>
      <c r="F203" s="16">
        <v>151.05000000000001</v>
      </c>
      <c r="G203" s="16">
        <v>167.77</v>
      </c>
      <c r="H203" s="17" t="str">
        <f t="shared" si="3"/>
        <v>Post-Shock</v>
      </c>
    </row>
    <row r="204" spans="3:8" x14ac:dyDescent="0.25">
      <c r="C204" s="18">
        <v>45015</v>
      </c>
      <c r="D204" s="19">
        <v>7614.41</v>
      </c>
      <c r="E204" s="19">
        <v>77</v>
      </c>
      <c r="F204" s="19">
        <v>150</v>
      </c>
      <c r="G204" s="16">
        <v>168</v>
      </c>
      <c r="H204" s="17" t="str">
        <f t="shared" si="3"/>
        <v>Post-Shock</v>
      </c>
    </row>
    <row r="205" spans="3:8" x14ac:dyDescent="0.25">
      <c r="C205" s="15">
        <v>45014</v>
      </c>
      <c r="D205" s="16">
        <v>7519.44</v>
      </c>
      <c r="E205" s="16">
        <v>76.900000000000006</v>
      </c>
      <c r="F205" s="16">
        <v>149.35</v>
      </c>
      <c r="G205" s="16">
        <v>175.3</v>
      </c>
      <c r="H205" s="17" t="str">
        <f t="shared" si="3"/>
        <v>Post-Shock</v>
      </c>
    </row>
    <row r="206" spans="3:8" x14ac:dyDescent="0.25">
      <c r="C206" s="18">
        <v>45013</v>
      </c>
      <c r="D206" s="19">
        <v>7570.67</v>
      </c>
      <c r="E206" s="19">
        <v>76.900000000000006</v>
      </c>
      <c r="F206" s="19">
        <v>147.19999999999999</v>
      </c>
      <c r="G206" s="16">
        <v>171.63</v>
      </c>
      <c r="H206" s="17" t="str">
        <f t="shared" si="3"/>
        <v>Post-Shock</v>
      </c>
    </row>
    <row r="207" spans="3:8" x14ac:dyDescent="0.25">
      <c r="C207" s="15">
        <v>45012</v>
      </c>
      <c r="D207" s="16">
        <v>7470.7</v>
      </c>
      <c r="E207" s="16">
        <v>77.099999999999994</v>
      </c>
      <c r="F207" s="16">
        <v>150.25</v>
      </c>
      <c r="G207" s="16">
        <v>166.6</v>
      </c>
      <c r="H207" s="17" t="str">
        <f t="shared" si="3"/>
        <v>Post-Shock</v>
      </c>
    </row>
    <row r="208" spans="3:8" x14ac:dyDescent="0.25">
      <c r="C208" s="18">
        <v>45009</v>
      </c>
      <c r="D208" s="19">
        <v>7158.27</v>
      </c>
      <c r="E208" s="19">
        <v>78.400000000000006</v>
      </c>
      <c r="F208" s="19">
        <v>149.4</v>
      </c>
      <c r="G208" s="16">
        <v>167.2</v>
      </c>
      <c r="H208" s="17" t="str">
        <f t="shared" si="3"/>
        <v>Post-Shock</v>
      </c>
    </row>
    <row r="209" spans="3:8" x14ac:dyDescent="0.25">
      <c r="C209" s="15">
        <v>45008</v>
      </c>
      <c r="D209" s="16">
        <v>7235.76</v>
      </c>
      <c r="E209" s="16">
        <v>79</v>
      </c>
      <c r="F209" s="16">
        <v>152.80000000000001</v>
      </c>
      <c r="G209" s="16">
        <v>171.23</v>
      </c>
      <c r="H209" s="17" t="str">
        <f t="shared" si="3"/>
        <v>Post-Shock</v>
      </c>
    </row>
    <row r="210" spans="3:8" x14ac:dyDescent="0.25">
      <c r="C210" s="18">
        <v>45007</v>
      </c>
      <c r="D210" s="19">
        <v>7296.99</v>
      </c>
      <c r="E210" s="19">
        <v>79.599999999999994</v>
      </c>
      <c r="F210" s="19">
        <v>151.55000000000001</v>
      </c>
      <c r="G210" s="16">
        <v>167.13</v>
      </c>
      <c r="H210" s="17" t="str">
        <f t="shared" si="3"/>
        <v>Post-Shock</v>
      </c>
    </row>
    <row r="211" spans="3:8" x14ac:dyDescent="0.25">
      <c r="C211" s="15">
        <v>45006</v>
      </c>
      <c r="D211" s="16">
        <v>7217.01</v>
      </c>
      <c r="E211" s="16">
        <v>79.55</v>
      </c>
      <c r="F211" s="16">
        <v>151.55000000000001</v>
      </c>
      <c r="G211" s="16">
        <v>167.43</v>
      </c>
      <c r="H211" s="17" t="str">
        <f t="shared" si="3"/>
        <v>Post-Shock</v>
      </c>
    </row>
    <row r="212" spans="3:8" x14ac:dyDescent="0.25">
      <c r="C212" s="18">
        <v>45005</v>
      </c>
      <c r="D212" s="19">
        <v>6913.33</v>
      </c>
      <c r="E212" s="19">
        <v>80.599999999999994</v>
      </c>
      <c r="F212" s="19">
        <v>152.30000000000001</v>
      </c>
      <c r="G212" s="16">
        <v>167.1</v>
      </c>
      <c r="H212" s="17" t="str">
        <f t="shared" si="3"/>
        <v>Post-Shock</v>
      </c>
    </row>
    <row r="213" spans="3:8" x14ac:dyDescent="0.25">
      <c r="C213" s="15">
        <v>45002</v>
      </c>
      <c r="D213" s="16">
        <v>6978.32</v>
      </c>
      <c r="E213" s="16">
        <v>79.3</v>
      </c>
      <c r="F213" s="16">
        <v>153.15</v>
      </c>
      <c r="G213" s="16">
        <v>170.27</v>
      </c>
      <c r="H213" s="17" t="str">
        <f t="shared" si="3"/>
        <v>Post-Shock</v>
      </c>
    </row>
    <row r="214" spans="3:8" x14ac:dyDescent="0.25">
      <c r="C214" s="18">
        <v>45001</v>
      </c>
      <c r="D214" s="19">
        <v>7183.27</v>
      </c>
      <c r="E214" s="19">
        <v>79.900000000000006</v>
      </c>
      <c r="F214" s="19">
        <v>152.19999999999999</v>
      </c>
      <c r="G214" s="16">
        <v>166.33</v>
      </c>
      <c r="H214" s="17" t="str">
        <f t="shared" si="3"/>
        <v>Post-Shock</v>
      </c>
    </row>
    <row r="215" spans="3:8" x14ac:dyDescent="0.25">
      <c r="C215" s="15">
        <v>45000</v>
      </c>
      <c r="D215" s="16">
        <v>7015.81</v>
      </c>
      <c r="E215" s="16">
        <v>78.599999999999994</v>
      </c>
      <c r="F215" s="16">
        <v>152.55000000000001</v>
      </c>
      <c r="G215" s="16">
        <v>172.87</v>
      </c>
      <c r="H215" s="17" t="str">
        <f t="shared" si="3"/>
        <v>Post-Shock</v>
      </c>
    </row>
    <row r="216" spans="3:8" x14ac:dyDescent="0.25">
      <c r="C216" s="18">
        <v>44999</v>
      </c>
      <c r="D216" s="19">
        <v>7534.43</v>
      </c>
      <c r="E216" s="19">
        <v>77.7</v>
      </c>
      <c r="F216" s="19">
        <v>153.30000000000001</v>
      </c>
      <c r="G216" s="16">
        <v>166.43</v>
      </c>
      <c r="H216" s="17" t="str">
        <f t="shared" si="3"/>
        <v>Post-Shock</v>
      </c>
    </row>
    <row r="217" spans="3:8" x14ac:dyDescent="0.25">
      <c r="C217" s="15">
        <v>44998</v>
      </c>
      <c r="D217" s="16">
        <v>7766.88</v>
      </c>
      <c r="E217" s="16">
        <v>77.8</v>
      </c>
      <c r="F217" s="16">
        <v>155.80000000000001</v>
      </c>
      <c r="G217" s="16">
        <v>170.73</v>
      </c>
      <c r="H217" s="17" t="str">
        <f t="shared" si="3"/>
        <v>Post-Shock</v>
      </c>
    </row>
    <row r="218" spans="3:8" x14ac:dyDescent="0.25">
      <c r="C218" s="18">
        <v>44995</v>
      </c>
      <c r="D218" s="19">
        <v>7921.84</v>
      </c>
      <c r="E218" s="19">
        <v>78.900000000000006</v>
      </c>
      <c r="F218" s="19">
        <v>155.80000000000001</v>
      </c>
      <c r="G218" s="16">
        <v>173.57</v>
      </c>
      <c r="H218" s="17" t="str">
        <f t="shared" si="3"/>
        <v>Post-Shock</v>
      </c>
    </row>
    <row r="219" spans="3:8" x14ac:dyDescent="0.25">
      <c r="C219" s="15">
        <v>44994</v>
      </c>
      <c r="D219" s="16">
        <v>7894.89</v>
      </c>
      <c r="E219" s="16">
        <v>78.7</v>
      </c>
      <c r="F219" s="16">
        <v>156.30000000000001</v>
      </c>
      <c r="G219" s="16">
        <v>178.53</v>
      </c>
      <c r="H219" s="17" t="str">
        <f t="shared" si="3"/>
        <v>Post-Shock</v>
      </c>
    </row>
    <row r="220" spans="3:8" x14ac:dyDescent="0.25">
      <c r="C220" s="18">
        <v>44993</v>
      </c>
      <c r="D220" s="19">
        <v>7930.1</v>
      </c>
      <c r="E220" s="19">
        <v>79.2</v>
      </c>
      <c r="F220" s="19">
        <v>158.25</v>
      </c>
      <c r="G220" s="16">
        <v>177.83</v>
      </c>
      <c r="H220" s="17" t="str">
        <f t="shared" si="3"/>
        <v>Post-Shock</v>
      </c>
    </row>
    <row r="221" spans="3:8" x14ac:dyDescent="0.25">
      <c r="C221" s="15">
        <v>44992</v>
      </c>
      <c r="D221" s="16">
        <v>8060.91</v>
      </c>
      <c r="E221" s="16">
        <v>79</v>
      </c>
      <c r="F221" s="16">
        <v>158</v>
      </c>
      <c r="G221" s="16">
        <v>176</v>
      </c>
      <c r="H221" s="17" t="str">
        <f t="shared" si="3"/>
        <v>Post-Shock</v>
      </c>
    </row>
    <row r="222" spans="3:8" x14ac:dyDescent="0.25">
      <c r="C222" s="18">
        <v>44991</v>
      </c>
      <c r="D222" s="19">
        <v>8248.31</v>
      </c>
      <c r="E222" s="19">
        <v>79.25</v>
      </c>
      <c r="F222" s="19">
        <v>158.19999999999999</v>
      </c>
      <c r="G222" s="16">
        <v>175.07</v>
      </c>
      <c r="H222" s="17" t="str">
        <f t="shared" si="3"/>
        <v>Post-Shock</v>
      </c>
    </row>
    <row r="223" spans="3:8" x14ac:dyDescent="0.25">
      <c r="C223" s="15">
        <v>44988</v>
      </c>
      <c r="D223" s="16">
        <v>8179.14</v>
      </c>
      <c r="E223" s="16">
        <v>78.2</v>
      </c>
      <c r="F223" s="16">
        <v>154.25</v>
      </c>
      <c r="G223" s="16">
        <v>170.97</v>
      </c>
      <c r="H223" s="17" t="str">
        <f t="shared" si="3"/>
        <v>Post-Shock</v>
      </c>
    </row>
    <row r="224" spans="3:8" x14ac:dyDescent="0.25">
      <c r="C224" s="18">
        <v>44987</v>
      </c>
      <c r="D224" s="19">
        <v>8096.13</v>
      </c>
      <c r="E224" s="19">
        <v>77.900000000000006</v>
      </c>
      <c r="F224" s="19">
        <v>154.05000000000001</v>
      </c>
      <c r="G224" s="16">
        <v>171.7</v>
      </c>
      <c r="H224" s="17" t="str">
        <f t="shared" si="3"/>
        <v>Post-Shock</v>
      </c>
    </row>
    <row r="225" spans="3:8" x14ac:dyDescent="0.25">
      <c r="C225" s="15">
        <v>44986</v>
      </c>
      <c r="D225" s="16">
        <v>7998.02</v>
      </c>
      <c r="E225" s="16">
        <v>76.95</v>
      </c>
      <c r="F225" s="16">
        <v>154.80000000000001</v>
      </c>
      <c r="G225" s="16">
        <v>172.3</v>
      </c>
      <c r="H225" s="17" t="str">
        <f t="shared" si="3"/>
        <v>Post-Shock</v>
      </c>
    </row>
    <row r="226" spans="3:8" x14ac:dyDescent="0.25">
      <c r="C226" s="18">
        <v>44985</v>
      </c>
      <c r="D226" s="19">
        <v>8054.62</v>
      </c>
      <c r="E226" s="19">
        <v>76.05</v>
      </c>
      <c r="F226" s="19">
        <v>152.05000000000001</v>
      </c>
      <c r="G226" s="16">
        <v>164.7</v>
      </c>
      <c r="H226" s="17" t="str">
        <f t="shared" si="3"/>
        <v>Post-Shock</v>
      </c>
    </row>
    <row r="227" spans="3:8" x14ac:dyDescent="0.25">
      <c r="C227" s="15">
        <v>44984</v>
      </c>
      <c r="D227" s="16">
        <v>7889.86</v>
      </c>
      <c r="E227" s="16">
        <v>76.849999999999994</v>
      </c>
      <c r="F227" s="16">
        <v>155.25</v>
      </c>
      <c r="G227" s="16">
        <v>163.57</v>
      </c>
      <c r="H227" s="17" t="str">
        <f t="shared" si="3"/>
        <v>Post-Shock</v>
      </c>
    </row>
    <row r="228" spans="3:8" x14ac:dyDescent="0.25">
      <c r="C228" s="18">
        <v>44981</v>
      </c>
      <c r="D228" s="19">
        <v>7976.64</v>
      </c>
      <c r="E228" s="19">
        <v>77.349999999999994</v>
      </c>
      <c r="F228" s="19">
        <v>155</v>
      </c>
      <c r="G228" s="16">
        <v>162.1</v>
      </c>
      <c r="H228" s="17" t="str">
        <f t="shared" si="3"/>
        <v>Post-Shock</v>
      </c>
    </row>
    <row r="229" spans="3:8" x14ac:dyDescent="0.25">
      <c r="C229" s="15">
        <v>44980</v>
      </c>
      <c r="D229" s="16">
        <v>7869.73</v>
      </c>
      <c r="E229" s="16">
        <v>77.2</v>
      </c>
      <c r="F229" s="16">
        <v>154.65</v>
      </c>
      <c r="G229" s="16">
        <v>163.87</v>
      </c>
      <c r="H229" s="17" t="str">
        <f t="shared" si="3"/>
        <v>Post-Shock</v>
      </c>
    </row>
    <row r="230" spans="3:8" x14ac:dyDescent="0.25">
      <c r="C230" s="18">
        <v>44979</v>
      </c>
      <c r="D230" s="19">
        <v>7765.34</v>
      </c>
      <c r="E230" s="19">
        <v>77.3</v>
      </c>
      <c r="F230" s="19">
        <v>153.6</v>
      </c>
      <c r="G230" s="16">
        <v>165.8</v>
      </c>
      <c r="H230" s="17" t="str">
        <f t="shared" si="3"/>
        <v>Post-Shock</v>
      </c>
    </row>
    <row r="231" spans="3:8" x14ac:dyDescent="0.25">
      <c r="C231" s="15">
        <v>44978</v>
      </c>
      <c r="D231" s="16">
        <v>8030.72</v>
      </c>
      <c r="E231" s="16">
        <v>79.2</v>
      </c>
      <c r="F231" s="16">
        <v>154.1</v>
      </c>
      <c r="G231" s="16">
        <v>169.87</v>
      </c>
      <c r="H231" s="17" t="str">
        <f t="shared" si="3"/>
        <v>Post-Shock</v>
      </c>
    </row>
    <row r="232" spans="3:8" x14ac:dyDescent="0.25">
      <c r="C232" s="18">
        <v>44977</v>
      </c>
      <c r="D232" s="19">
        <v>8082.29</v>
      </c>
      <c r="E232" s="19">
        <v>79.55</v>
      </c>
      <c r="F232" s="19">
        <v>154.85</v>
      </c>
      <c r="G232" s="16">
        <v>172.77</v>
      </c>
      <c r="H232" s="17" t="str">
        <f t="shared" si="3"/>
        <v>Post-Shock</v>
      </c>
    </row>
    <row r="233" spans="3:8" x14ac:dyDescent="0.25">
      <c r="C233" s="15">
        <v>44976</v>
      </c>
      <c r="D233" s="16">
        <v>7980</v>
      </c>
      <c r="E233" s="16">
        <v>80</v>
      </c>
      <c r="F233" s="16">
        <v>155</v>
      </c>
      <c r="G233" s="16">
        <v>173</v>
      </c>
      <c r="H233" s="17" t="str">
        <f t="shared" si="3"/>
        <v>Post-Shock</v>
      </c>
    </row>
    <row r="234" spans="3:8" x14ac:dyDescent="0.25">
      <c r="C234" s="18">
        <v>44974</v>
      </c>
      <c r="D234" s="19">
        <v>7945.2</v>
      </c>
      <c r="E234" s="19">
        <v>80.55</v>
      </c>
      <c r="F234" s="19">
        <v>156.6</v>
      </c>
      <c r="G234" s="16">
        <v>173.87</v>
      </c>
      <c r="H234" s="17" t="str">
        <f t="shared" si="3"/>
        <v>Post-Shock</v>
      </c>
    </row>
    <row r="235" spans="3:8" x14ac:dyDescent="0.25">
      <c r="C235" s="15">
        <v>44973</v>
      </c>
      <c r="D235" s="16">
        <v>8224.42</v>
      </c>
      <c r="E235" s="16">
        <v>79.8</v>
      </c>
      <c r="F235" s="16">
        <v>155.9</v>
      </c>
      <c r="G235" s="16">
        <v>173.6</v>
      </c>
      <c r="H235" s="17" t="str">
        <f t="shared" si="3"/>
        <v>Post-Shock</v>
      </c>
    </row>
    <row r="236" spans="3:8" x14ac:dyDescent="0.25">
      <c r="C236" s="18">
        <v>44972</v>
      </c>
      <c r="D236" s="19">
        <v>8208.07</v>
      </c>
      <c r="E236" s="19">
        <v>79.5</v>
      </c>
      <c r="F236" s="19">
        <v>147.5</v>
      </c>
      <c r="G236" s="16">
        <v>165.27</v>
      </c>
      <c r="H236" s="17" t="str">
        <f t="shared" si="3"/>
        <v>Post-Shock</v>
      </c>
    </row>
    <row r="237" spans="3:8" x14ac:dyDescent="0.25">
      <c r="C237" s="15">
        <v>44971</v>
      </c>
      <c r="D237" s="16">
        <v>8306.17</v>
      </c>
      <c r="E237" s="16">
        <v>79.150000000000006</v>
      </c>
      <c r="F237" s="16">
        <v>148.44999999999999</v>
      </c>
      <c r="G237" s="16">
        <v>171.87</v>
      </c>
      <c r="H237" s="17" t="str">
        <f t="shared" si="3"/>
        <v>Post-Shock</v>
      </c>
    </row>
    <row r="238" spans="3:8" x14ac:dyDescent="0.25">
      <c r="C238" s="18">
        <v>44970</v>
      </c>
      <c r="D238" s="19">
        <v>8404.27</v>
      </c>
      <c r="E238" s="19">
        <v>79.5</v>
      </c>
      <c r="F238" s="19">
        <v>148.15</v>
      </c>
      <c r="G238" s="16">
        <v>160.66999999999999</v>
      </c>
      <c r="H238" s="17" t="str">
        <f t="shared" si="3"/>
        <v>Post-Shock</v>
      </c>
    </row>
    <row r="239" spans="3:8" x14ac:dyDescent="0.25">
      <c r="C239" s="15">
        <v>44967</v>
      </c>
      <c r="D239" s="16">
        <v>8282.27</v>
      </c>
      <c r="E239" s="16">
        <v>79.8</v>
      </c>
      <c r="F239" s="16">
        <v>146.69999999999999</v>
      </c>
      <c r="G239" s="16">
        <v>149.03</v>
      </c>
      <c r="H239" s="17" t="str">
        <f t="shared" si="3"/>
        <v>Post-Shock</v>
      </c>
    </row>
    <row r="240" spans="3:8" x14ac:dyDescent="0.25">
      <c r="C240" s="18">
        <v>44966</v>
      </c>
      <c r="D240" s="19">
        <v>8133.86</v>
      </c>
      <c r="E240" s="19">
        <v>79.599999999999994</v>
      </c>
      <c r="F240" s="19">
        <v>146.19999999999999</v>
      </c>
      <c r="G240" s="16">
        <v>152.72999999999999</v>
      </c>
      <c r="H240" s="17" t="str">
        <f t="shared" si="3"/>
        <v>Post-Shock</v>
      </c>
    </row>
    <row r="241" spans="3:8" x14ac:dyDescent="0.25">
      <c r="C241" s="15">
        <v>44965</v>
      </c>
      <c r="D241" s="16">
        <v>8189.39</v>
      </c>
      <c r="E241" s="16">
        <v>79.25</v>
      </c>
      <c r="F241" s="16">
        <v>143.9</v>
      </c>
      <c r="G241" s="16">
        <v>154.5</v>
      </c>
      <c r="H241" s="17" t="str">
        <f t="shared" si="3"/>
        <v>Post-Shock</v>
      </c>
    </row>
    <row r="242" spans="3:8" x14ac:dyDescent="0.25">
      <c r="C242" s="18">
        <v>44964</v>
      </c>
      <c r="D242" s="19">
        <v>8051.47</v>
      </c>
      <c r="E242" s="19">
        <v>79.05</v>
      </c>
      <c r="F242" s="19">
        <v>144.65</v>
      </c>
      <c r="G242" s="16">
        <v>150</v>
      </c>
      <c r="H242" s="17" t="str">
        <f t="shared" si="3"/>
        <v>Post-Shock</v>
      </c>
    </row>
    <row r="243" spans="3:8" x14ac:dyDescent="0.25">
      <c r="C243" s="15">
        <v>44963</v>
      </c>
      <c r="D243" s="16">
        <v>7757.91</v>
      </c>
      <c r="E243" s="16">
        <v>79.25</v>
      </c>
      <c r="F243" s="16">
        <v>143.5</v>
      </c>
      <c r="G243" s="16">
        <v>143.53</v>
      </c>
      <c r="H243" s="17" t="str">
        <f t="shared" si="3"/>
        <v>Post-Shock</v>
      </c>
    </row>
    <row r="244" spans="3:8" x14ac:dyDescent="0.25">
      <c r="C244" s="18">
        <v>44960</v>
      </c>
      <c r="D244" s="19">
        <v>7714.88</v>
      </c>
      <c r="E244" s="19">
        <v>78.45</v>
      </c>
      <c r="F244" s="19">
        <v>144.30000000000001</v>
      </c>
      <c r="G244" s="16">
        <v>144.19999999999999</v>
      </c>
      <c r="H244" s="17" t="str">
        <f t="shared" si="3"/>
        <v>Post-Shock</v>
      </c>
    </row>
    <row r="245" spans="3:8" x14ac:dyDescent="0.25">
      <c r="C245" s="15">
        <v>44959</v>
      </c>
      <c r="D245" s="16">
        <v>7993.26</v>
      </c>
      <c r="E245" s="16">
        <v>78.55</v>
      </c>
      <c r="F245" s="16">
        <v>143.44999999999999</v>
      </c>
      <c r="G245" s="16">
        <v>150.22999999999999</v>
      </c>
      <c r="H245" s="17" t="str">
        <f t="shared" si="3"/>
        <v>Post-Shock</v>
      </c>
    </row>
    <row r="246" spans="3:8" x14ac:dyDescent="0.25">
      <c r="C246" s="18">
        <v>44958</v>
      </c>
      <c r="D246" s="19">
        <v>7947.71</v>
      </c>
      <c r="E246" s="19">
        <v>79.8</v>
      </c>
      <c r="F246" s="19">
        <v>144.25</v>
      </c>
      <c r="G246" s="16">
        <v>149.87</v>
      </c>
      <c r="H246" s="17" t="str">
        <f t="shared" si="3"/>
        <v>Post-Shock</v>
      </c>
    </row>
    <row r="247" spans="3:8" x14ac:dyDescent="0.25">
      <c r="C247" s="15">
        <v>44957</v>
      </c>
      <c r="D247" s="16">
        <v>8178</v>
      </c>
      <c r="E247" s="16">
        <v>81.75</v>
      </c>
      <c r="F247" s="16">
        <v>144.9</v>
      </c>
      <c r="G247" s="16">
        <v>155.30000000000001</v>
      </c>
      <c r="H247" s="17" t="str">
        <f t="shared" si="3"/>
        <v>Post-Shock</v>
      </c>
    </row>
    <row r="248" spans="3:8" x14ac:dyDescent="0.25">
      <c r="C248" s="18">
        <v>44956</v>
      </c>
      <c r="D248" s="19">
        <v>8121.06</v>
      </c>
      <c r="E248" s="19">
        <v>81.75</v>
      </c>
      <c r="F248" s="19">
        <v>144.9</v>
      </c>
      <c r="G248" s="16">
        <v>158.30000000000001</v>
      </c>
      <c r="H248" s="17" t="str">
        <f t="shared" si="3"/>
        <v>Post-Shock</v>
      </c>
    </row>
    <row r="249" spans="3:8" x14ac:dyDescent="0.25">
      <c r="C249" s="15">
        <v>44953</v>
      </c>
      <c r="D249" s="16">
        <v>8232.41</v>
      </c>
      <c r="E249" s="16">
        <v>81</v>
      </c>
      <c r="F249" s="16">
        <v>147.65</v>
      </c>
      <c r="G249" s="16">
        <v>159.4</v>
      </c>
      <c r="H249" s="17" t="str">
        <f t="shared" si="3"/>
        <v>Post-Shock</v>
      </c>
    </row>
    <row r="250" spans="3:8" x14ac:dyDescent="0.25">
      <c r="C250" s="18">
        <v>44952</v>
      </c>
      <c r="D250" s="19">
        <v>8245</v>
      </c>
      <c r="E250" s="19">
        <v>82</v>
      </c>
      <c r="F250" s="19">
        <v>151</v>
      </c>
      <c r="G250" s="16">
        <v>158</v>
      </c>
      <c r="H250" s="17" t="str">
        <f t="shared" si="3"/>
        <v>Post-Shock</v>
      </c>
    </row>
    <row r="251" spans="3:8" x14ac:dyDescent="0.25">
      <c r="C251" s="15">
        <v>44951</v>
      </c>
      <c r="D251" s="16">
        <v>8266.58</v>
      </c>
      <c r="E251" s="16">
        <v>82.5</v>
      </c>
      <c r="F251" s="16">
        <v>152.44999999999999</v>
      </c>
      <c r="G251" s="16">
        <v>157.19999999999999</v>
      </c>
      <c r="H251" s="17" t="str">
        <f t="shared" si="3"/>
        <v>Post-Shock</v>
      </c>
    </row>
    <row r="252" spans="3:8" x14ac:dyDescent="0.25">
      <c r="C252" s="18">
        <v>44950</v>
      </c>
      <c r="D252" s="19">
        <v>8303.27</v>
      </c>
      <c r="E252" s="19">
        <v>83.15</v>
      </c>
      <c r="F252" s="19">
        <v>152.15</v>
      </c>
      <c r="G252" s="16">
        <v>159.5</v>
      </c>
      <c r="H252" s="17" t="str">
        <f t="shared" si="3"/>
        <v>Post-Shock</v>
      </c>
    </row>
    <row r="253" spans="3:8" x14ac:dyDescent="0.25">
      <c r="C253" s="15">
        <v>44949</v>
      </c>
      <c r="D253" s="16">
        <v>8484.2199999999993</v>
      </c>
      <c r="E253" s="16">
        <v>83.45</v>
      </c>
      <c r="F253" s="16">
        <v>152.35</v>
      </c>
      <c r="G253" s="16">
        <v>160.1</v>
      </c>
      <c r="H253" s="17" t="str">
        <f t="shared" si="3"/>
        <v>Post-Shock</v>
      </c>
    </row>
    <row r="254" spans="3:8" x14ac:dyDescent="0.25">
      <c r="C254" s="18">
        <v>44946</v>
      </c>
      <c r="D254" s="19">
        <v>8376.67</v>
      </c>
      <c r="E254" s="19">
        <v>82.9</v>
      </c>
      <c r="F254" s="19">
        <v>151.6</v>
      </c>
      <c r="G254" s="16">
        <v>157.03</v>
      </c>
      <c r="H254" s="17" t="str">
        <f t="shared" si="3"/>
        <v>Post-Shock</v>
      </c>
    </row>
    <row r="255" spans="3:8" x14ac:dyDescent="0.25">
      <c r="C255" s="15">
        <v>44945</v>
      </c>
      <c r="D255" s="16">
        <v>8323.52</v>
      </c>
      <c r="E255" s="16">
        <v>83.25</v>
      </c>
      <c r="F255" s="16">
        <v>151.75</v>
      </c>
      <c r="G255" s="16">
        <v>156.4</v>
      </c>
      <c r="H255" s="17" t="str">
        <f t="shared" si="3"/>
        <v>Post-Shock</v>
      </c>
    </row>
    <row r="256" spans="3:8" x14ac:dyDescent="0.25">
      <c r="C256" s="18">
        <v>44944</v>
      </c>
      <c r="D256" s="19">
        <v>8288.09</v>
      </c>
      <c r="E256" s="19">
        <v>82.15</v>
      </c>
      <c r="F256" s="19">
        <v>149.25</v>
      </c>
      <c r="G256" s="16">
        <v>155.43</v>
      </c>
      <c r="H256" s="17" t="str">
        <f t="shared" si="3"/>
        <v>Post-Shock</v>
      </c>
    </row>
    <row r="257" spans="3:8" x14ac:dyDescent="0.25">
      <c r="C257" s="15">
        <v>44943</v>
      </c>
      <c r="D257" s="16">
        <v>8286.83</v>
      </c>
      <c r="E257" s="16">
        <v>81.599999999999994</v>
      </c>
      <c r="F257" s="16">
        <v>147.85</v>
      </c>
      <c r="G257" s="16">
        <v>150.6</v>
      </c>
      <c r="H257" s="17" t="str">
        <f t="shared" si="3"/>
        <v>Post-Shock</v>
      </c>
    </row>
    <row r="258" spans="3:8" x14ac:dyDescent="0.25">
      <c r="C258" s="18">
        <v>44942</v>
      </c>
      <c r="D258" s="19">
        <v>8222.2900000000009</v>
      </c>
      <c r="E258" s="19">
        <v>82.25</v>
      </c>
      <c r="F258" s="19">
        <v>147.6</v>
      </c>
      <c r="G258" s="16">
        <v>150.13</v>
      </c>
      <c r="H258" s="17" t="str">
        <f t="shared" si="3"/>
        <v>Post-Shock</v>
      </c>
    </row>
    <row r="259" spans="3:8" x14ac:dyDescent="0.25">
      <c r="C259" s="15">
        <v>44941</v>
      </c>
      <c r="D259" s="16">
        <v>8222</v>
      </c>
      <c r="E259" s="16">
        <v>82</v>
      </c>
      <c r="F259" s="16">
        <v>146</v>
      </c>
      <c r="G259" s="16">
        <v>149</v>
      </c>
      <c r="H259" s="17" t="str">
        <f t="shared" si="3"/>
        <v>Post-Shock</v>
      </c>
    </row>
    <row r="260" spans="3:8" x14ac:dyDescent="0.25">
      <c r="C260" s="18">
        <v>44939</v>
      </c>
      <c r="D260" s="19">
        <v>8221.0300000000007</v>
      </c>
      <c r="E260" s="19">
        <v>82.3</v>
      </c>
      <c r="F260" s="19">
        <v>146.94999999999999</v>
      </c>
      <c r="G260" s="16">
        <v>148.9</v>
      </c>
      <c r="H260" s="17" t="str">
        <f t="shared" si="3"/>
        <v>Post-Shock</v>
      </c>
    </row>
    <row r="261" spans="3:8" x14ac:dyDescent="0.25">
      <c r="C261" s="15">
        <v>44938</v>
      </c>
      <c r="D261" s="16">
        <v>8137.51</v>
      </c>
      <c r="E261" s="16">
        <v>81.599999999999994</v>
      </c>
      <c r="F261" s="16">
        <v>146.15</v>
      </c>
      <c r="G261" s="16">
        <v>150.07</v>
      </c>
      <c r="H261" s="17" t="str">
        <f t="shared" ref="H261:H324" si="4">IF(C261&lt;DATE(2022,2,24),"Pre-War", IF(C261&lt;=DATE(2022,12,31),"Shock","Post-Shock"))</f>
        <v>Post-Shock</v>
      </c>
    </row>
    <row r="262" spans="3:8" x14ac:dyDescent="0.25">
      <c r="C262" s="18">
        <v>44937</v>
      </c>
      <c r="D262" s="19">
        <v>8057.8</v>
      </c>
      <c r="E262" s="19">
        <v>83.55</v>
      </c>
      <c r="F262" s="19">
        <v>146.80000000000001</v>
      </c>
      <c r="G262" s="16">
        <v>148.57</v>
      </c>
      <c r="H262" s="17" t="str">
        <f t="shared" si="4"/>
        <v>Post-Shock</v>
      </c>
    </row>
    <row r="263" spans="3:8" x14ac:dyDescent="0.25">
      <c r="C263" s="15">
        <v>44936</v>
      </c>
      <c r="D263" s="16">
        <v>7879.48</v>
      </c>
      <c r="E263" s="16">
        <v>80.599999999999994</v>
      </c>
      <c r="F263" s="16">
        <v>149.35</v>
      </c>
      <c r="G263" s="16">
        <v>142.63</v>
      </c>
      <c r="H263" s="17" t="str">
        <f t="shared" si="4"/>
        <v>Post-Shock</v>
      </c>
    </row>
    <row r="264" spans="3:8" x14ac:dyDescent="0.25">
      <c r="C264" s="18">
        <v>44935</v>
      </c>
      <c r="D264" s="19">
        <v>7898.62</v>
      </c>
      <c r="E264" s="19">
        <v>80.099999999999994</v>
      </c>
      <c r="F264" s="19">
        <v>148.15</v>
      </c>
      <c r="G264" s="16">
        <v>141.16999999999999</v>
      </c>
      <c r="H264" s="17" t="str">
        <f t="shared" si="4"/>
        <v>Post-Shock</v>
      </c>
    </row>
    <row r="265" spans="3:8" x14ac:dyDescent="0.25">
      <c r="C265" s="15">
        <v>44932</v>
      </c>
      <c r="D265" s="16">
        <v>7843.76</v>
      </c>
      <c r="E265" s="16">
        <v>80.05</v>
      </c>
      <c r="F265" s="16">
        <v>147.35</v>
      </c>
      <c r="G265" s="16">
        <v>139.19999999999999</v>
      </c>
      <c r="H265" s="17" t="str">
        <f t="shared" si="4"/>
        <v>Post-Shock</v>
      </c>
    </row>
    <row r="266" spans="3:8" x14ac:dyDescent="0.25">
      <c r="C266" s="18">
        <v>44931</v>
      </c>
      <c r="D266" s="19">
        <v>7842.49</v>
      </c>
      <c r="E266" s="19">
        <v>79.099999999999994</v>
      </c>
      <c r="F266" s="19">
        <v>146.5</v>
      </c>
      <c r="G266" s="16">
        <v>140.27000000000001</v>
      </c>
      <c r="H266" s="17" t="str">
        <f t="shared" si="4"/>
        <v>Post-Shock</v>
      </c>
    </row>
    <row r="267" spans="3:8" x14ac:dyDescent="0.25">
      <c r="C267" s="15">
        <v>44930</v>
      </c>
      <c r="D267" s="16">
        <v>7809.32</v>
      </c>
      <c r="E267" s="16">
        <v>78.099999999999994</v>
      </c>
      <c r="F267" s="16">
        <v>146.25</v>
      </c>
      <c r="G267" s="16">
        <v>138.6</v>
      </c>
      <c r="H267" s="17" t="str">
        <f t="shared" si="4"/>
        <v>Post-Shock</v>
      </c>
    </row>
    <row r="268" spans="3:8" x14ac:dyDescent="0.25">
      <c r="C268" s="18">
        <v>44929</v>
      </c>
      <c r="D268" s="19">
        <v>8259.61</v>
      </c>
      <c r="E268" s="19">
        <v>78.5</v>
      </c>
      <c r="F268" s="19">
        <v>149.55000000000001</v>
      </c>
      <c r="G268" s="16">
        <v>140.87</v>
      </c>
      <c r="H268" s="17" t="str">
        <f t="shared" si="4"/>
        <v>Post-Shock</v>
      </c>
    </row>
    <row r="269" spans="3:8" x14ac:dyDescent="0.25">
      <c r="C269" s="15">
        <v>44928</v>
      </c>
      <c r="D269" s="16">
        <v>8429.27</v>
      </c>
      <c r="E269" s="16">
        <v>78</v>
      </c>
      <c r="F269" s="16">
        <v>150.44999999999999</v>
      </c>
      <c r="G269" s="16">
        <v>143.19999999999999</v>
      </c>
      <c r="H269" s="17" t="str">
        <f t="shared" si="4"/>
        <v>Post-Shock</v>
      </c>
    </row>
    <row r="270" spans="3:8" x14ac:dyDescent="0.25">
      <c r="C270" s="18">
        <v>44925</v>
      </c>
      <c r="D270" s="19">
        <v>8361.66</v>
      </c>
      <c r="E270" s="19">
        <v>76.5</v>
      </c>
      <c r="F270" s="19">
        <v>146.75</v>
      </c>
      <c r="G270" s="16">
        <v>138.80000000000001</v>
      </c>
      <c r="H270" s="17" t="str">
        <f t="shared" si="4"/>
        <v>Shock</v>
      </c>
    </row>
    <row r="271" spans="3:8" x14ac:dyDescent="0.25">
      <c r="C271" s="15">
        <v>44924</v>
      </c>
      <c r="D271" s="16">
        <v>8257.06</v>
      </c>
      <c r="E271" s="16">
        <v>74.75</v>
      </c>
      <c r="F271" s="16">
        <v>144.65</v>
      </c>
      <c r="G271" s="16">
        <v>138.22999999999999</v>
      </c>
      <c r="H271" s="17" t="str">
        <f t="shared" si="4"/>
        <v>Shock</v>
      </c>
    </row>
    <row r="272" spans="3:8" x14ac:dyDescent="0.25">
      <c r="C272" s="18">
        <v>44923</v>
      </c>
      <c r="D272" s="19">
        <v>8311.91</v>
      </c>
      <c r="E272" s="19">
        <v>74.8</v>
      </c>
      <c r="F272" s="19">
        <v>143.9</v>
      </c>
      <c r="G272" s="16">
        <v>139.77000000000001</v>
      </c>
      <c r="H272" s="17" t="str">
        <f t="shared" si="4"/>
        <v>Shock</v>
      </c>
    </row>
    <row r="273" spans="3:8" x14ac:dyDescent="0.25">
      <c r="C273" s="15">
        <v>44922</v>
      </c>
      <c r="D273" s="16">
        <v>8532.6</v>
      </c>
      <c r="E273" s="16">
        <v>75.099999999999994</v>
      </c>
      <c r="F273" s="16">
        <v>144.80000000000001</v>
      </c>
      <c r="G273" s="16">
        <v>139.93</v>
      </c>
      <c r="H273" s="17" t="str">
        <f t="shared" si="4"/>
        <v>Shock</v>
      </c>
    </row>
    <row r="274" spans="3:8" x14ac:dyDescent="0.25">
      <c r="C274" s="18">
        <v>44921</v>
      </c>
      <c r="D274" s="19">
        <v>8485.4</v>
      </c>
      <c r="E274" s="19">
        <v>74.400000000000006</v>
      </c>
      <c r="F274" s="19">
        <v>141.30000000000001</v>
      </c>
      <c r="G274" s="16">
        <v>134.69999999999999</v>
      </c>
      <c r="H274" s="17" t="str">
        <f t="shared" si="4"/>
        <v>Shock</v>
      </c>
    </row>
    <row r="275" spans="3:8" x14ac:dyDescent="0.25">
      <c r="C275" s="15">
        <v>44918</v>
      </c>
      <c r="D275" s="16">
        <v>8445.85</v>
      </c>
      <c r="E275" s="16">
        <v>73</v>
      </c>
      <c r="F275" s="16">
        <v>139.80000000000001</v>
      </c>
      <c r="G275" s="16">
        <v>132.53</v>
      </c>
      <c r="H275" s="17" t="str">
        <f t="shared" si="4"/>
        <v>Shock</v>
      </c>
    </row>
    <row r="276" spans="3:8" x14ac:dyDescent="0.25">
      <c r="C276" s="18">
        <v>44917</v>
      </c>
      <c r="D276" s="19">
        <v>8208.59</v>
      </c>
      <c r="E276" s="19">
        <v>75.099999999999994</v>
      </c>
      <c r="F276" s="19">
        <v>142.25</v>
      </c>
      <c r="G276" s="16">
        <v>135.37</v>
      </c>
      <c r="H276" s="17" t="str">
        <f t="shared" si="4"/>
        <v>Shock</v>
      </c>
    </row>
    <row r="277" spans="3:8" x14ac:dyDescent="0.25">
      <c r="C277" s="15">
        <v>44916</v>
      </c>
      <c r="D277" s="16">
        <v>8299.16</v>
      </c>
      <c r="E277" s="16">
        <v>76.400000000000006</v>
      </c>
      <c r="F277" s="16">
        <v>143.5</v>
      </c>
      <c r="G277" s="16">
        <v>136.6</v>
      </c>
      <c r="H277" s="17" t="str">
        <f t="shared" si="4"/>
        <v>Shock</v>
      </c>
    </row>
    <row r="278" spans="3:8" x14ac:dyDescent="0.25">
      <c r="C278" s="18">
        <v>44915</v>
      </c>
      <c r="D278" s="19">
        <v>8060.62</v>
      </c>
      <c r="E278" s="19">
        <v>77.8</v>
      </c>
      <c r="F278" s="19">
        <v>145.85</v>
      </c>
      <c r="G278" s="16">
        <v>140.07</v>
      </c>
      <c r="H278" s="17" t="str">
        <f t="shared" si="4"/>
        <v>Shock</v>
      </c>
    </row>
    <row r="279" spans="3:8" x14ac:dyDescent="0.25">
      <c r="C279" s="15">
        <v>44914</v>
      </c>
      <c r="D279" s="16">
        <v>8045.31</v>
      </c>
      <c r="E279" s="16">
        <v>77.95</v>
      </c>
      <c r="F279" s="16">
        <v>145.80000000000001</v>
      </c>
      <c r="G279" s="16">
        <v>141.16999999999999</v>
      </c>
      <c r="H279" s="17" t="str">
        <f t="shared" si="4"/>
        <v>Shock</v>
      </c>
    </row>
    <row r="280" spans="3:8" x14ac:dyDescent="0.25">
      <c r="C280" s="18">
        <v>44911</v>
      </c>
      <c r="D280" s="19">
        <v>7926.68</v>
      </c>
      <c r="E280" s="19">
        <v>76.95</v>
      </c>
      <c r="F280" s="19">
        <v>147.19999999999999</v>
      </c>
      <c r="G280" s="16">
        <v>143.03</v>
      </c>
      <c r="H280" s="17" t="str">
        <f t="shared" si="4"/>
        <v>Shock</v>
      </c>
    </row>
    <row r="281" spans="3:8" x14ac:dyDescent="0.25">
      <c r="C281" s="15">
        <v>44910</v>
      </c>
      <c r="D281" s="16">
        <v>8176.7</v>
      </c>
      <c r="E281" s="16">
        <v>78.099999999999994</v>
      </c>
      <c r="F281" s="16">
        <v>147.44999999999999</v>
      </c>
      <c r="G281" s="16">
        <v>142</v>
      </c>
      <c r="H281" s="17" t="str">
        <f t="shared" si="4"/>
        <v>Shock</v>
      </c>
    </row>
    <row r="282" spans="3:8" x14ac:dyDescent="0.25">
      <c r="C282" s="18">
        <v>44909</v>
      </c>
      <c r="D282" s="19">
        <v>8195.83</v>
      </c>
      <c r="E282" s="19">
        <v>78.150000000000006</v>
      </c>
      <c r="F282" s="19">
        <v>147.6</v>
      </c>
      <c r="G282" s="16">
        <v>142.6</v>
      </c>
      <c r="H282" s="17" t="str">
        <f t="shared" si="4"/>
        <v>Shock</v>
      </c>
    </row>
    <row r="283" spans="3:8" x14ac:dyDescent="0.25">
      <c r="C283" s="15">
        <v>44908</v>
      </c>
      <c r="D283" s="16">
        <v>8008.32</v>
      </c>
      <c r="E283" s="16">
        <v>77.75</v>
      </c>
      <c r="F283" s="16">
        <v>144.35</v>
      </c>
      <c r="G283" s="16">
        <v>138.63</v>
      </c>
      <c r="H283" s="17" t="str">
        <f t="shared" si="4"/>
        <v>Shock</v>
      </c>
    </row>
    <row r="284" spans="3:8" x14ac:dyDescent="0.25">
      <c r="C284" s="18">
        <v>44907</v>
      </c>
      <c r="D284" s="19">
        <v>7813.15</v>
      </c>
      <c r="E284" s="19">
        <v>78.900000000000006</v>
      </c>
      <c r="F284" s="19">
        <v>142.35</v>
      </c>
      <c r="G284" s="16">
        <v>135.83000000000001</v>
      </c>
      <c r="H284" s="17" t="str">
        <f t="shared" si="4"/>
        <v>Shock</v>
      </c>
    </row>
    <row r="285" spans="3:8" x14ac:dyDescent="0.25">
      <c r="C285" s="15">
        <v>44904</v>
      </c>
      <c r="D285" s="16">
        <v>7584.81</v>
      </c>
      <c r="E285" s="16">
        <v>77</v>
      </c>
      <c r="F285" s="16">
        <v>140.69999999999999</v>
      </c>
      <c r="G285" s="16">
        <v>136.43</v>
      </c>
      <c r="H285" s="17" t="str">
        <f t="shared" si="4"/>
        <v>Shock</v>
      </c>
    </row>
    <row r="286" spans="3:8" x14ac:dyDescent="0.25">
      <c r="C286" s="18">
        <v>44903</v>
      </c>
      <c r="D286" s="19">
        <v>7693.24</v>
      </c>
      <c r="E286" s="19">
        <v>76.75</v>
      </c>
      <c r="F286" s="19">
        <v>142.65</v>
      </c>
      <c r="G286" s="16">
        <v>139.30000000000001</v>
      </c>
      <c r="H286" s="17" t="str">
        <f t="shared" si="4"/>
        <v>Shock</v>
      </c>
    </row>
    <row r="287" spans="3:8" x14ac:dyDescent="0.25">
      <c r="C287" s="15">
        <v>44902</v>
      </c>
      <c r="D287" s="16">
        <v>7768.01</v>
      </c>
      <c r="E287" s="16">
        <v>76.7</v>
      </c>
      <c r="F287" s="16">
        <v>140.65</v>
      </c>
      <c r="G287" s="16">
        <v>139.69999999999999</v>
      </c>
      <c r="H287" s="17" t="str">
        <f t="shared" si="4"/>
        <v>Shock</v>
      </c>
    </row>
    <row r="288" spans="3:8" x14ac:dyDescent="0.25">
      <c r="C288" s="18">
        <v>44901</v>
      </c>
      <c r="D288" s="19">
        <v>7931.72</v>
      </c>
      <c r="E288" s="19">
        <v>75.8</v>
      </c>
      <c r="F288" s="19">
        <v>142.44999999999999</v>
      </c>
      <c r="G288" s="16">
        <v>140.53</v>
      </c>
      <c r="H288" s="17" t="str">
        <f t="shared" si="4"/>
        <v>Shock</v>
      </c>
    </row>
    <row r="289" spans="3:8" x14ac:dyDescent="0.25">
      <c r="C289" s="15">
        <v>44900</v>
      </c>
      <c r="D289" s="16">
        <v>8269.4599999999991</v>
      </c>
      <c r="E289" s="16">
        <v>77.05</v>
      </c>
      <c r="F289" s="16">
        <v>143.75</v>
      </c>
      <c r="G289" s="16">
        <v>141.33000000000001</v>
      </c>
      <c r="H289" s="17" t="str">
        <f t="shared" si="4"/>
        <v>Shock</v>
      </c>
    </row>
    <row r="290" spans="3:8" x14ac:dyDescent="0.25">
      <c r="C290" s="18">
        <v>44897</v>
      </c>
      <c r="D290" s="19">
        <v>8440.91</v>
      </c>
      <c r="E290" s="19">
        <v>77</v>
      </c>
      <c r="F290" s="19">
        <v>140.9</v>
      </c>
      <c r="G290" s="16">
        <v>138.6</v>
      </c>
      <c r="H290" s="17" t="str">
        <f t="shared" si="4"/>
        <v>Shock</v>
      </c>
    </row>
    <row r="291" spans="3:8" x14ac:dyDescent="0.25">
      <c r="C291" s="15">
        <v>44896</v>
      </c>
      <c r="D291" s="16">
        <v>8602.0400000000009</v>
      </c>
      <c r="E291" s="16">
        <v>76.2</v>
      </c>
      <c r="F291" s="16">
        <v>140.05000000000001</v>
      </c>
      <c r="G291" s="16">
        <v>138.16999999999999</v>
      </c>
      <c r="H291" s="17" t="str">
        <f t="shared" si="4"/>
        <v>Shock</v>
      </c>
    </row>
    <row r="292" spans="3:8" x14ac:dyDescent="0.25">
      <c r="C292" s="18">
        <v>44895</v>
      </c>
      <c r="D292" s="19">
        <v>8470.56</v>
      </c>
      <c r="E292" s="19">
        <v>76.650000000000006</v>
      </c>
      <c r="F292" s="19">
        <v>141.1</v>
      </c>
      <c r="G292" s="16">
        <v>136.43</v>
      </c>
      <c r="H292" s="17" t="str">
        <f t="shared" si="4"/>
        <v>Shock</v>
      </c>
    </row>
    <row r="293" spans="3:8" x14ac:dyDescent="0.25">
      <c r="C293" s="15">
        <v>44894</v>
      </c>
      <c r="D293" s="16">
        <v>8278.48</v>
      </c>
      <c r="E293" s="16">
        <v>75.3</v>
      </c>
      <c r="F293" s="16">
        <v>140.25</v>
      </c>
      <c r="G293" s="16">
        <v>135.97</v>
      </c>
      <c r="H293" s="17" t="str">
        <f t="shared" si="4"/>
        <v>Shock</v>
      </c>
    </row>
    <row r="294" spans="3:8" x14ac:dyDescent="0.25">
      <c r="C294" s="18">
        <v>44893</v>
      </c>
      <c r="D294" s="19">
        <v>8172.78</v>
      </c>
      <c r="E294" s="19">
        <v>76.2</v>
      </c>
      <c r="F294" s="19">
        <v>139.6</v>
      </c>
      <c r="G294" s="16">
        <v>135.16999999999999</v>
      </c>
      <c r="H294" s="17" t="str">
        <f t="shared" si="4"/>
        <v>Shock</v>
      </c>
    </row>
    <row r="295" spans="3:8" x14ac:dyDescent="0.25">
      <c r="C295" s="15">
        <v>44890</v>
      </c>
      <c r="D295" s="16">
        <v>8135.4</v>
      </c>
      <c r="E295" s="16">
        <v>73.349999999999994</v>
      </c>
      <c r="F295" s="16">
        <v>140.55000000000001</v>
      </c>
      <c r="G295" s="16">
        <v>133.27000000000001</v>
      </c>
      <c r="H295" s="17" t="str">
        <f t="shared" si="4"/>
        <v>Shock</v>
      </c>
    </row>
    <row r="296" spans="3:8" x14ac:dyDescent="0.25">
      <c r="C296" s="18">
        <v>44889</v>
      </c>
      <c r="D296" s="19">
        <v>8275.91</v>
      </c>
      <c r="E296" s="19">
        <v>72.05</v>
      </c>
      <c r="F296" s="19">
        <v>139.44999999999999</v>
      </c>
      <c r="G296" s="16">
        <v>131.43</v>
      </c>
      <c r="H296" s="17" t="str">
        <f t="shared" si="4"/>
        <v>Shock</v>
      </c>
    </row>
    <row r="297" spans="3:8" x14ac:dyDescent="0.25">
      <c r="C297" s="15">
        <v>44888</v>
      </c>
      <c r="D297" s="16">
        <v>8235.94</v>
      </c>
      <c r="E297" s="16">
        <v>69.900000000000006</v>
      </c>
      <c r="F297" s="16">
        <v>136.5</v>
      </c>
      <c r="G297" s="16">
        <v>130.5</v>
      </c>
      <c r="H297" s="17" t="str">
        <f t="shared" si="4"/>
        <v>Shock</v>
      </c>
    </row>
    <row r="298" spans="3:8" x14ac:dyDescent="0.25">
      <c r="C298" s="18">
        <v>44887</v>
      </c>
      <c r="D298" s="19">
        <v>8662.6299999999992</v>
      </c>
      <c r="E298" s="19">
        <v>70</v>
      </c>
      <c r="F298" s="19">
        <v>135.19999999999999</v>
      </c>
      <c r="G298" s="16">
        <v>130.47</v>
      </c>
      <c r="H298" s="17" t="str">
        <f t="shared" si="4"/>
        <v>Shock</v>
      </c>
    </row>
    <row r="299" spans="3:8" x14ac:dyDescent="0.25">
      <c r="C299" s="15">
        <v>44886</v>
      </c>
      <c r="D299" s="16">
        <v>8483.4500000000007</v>
      </c>
      <c r="E299" s="16">
        <v>70.05</v>
      </c>
      <c r="F299" s="16">
        <v>135.44999999999999</v>
      </c>
      <c r="G299" s="16">
        <v>133.03</v>
      </c>
      <c r="H299" s="17" t="str">
        <f t="shared" si="4"/>
        <v>Shock</v>
      </c>
    </row>
    <row r="300" spans="3:8" x14ac:dyDescent="0.25">
      <c r="C300" s="18">
        <v>44883</v>
      </c>
      <c r="D300" s="19">
        <v>8382.9</v>
      </c>
      <c r="E300" s="19">
        <v>69.25</v>
      </c>
      <c r="F300" s="19">
        <v>141.75</v>
      </c>
      <c r="G300" s="16">
        <v>136.19999999999999</v>
      </c>
      <c r="H300" s="17" t="str">
        <f t="shared" si="4"/>
        <v>Shock</v>
      </c>
    </row>
    <row r="301" spans="3:8" x14ac:dyDescent="0.25">
      <c r="C301" s="15">
        <v>44882</v>
      </c>
      <c r="D301" s="16">
        <v>8662.6299999999992</v>
      </c>
      <c r="E301" s="16">
        <v>69.099999999999994</v>
      </c>
      <c r="F301" s="16">
        <v>143.19999999999999</v>
      </c>
      <c r="G301" s="16">
        <v>134.93</v>
      </c>
      <c r="H301" s="17" t="str">
        <f t="shared" si="4"/>
        <v>Shock</v>
      </c>
    </row>
    <row r="302" spans="3:8" x14ac:dyDescent="0.25">
      <c r="C302" s="18">
        <v>44881</v>
      </c>
      <c r="D302" s="19">
        <v>8942.36</v>
      </c>
      <c r="E302" s="19">
        <v>69.3</v>
      </c>
      <c r="F302" s="19">
        <v>142.9</v>
      </c>
      <c r="G302" s="16">
        <v>136.57</v>
      </c>
      <c r="H302" s="17" t="str">
        <f t="shared" si="4"/>
        <v>Shock</v>
      </c>
    </row>
    <row r="303" spans="3:8" x14ac:dyDescent="0.25">
      <c r="C303" s="15">
        <v>44880</v>
      </c>
      <c r="D303" s="16">
        <v>9067.4</v>
      </c>
      <c r="E303" s="16">
        <v>69.599999999999994</v>
      </c>
      <c r="F303" s="16">
        <v>142.35</v>
      </c>
      <c r="G303" s="16">
        <v>135</v>
      </c>
      <c r="H303" s="17" t="str">
        <f t="shared" si="4"/>
        <v>Shock</v>
      </c>
    </row>
    <row r="304" spans="3:8" x14ac:dyDescent="0.25">
      <c r="C304" s="18">
        <v>44879</v>
      </c>
      <c r="D304" s="19">
        <v>8974.59</v>
      </c>
      <c r="E304" s="19">
        <v>69.45</v>
      </c>
      <c r="F304" s="19">
        <v>139.25</v>
      </c>
      <c r="G304" s="16">
        <v>133.72999999999999</v>
      </c>
      <c r="H304" s="17" t="str">
        <f t="shared" si="4"/>
        <v>Shock</v>
      </c>
    </row>
    <row r="305" spans="3:8" x14ac:dyDescent="0.25">
      <c r="C305" s="15">
        <v>44876</v>
      </c>
      <c r="D305" s="16">
        <v>9130.57</v>
      </c>
      <c r="E305" s="16">
        <v>69.75</v>
      </c>
      <c r="F305" s="16">
        <v>140.44999999999999</v>
      </c>
      <c r="G305" s="16">
        <v>131.72999999999999</v>
      </c>
      <c r="H305" s="17" t="str">
        <f t="shared" si="4"/>
        <v>Shock</v>
      </c>
    </row>
    <row r="306" spans="3:8" x14ac:dyDescent="0.25">
      <c r="C306" s="18">
        <v>44875</v>
      </c>
      <c r="D306" s="19">
        <v>9022.2800000000007</v>
      </c>
      <c r="E306" s="19">
        <v>69.599999999999994</v>
      </c>
      <c r="F306" s="19">
        <v>139.85</v>
      </c>
      <c r="G306" s="16">
        <v>130.53</v>
      </c>
      <c r="H306" s="17" t="str">
        <f t="shared" si="4"/>
        <v>Shock</v>
      </c>
    </row>
    <row r="307" spans="3:8" x14ac:dyDescent="0.25">
      <c r="C307" s="15">
        <v>44874</v>
      </c>
      <c r="D307" s="16">
        <v>9076.9500000000007</v>
      </c>
      <c r="E307" s="16">
        <v>69.55</v>
      </c>
      <c r="F307" s="16">
        <v>138.65</v>
      </c>
      <c r="G307" s="16">
        <v>130.69999999999999</v>
      </c>
      <c r="H307" s="17" t="str">
        <f t="shared" si="4"/>
        <v>Shock</v>
      </c>
    </row>
    <row r="308" spans="3:8" x14ac:dyDescent="0.25">
      <c r="C308" s="18">
        <v>44873</v>
      </c>
      <c r="D308" s="19">
        <v>9462.43</v>
      </c>
      <c r="E308" s="19">
        <v>70</v>
      </c>
      <c r="F308" s="19">
        <v>137</v>
      </c>
      <c r="G308" s="16">
        <v>130.6</v>
      </c>
      <c r="H308" s="17" t="str">
        <f t="shared" si="4"/>
        <v>Shock</v>
      </c>
    </row>
    <row r="309" spans="3:8" x14ac:dyDescent="0.25">
      <c r="C309" s="15">
        <v>44872</v>
      </c>
      <c r="D309" s="16">
        <v>9720.7099999999991</v>
      </c>
      <c r="E309" s="16">
        <v>70.099999999999994</v>
      </c>
      <c r="F309" s="16">
        <v>138.55000000000001</v>
      </c>
      <c r="G309" s="16">
        <v>130.4</v>
      </c>
      <c r="H309" s="17" t="str">
        <f t="shared" si="4"/>
        <v>Shock</v>
      </c>
    </row>
    <row r="310" spans="3:8" x14ac:dyDescent="0.25">
      <c r="C310" s="18">
        <v>44869</v>
      </c>
      <c r="D310" s="19">
        <v>9709.15</v>
      </c>
      <c r="E310" s="19">
        <v>68.5</v>
      </c>
      <c r="F310" s="19">
        <v>137.85</v>
      </c>
      <c r="G310" s="16">
        <v>129.16999999999999</v>
      </c>
      <c r="H310" s="17" t="str">
        <f t="shared" si="4"/>
        <v>Shock</v>
      </c>
    </row>
    <row r="311" spans="3:8" x14ac:dyDescent="0.25">
      <c r="C311" s="15">
        <v>44868</v>
      </c>
      <c r="D311" s="16">
        <v>9432.8799999999992</v>
      </c>
      <c r="E311" s="16">
        <v>68.7</v>
      </c>
      <c r="F311" s="16">
        <v>136.4</v>
      </c>
      <c r="G311" s="16">
        <v>130.07</v>
      </c>
      <c r="H311" s="17" t="str">
        <f t="shared" si="4"/>
        <v>Shock</v>
      </c>
    </row>
    <row r="312" spans="3:8" x14ac:dyDescent="0.25">
      <c r="C312" s="18">
        <v>44867</v>
      </c>
      <c r="D312" s="19">
        <v>9553.67</v>
      </c>
      <c r="E312" s="19">
        <v>68.599999999999994</v>
      </c>
      <c r="F312" s="19">
        <v>136.44999999999999</v>
      </c>
      <c r="G312" s="16">
        <v>129.80000000000001</v>
      </c>
      <c r="H312" s="17" t="str">
        <f t="shared" si="4"/>
        <v>Shock</v>
      </c>
    </row>
    <row r="313" spans="3:8" x14ac:dyDescent="0.25">
      <c r="C313" s="15">
        <v>44866</v>
      </c>
      <c r="D313" s="16">
        <v>9398.19</v>
      </c>
      <c r="E313" s="16">
        <v>68.5</v>
      </c>
      <c r="F313" s="16">
        <v>135.15</v>
      </c>
      <c r="G313" s="16">
        <v>128.37</v>
      </c>
      <c r="H313" s="17" t="str">
        <f t="shared" si="4"/>
        <v>Shock</v>
      </c>
    </row>
    <row r="314" spans="3:8" x14ac:dyDescent="0.25">
      <c r="C314" s="18">
        <v>44865</v>
      </c>
      <c r="D314" s="19">
        <v>9124.49</v>
      </c>
      <c r="E314" s="19">
        <v>68.25</v>
      </c>
      <c r="F314" s="19">
        <v>134.05000000000001</v>
      </c>
      <c r="G314" s="16">
        <v>128.66999999999999</v>
      </c>
      <c r="H314" s="17" t="str">
        <f t="shared" si="4"/>
        <v>Shock</v>
      </c>
    </row>
    <row r="315" spans="3:8" x14ac:dyDescent="0.25">
      <c r="C315" s="15">
        <v>44862</v>
      </c>
      <c r="D315" s="16">
        <v>9268.4</v>
      </c>
      <c r="E315" s="16">
        <v>68.45</v>
      </c>
      <c r="F315" s="16">
        <v>133.69999999999999</v>
      </c>
      <c r="G315" s="16">
        <v>129.72999999999999</v>
      </c>
      <c r="H315" s="17" t="str">
        <f t="shared" si="4"/>
        <v>Shock</v>
      </c>
    </row>
    <row r="316" spans="3:8" x14ac:dyDescent="0.25">
      <c r="C316" s="18">
        <v>44861</v>
      </c>
      <c r="D316" s="19">
        <v>9459.86</v>
      </c>
      <c r="E316" s="19">
        <v>68.3</v>
      </c>
      <c r="F316" s="19">
        <v>131.80000000000001</v>
      </c>
      <c r="G316" s="16">
        <v>124.83</v>
      </c>
      <c r="H316" s="17" t="str">
        <f t="shared" si="4"/>
        <v>Shock</v>
      </c>
    </row>
    <row r="317" spans="3:8" x14ac:dyDescent="0.25">
      <c r="C317" s="15">
        <v>44860</v>
      </c>
      <c r="D317" s="16">
        <v>9290.25</v>
      </c>
      <c r="E317" s="16">
        <v>68</v>
      </c>
      <c r="F317" s="16">
        <v>131</v>
      </c>
      <c r="G317" s="16">
        <v>124.83</v>
      </c>
      <c r="H317" s="17" t="str">
        <f t="shared" si="4"/>
        <v>Shock</v>
      </c>
    </row>
    <row r="318" spans="3:8" x14ac:dyDescent="0.25">
      <c r="C318" s="18">
        <v>44859</v>
      </c>
      <c r="D318" s="19">
        <v>9060.24</v>
      </c>
      <c r="E318" s="19">
        <v>67.900000000000006</v>
      </c>
      <c r="F318" s="19">
        <v>130.75</v>
      </c>
      <c r="G318" s="16">
        <v>124.9</v>
      </c>
      <c r="H318" s="17" t="str">
        <f t="shared" si="4"/>
        <v>Shock</v>
      </c>
    </row>
    <row r="319" spans="3:8" x14ac:dyDescent="0.25">
      <c r="C319" s="15">
        <v>44858</v>
      </c>
      <c r="D319" s="16">
        <v>9055.1</v>
      </c>
      <c r="E319" s="16">
        <v>68.05</v>
      </c>
      <c r="F319" s="16">
        <v>132.80000000000001</v>
      </c>
      <c r="G319" s="16">
        <v>129.03</v>
      </c>
      <c r="H319" s="17" t="str">
        <f t="shared" si="4"/>
        <v>Shock</v>
      </c>
    </row>
    <row r="320" spans="3:8" x14ac:dyDescent="0.25">
      <c r="C320" s="18">
        <v>44855</v>
      </c>
      <c r="D320" s="19">
        <v>9049.9599999999991</v>
      </c>
      <c r="E320" s="19">
        <v>67.5</v>
      </c>
      <c r="F320" s="19">
        <v>131.55000000000001</v>
      </c>
      <c r="G320" s="16">
        <v>128.87</v>
      </c>
      <c r="H320" s="17" t="str">
        <f t="shared" si="4"/>
        <v>Shock</v>
      </c>
    </row>
    <row r="321" spans="3:8" x14ac:dyDescent="0.25">
      <c r="C321" s="15">
        <v>44854</v>
      </c>
      <c r="D321" s="16">
        <v>9111.64</v>
      </c>
      <c r="E321" s="16">
        <v>67.849999999999994</v>
      </c>
      <c r="F321" s="16">
        <v>129.6</v>
      </c>
      <c r="G321" s="16">
        <v>130.1</v>
      </c>
      <c r="H321" s="17" t="str">
        <f t="shared" si="4"/>
        <v>Shock</v>
      </c>
    </row>
    <row r="322" spans="3:8" x14ac:dyDescent="0.25">
      <c r="C322" s="18">
        <v>44853</v>
      </c>
      <c r="D322" s="19">
        <v>9055.1</v>
      </c>
      <c r="E322" s="19">
        <v>67</v>
      </c>
      <c r="F322" s="19">
        <v>127.8</v>
      </c>
      <c r="G322" s="16">
        <v>126</v>
      </c>
      <c r="H322" s="17" t="str">
        <f t="shared" si="4"/>
        <v>Shock</v>
      </c>
    </row>
    <row r="323" spans="3:8" x14ac:dyDescent="0.25">
      <c r="C323" s="15">
        <v>44852</v>
      </c>
      <c r="D323" s="16">
        <v>8818.67</v>
      </c>
      <c r="E323" s="16">
        <v>66.7</v>
      </c>
      <c r="F323" s="16">
        <v>128.69999999999999</v>
      </c>
      <c r="G323" s="16">
        <v>126.23</v>
      </c>
      <c r="H323" s="17" t="str">
        <f t="shared" si="4"/>
        <v>Shock</v>
      </c>
    </row>
    <row r="324" spans="3:8" x14ac:dyDescent="0.25">
      <c r="C324" s="18">
        <v>44851</v>
      </c>
      <c r="D324" s="19">
        <v>9044.82</v>
      </c>
      <c r="E324" s="19">
        <v>66.05</v>
      </c>
      <c r="F324" s="19">
        <v>127.8</v>
      </c>
      <c r="G324" s="16">
        <v>123</v>
      </c>
      <c r="H324" s="17" t="str">
        <f t="shared" si="4"/>
        <v>Shock</v>
      </c>
    </row>
    <row r="325" spans="3:8" x14ac:dyDescent="0.25">
      <c r="C325" s="15">
        <v>44848</v>
      </c>
      <c r="D325" s="16">
        <v>9019.1200000000008</v>
      </c>
      <c r="E325" s="16">
        <v>66.3</v>
      </c>
      <c r="F325" s="16">
        <v>127.6</v>
      </c>
      <c r="G325" s="16">
        <v>124.23</v>
      </c>
      <c r="H325" s="17" t="str">
        <f t="shared" ref="H325:H388" si="5">IF(C325&lt;DATE(2022,2,24),"Pre-War", IF(C325&lt;=DATE(2022,12,31),"Shock","Post-Shock"))</f>
        <v>Shock</v>
      </c>
    </row>
    <row r="326" spans="3:8" x14ac:dyDescent="0.25">
      <c r="C326" s="18">
        <v>44847</v>
      </c>
      <c r="D326" s="19">
        <v>9348.07</v>
      </c>
      <c r="E326" s="19">
        <v>66.849999999999994</v>
      </c>
      <c r="F326" s="19">
        <v>129.85</v>
      </c>
      <c r="G326" s="16">
        <v>126.03</v>
      </c>
      <c r="H326" s="17" t="str">
        <f t="shared" si="5"/>
        <v>Shock</v>
      </c>
    </row>
    <row r="327" spans="3:8" x14ac:dyDescent="0.25">
      <c r="C327" s="15">
        <v>44846</v>
      </c>
      <c r="D327" s="16">
        <v>9145.0499999999993</v>
      </c>
      <c r="E327" s="16">
        <v>67.25</v>
      </c>
      <c r="F327" s="16">
        <v>131.35</v>
      </c>
      <c r="G327" s="16">
        <v>125.4</v>
      </c>
      <c r="H327" s="17" t="str">
        <f t="shared" si="5"/>
        <v>Shock</v>
      </c>
    </row>
    <row r="328" spans="3:8" x14ac:dyDescent="0.25">
      <c r="C328" s="18">
        <v>44845</v>
      </c>
      <c r="D328" s="19">
        <v>9357.07</v>
      </c>
      <c r="E328" s="19">
        <v>65.95</v>
      </c>
      <c r="F328" s="19">
        <v>131.1</v>
      </c>
      <c r="G328" s="16">
        <v>124.83</v>
      </c>
      <c r="H328" s="17" t="str">
        <f t="shared" si="5"/>
        <v>Shock</v>
      </c>
    </row>
    <row r="329" spans="3:8" x14ac:dyDescent="0.25">
      <c r="C329" s="15">
        <v>44844</v>
      </c>
      <c r="D329" s="16">
        <v>9644.5</v>
      </c>
      <c r="E329" s="16">
        <v>67.55</v>
      </c>
      <c r="F329" s="16">
        <v>133.25</v>
      </c>
      <c r="G329" s="16">
        <v>126.33</v>
      </c>
      <c r="H329" s="17" t="str">
        <f t="shared" si="5"/>
        <v>Shock</v>
      </c>
    </row>
    <row r="330" spans="3:8" x14ac:dyDescent="0.25">
      <c r="C330" s="18">
        <v>44841</v>
      </c>
      <c r="D330" s="19">
        <v>9682.59</v>
      </c>
      <c r="E330" s="19">
        <v>67.45</v>
      </c>
      <c r="F330" s="19">
        <v>134.05000000000001</v>
      </c>
      <c r="G330" s="16">
        <v>125.37</v>
      </c>
      <c r="H330" s="17" t="str">
        <f t="shared" si="5"/>
        <v>Shock</v>
      </c>
    </row>
    <row r="331" spans="3:8" x14ac:dyDescent="0.25">
      <c r="C331" s="15">
        <v>44840</v>
      </c>
      <c r="D331" s="16">
        <v>9224.2999999999993</v>
      </c>
      <c r="E331" s="16">
        <v>67.75</v>
      </c>
      <c r="F331" s="16">
        <v>132.65</v>
      </c>
      <c r="G331" s="16">
        <v>124.67</v>
      </c>
      <c r="H331" s="17" t="str">
        <f t="shared" si="5"/>
        <v>Shock</v>
      </c>
    </row>
    <row r="332" spans="3:8" x14ac:dyDescent="0.25">
      <c r="C332" s="18">
        <v>44839</v>
      </c>
      <c r="D332" s="19">
        <v>9096.07</v>
      </c>
      <c r="E332" s="19">
        <v>67</v>
      </c>
      <c r="F332" s="19">
        <v>132</v>
      </c>
      <c r="G332" s="16">
        <v>123</v>
      </c>
      <c r="H332" s="17" t="str">
        <f t="shared" si="5"/>
        <v>Shock</v>
      </c>
    </row>
    <row r="333" spans="3:8" x14ac:dyDescent="0.25">
      <c r="C333" s="15">
        <v>44838</v>
      </c>
      <c r="D333" s="16">
        <v>8960.24</v>
      </c>
      <c r="E333" s="16">
        <v>67.3</v>
      </c>
      <c r="F333" s="16">
        <v>133.9</v>
      </c>
      <c r="G333" s="16">
        <v>122.6</v>
      </c>
      <c r="H333" s="17" t="str">
        <f t="shared" si="5"/>
        <v>Shock</v>
      </c>
    </row>
    <row r="334" spans="3:8" x14ac:dyDescent="0.25">
      <c r="C334" s="18">
        <v>44837</v>
      </c>
      <c r="D334" s="19">
        <v>8654.2800000000007</v>
      </c>
      <c r="E334" s="19">
        <v>66.7</v>
      </c>
      <c r="F334" s="19">
        <v>132.4</v>
      </c>
      <c r="G334" s="16">
        <v>120.13</v>
      </c>
      <c r="H334" s="17" t="str">
        <f t="shared" si="5"/>
        <v>Shock</v>
      </c>
    </row>
    <row r="335" spans="3:8" x14ac:dyDescent="0.25">
      <c r="C335" s="15">
        <v>44834</v>
      </c>
      <c r="D335" s="16">
        <v>8301.36</v>
      </c>
      <c r="E335" s="16">
        <v>66.95</v>
      </c>
      <c r="F335" s="16">
        <v>126.8</v>
      </c>
      <c r="G335" s="16">
        <v>116.3</v>
      </c>
      <c r="H335" s="17" t="str">
        <f t="shared" si="5"/>
        <v>Shock</v>
      </c>
    </row>
    <row r="336" spans="3:8" x14ac:dyDescent="0.25">
      <c r="C336" s="18">
        <v>44833</v>
      </c>
      <c r="D336" s="19">
        <v>8505.75</v>
      </c>
      <c r="E336" s="19">
        <v>65.900000000000006</v>
      </c>
      <c r="F336" s="19">
        <v>126.65</v>
      </c>
      <c r="G336" s="16">
        <v>117.13</v>
      </c>
      <c r="H336" s="17" t="str">
        <f t="shared" si="5"/>
        <v>Shock</v>
      </c>
    </row>
    <row r="337" spans="3:8" x14ac:dyDescent="0.25">
      <c r="C337" s="15">
        <v>44832</v>
      </c>
      <c r="D337" s="16">
        <v>8486.7099999999991</v>
      </c>
      <c r="E337" s="16">
        <v>65.75</v>
      </c>
      <c r="F337" s="16">
        <v>122.55</v>
      </c>
      <c r="G337" s="16">
        <v>113.07</v>
      </c>
      <c r="H337" s="17" t="str">
        <f t="shared" si="5"/>
        <v>Shock</v>
      </c>
    </row>
    <row r="338" spans="3:8" x14ac:dyDescent="0.25">
      <c r="C338" s="18">
        <v>44831</v>
      </c>
      <c r="D338" s="19">
        <v>8217.57</v>
      </c>
      <c r="E338" s="19">
        <v>66.75</v>
      </c>
      <c r="F338" s="19">
        <v>124.45</v>
      </c>
      <c r="G338" s="16">
        <v>116.77</v>
      </c>
      <c r="H338" s="17" t="str">
        <f t="shared" si="5"/>
        <v>Shock</v>
      </c>
    </row>
    <row r="339" spans="3:8" x14ac:dyDescent="0.25">
      <c r="C339" s="15">
        <v>44830</v>
      </c>
      <c r="D339" s="16">
        <v>8041.11</v>
      </c>
      <c r="E339" s="16">
        <v>66.05</v>
      </c>
      <c r="F339" s="16">
        <v>123.45</v>
      </c>
      <c r="G339" s="16">
        <v>119.33</v>
      </c>
      <c r="H339" s="17" t="str">
        <f t="shared" si="5"/>
        <v>Shock</v>
      </c>
    </row>
    <row r="340" spans="3:8" x14ac:dyDescent="0.25">
      <c r="C340" s="18">
        <v>44827</v>
      </c>
      <c r="D340" s="19">
        <v>8157.9</v>
      </c>
      <c r="E340" s="19">
        <v>67.45</v>
      </c>
      <c r="F340" s="19">
        <v>128.6</v>
      </c>
      <c r="G340" s="16">
        <v>123.27</v>
      </c>
      <c r="H340" s="17" t="str">
        <f t="shared" si="5"/>
        <v>Shock</v>
      </c>
    </row>
    <row r="341" spans="3:8" x14ac:dyDescent="0.25">
      <c r="C341" s="15">
        <v>44826</v>
      </c>
      <c r="D341" s="16">
        <v>8641.59</v>
      </c>
      <c r="E341" s="16">
        <v>67.8</v>
      </c>
      <c r="F341" s="16">
        <v>128.65</v>
      </c>
      <c r="G341" s="16">
        <v>121.77</v>
      </c>
      <c r="H341" s="17" t="str">
        <f t="shared" si="5"/>
        <v>Shock</v>
      </c>
    </row>
    <row r="342" spans="3:8" x14ac:dyDescent="0.25">
      <c r="C342" s="18">
        <v>44825</v>
      </c>
      <c r="D342" s="19">
        <v>8559.07</v>
      </c>
      <c r="E342" s="19">
        <v>68.45</v>
      </c>
      <c r="F342" s="19">
        <v>130.9</v>
      </c>
      <c r="G342" s="16">
        <v>123.53</v>
      </c>
      <c r="H342" s="17" t="str">
        <f t="shared" si="5"/>
        <v>Shock</v>
      </c>
    </row>
    <row r="343" spans="3:8" x14ac:dyDescent="0.25">
      <c r="C343" s="15">
        <v>44824</v>
      </c>
      <c r="D343" s="16">
        <v>8561.61</v>
      </c>
      <c r="E343" s="16">
        <v>69.099999999999994</v>
      </c>
      <c r="F343" s="16">
        <v>133.19999999999999</v>
      </c>
      <c r="G343" s="16">
        <v>123.43</v>
      </c>
      <c r="H343" s="17" t="str">
        <f t="shared" si="5"/>
        <v>Shock</v>
      </c>
    </row>
    <row r="344" spans="3:8" x14ac:dyDescent="0.25">
      <c r="C344" s="18">
        <v>44823</v>
      </c>
      <c r="D344" s="19">
        <v>8654.2800000000007</v>
      </c>
      <c r="E344" s="19">
        <v>69.650000000000006</v>
      </c>
      <c r="F344" s="19">
        <v>130.55000000000001</v>
      </c>
      <c r="G344" s="16">
        <v>123.47</v>
      </c>
      <c r="H344" s="17" t="str">
        <f t="shared" si="5"/>
        <v>Shock</v>
      </c>
    </row>
    <row r="345" spans="3:8" x14ac:dyDescent="0.25">
      <c r="C345" s="15">
        <v>44820</v>
      </c>
      <c r="D345" s="16">
        <v>8645.4</v>
      </c>
      <c r="E345" s="16">
        <v>69.95</v>
      </c>
      <c r="F345" s="16">
        <v>131.25</v>
      </c>
      <c r="G345" s="16">
        <v>124.67</v>
      </c>
      <c r="H345" s="17" t="str">
        <f t="shared" si="5"/>
        <v>Shock</v>
      </c>
    </row>
    <row r="346" spans="3:8" x14ac:dyDescent="0.25">
      <c r="C346" s="18">
        <v>44819</v>
      </c>
      <c r="D346" s="19">
        <v>8660.6299999999992</v>
      </c>
      <c r="E346" s="19">
        <v>71.55</v>
      </c>
      <c r="F346" s="19">
        <v>132.6</v>
      </c>
      <c r="G346" s="16">
        <v>125.5</v>
      </c>
      <c r="H346" s="17" t="str">
        <f t="shared" si="5"/>
        <v>Shock</v>
      </c>
    </row>
    <row r="347" spans="3:8" x14ac:dyDescent="0.25">
      <c r="C347" s="15">
        <v>44818</v>
      </c>
      <c r="D347" s="16">
        <v>9007.2099999999991</v>
      </c>
      <c r="E347" s="16">
        <v>71.8</v>
      </c>
      <c r="F347" s="16">
        <v>133.19999999999999</v>
      </c>
      <c r="G347" s="16">
        <v>128.6</v>
      </c>
      <c r="H347" s="17" t="str">
        <f t="shared" si="5"/>
        <v>Shock</v>
      </c>
    </row>
    <row r="348" spans="3:8" x14ac:dyDescent="0.25">
      <c r="C348" s="18">
        <v>44817</v>
      </c>
      <c r="D348" s="19">
        <v>8785.0400000000009</v>
      </c>
      <c r="E348" s="19">
        <v>72.25</v>
      </c>
      <c r="F348" s="19">
        <v>133.9</v>
      </c>
      <c r="G348" s="16">
        <v>129.87</v>
      </c>
      <c r="H348" s="17" t="str">
        <f t="shared" si="5"/>
        <v>Shock</v>
      </c>
    </row>
    <row r="349" spans="3:8" x14ac:dyDescent="0.25">
      <c r="C349" s="15">
        <v>44816</v>
      </c>
      <c r="D349" s="16">
        <v>8844.7099999999991</v>
      </c>
      <c r="E349" s="16">
        <v>72.650000000000006</v>
      </c>
      <c r="F349" s="16">
        <v>134</v>
      </c>
      <c r="G349" s="16">
        <v>130.80000000000001</v>
      </c>
      <c r="H349" s="17" t="str">
        <f t="shared" si="5"/>
        <v>Shock</v>
      </c>
    </row>
    <row r="350" spans="3:8" x14ac:dyDescent="0.25">
      <c r="C350" s="18">
        <v>44813</v>
      </c>
      <c r="D350" s="19">
        <v>8752.0400000000009</v>
      </c>
      <c r="E350" s="19">
        <v>72.55</v>
      </c>
      <c r="F350" s="19">
        <v>134</v>
      </c>
      <c r="G350" s="16">
        <v>129.22999999999999</v>
      </c>
      <c r="H350" s="17" t="str">
        <f t="shared" si="5"/>
        <v>Shock</v>
      </c>
    </row>
    <row r="351" spans="3:8" x14ac:dyDescent="0.25">
      <c r="C351" s="15">
        <v>44812</v>
      </c>
      <c r="D351" s="16">
        <v>8493.9699999999993</v>
      </c>
      <c r="E351" s="16">
        <v>73.05</v>
      </c>
      <c r="F351" s="16">
        <v>131.85</v>
      </c>
      <c r="G351" s="16">
        <v>129.30000000000001</v>
      </c>
      <c r="H351" s="17" t="str">
        <f t="shared" si="5"/>
        <v>Shock</v>
      </c>
    </row>
    <row r="352" spans="3:8" x14ac:dyDescent="0.25">
      <c r="C352" s="18">
        <v>44811</v>
      </c>
      <c r="D352" s="19">
        <v>8381.1200000000008</v>
      </c>
      <c r="E352" s="19">
        <v>71.400000000000006</v>
      </c>
      <c r="F352" s="19">
        <v>132.5</v>
      </c>
      <c r="G352" s="16">
        <v>130.37</v>
      </c>
      <c r="H352" s="17" t="str">
        <f t="shared" si="5"/>
        <v>Shock</v>
      </c>
    </row>
    <row r="353" spans="3:8" x14ac:dyDescent="0.25">
      <c r="C353" s="15">
        <v>44810</v>
      </c>
      <c r="D353" s="16">
        <v>8790.67</v>
      </c>
      <c r="E353" s="16">
        <v>70.7</v>
      </c>
      <c r="F353" s="16">
        <v>132.1</v>
      </c>
      <c r="G353" s="16">
        <v>129.1</v>
      </c>
      <c r="H353" s="17" t="str">
        <f t="shared" si="5"/>
        <v>Shock</v>
      </c>
    </row>
    <row r="354" spans="3:8" x14ac:dyDescent="0.25">
      <c r="C354" s="18">
        <v>44809</v>
      </c>
      <c r="D354" s="19">
        <v>9026.51</v>
      </c>
      <c r="E354" s="19">
        <v>70.95</v>
      </c>
      <c r="F354" s="19">
        <v>133.4</v>
      </c>
      <c r="G354" s="16">
        <v>128.97</v>
      </c>
      <c r="H354" s="17" t="str">
        <f t="shared" si="5"/>
        <v>Shock</v>
      </c>
    </row>
    <row r="355" spans="3:8" x14ac:dyDescent="0.25">
      <c r="C355" s="15">
        <v>44808</v>
      </c>
      <c r="D355" s="16">
        <v>8900</v>
      </c>
      <c r="E355" s="16">
        <v>71</v>
      </c>
      <c r="F355" s="16">
        <v>133</v>
      </c>
      <c r="G355" s="16">
        <v>128</v>
      </c>
      <c r="H355" s="17" t="str">
        <f t="shared" si="5"/>
        <v>Shock</v>
      </c>
    </row>
    <row r="356" spans="3:8" x14ac:dyDescent="0.25">
      <c r="C356" s="18">
        <v>44806</v>
      </c>
      <c r="D356" s="19">
        <v>8833.7800000000007</v>
      </c>
      <c r="E356" s="19">
        <v>71.3</v>
      </c>
      <c r="F356" s="19">
        <v>132.75</v>
      </c>
      <c r="G356" s="16">
        <v>127.17</v>
      </c>
      <c r="H356" s="17" t="str">
        <f t="shared" si="5"/>
        <v>Shock</v>
      </c>
    </row>
    <row r="357" spans="3:8" x14ac:dyDescent="0.25">
      <c r="C357" s="15">
        <v>44805</v>
      </c>
      <c r="D357" s="16">
        <v>8783.06</v>
      </c>
      <c r="E357" s="16">
        <v>71.150000000000006</v>
      </c>
      <c r="F357" s="16">
        <v>134.69999999999999</v>
      </c>
      <c r="G357" s="16">
        <v>128.30000000000001</v>
      </c>
      <c r="H357" s="17" t="str">
        <f t="shared" si="5"/>
        <v>Shock</v>
      </c>
    </row>
    <row r="358" spans="3:8" x14ac:dyDescent="0.25">
      <c r="C358" s="18">
        <v>44804</v>
      </c>
      <c r="D358" s="19">
        <v>9125.41</v>
      </c>
      <c r="E358" s="19">
        <v>71</v>
      </c>
      <c r="F358" s="19">
        <v>135</v>
      </c>
      <c r="G358" s="16">
        <v>128.4</v>
      </c>
      <c r="H358" s="17" t="str">
        <f t="shared" si="5"/>
        <v>Shock</v>
      </c>
    </row>
    <row r="359" spans="3:8" x14ac:dyDescent="0.25">
      <c r="C359" s="15">
        <v>44803</v>
      </c>
      <c r="D359" s="16">
        <v>9301.65</v>
      </c>
      <c r="E359" s="16">
        <v>71.5</v>
      </c>
      <c r="F359" s="16">
        <v>138.6</v>
      </c>
      <c r="G359" s="16">
        <v>128.53</v>
      </c>
      <c r="H359" s="17" t="str">
        <f t="shared" si="5"/>
        <v>Shock</v>
      </c>
    </row>
    <row r="360" spans="3:8" x14ac:dyDescent="0.25">
      <c r="C360" s="18">
        <v>44802</v>
      </c>
      <c r="D360" s="19">
        <v>9810.1</v>
      </c>
      <c r="E360" s="19">
        <v>71.05</v>
      </c>
      <c r="F360" s="19">
        <v>135.9</v>
      </c>
      <c r="G360" s="16">
        <v>125.63</v>
      </c>
      <c r="H360" s="17" t="str">
        <f t="shared" si="5"/>
        <v>Shock</v>
      </c>
    </row>
    <row r="361" spans="3:8" x14ac:dyDescent="0.25">
      <c r="C361" s="15">
        <v>44799</v>
      </c>
      <c r="D361" s="16">
        <v>9400.5499999999993</v>
      </c>
      <c r="E361" s="16">
        <v>71.900000000000006</v>
      </c>
      <c r="F361" s="16">
        <v>136.65</v>
      </c>
      <c r="G361" s="16">
        <v>127.5</v>
      </c>
      <c r="H361" s="17" t="str">
        <f t="shared" si="5"/>
        <v>Shock</v>
      </c>
    </row>
    <row r="362" spans="3:8" x14ac:dyDescent="0.25">
      <c r="C362" s="18">
        <v>44798</v>
      </c>
      <c r="D362" s="19">
        <v>9471.56</v>
      </c>
      <c r="E362" s="19">
        <v>71.45</v>
      </c>
      <c r="F362" s="19">
        <v>136.55000000000001</v>
      </c>
      <c r="G362" s="16">
        <v>127.43</v>
      </c>
      <c r="H362" s="17" t="str">
        <f t="shared" si="5"/>
        <v>Shock</v>
      </c>
    </row>
    <row r="363" spans="3:8" x14ac:dyDescent="0.25">
      <c r="C363" s="15">
        <v>44797</v>
      </c>
      <c r="D363" s="16">
        <v>9555.24</v>
      </c>
      <c r="E363" s="16">
        <v>70.55</v>
      </c>
      <c r="F363" s="16">
        <v>136</v>
      </c>
      <c r="G363" s="16">
        <v>127.27</v>
      </c>
      <c r="H363" s="17" t="str">
        <f t="shared" si="5"/>
        <v>Shock</v>
      </c>
    </row>
    <row r="364" spans="3:8" x14ac:dyDescent="0.25">
      <c r="C364" s="18">
        <v>44796</v>
      </c>
      <c r="D364" s="19">
        <v>9512.1299999999992</v>
      </c>
      <c r="E364" s="19">
        <v>71.05</v>
      </c>
      <c r="F364" s="19">
        <v>133.75</v>
      </c>
      <c r="G364" s="16">
        <v>123.3</v>
      </c>
      <c r="H364" s="17" t="str">
        <f t="shared" si="5"/>
        <v>Shock</v>
      </c>
    </row>
    <row r="365" spans="3:8" x14ac:dyDescent="0.25">
      <c r="C365" s="15">
        <v>44795</v>
      </c>
      <c r="D365" s="16">
        <v>9081.0300000000007</v>
      </c>
      <c r="E365" s="16">
        <v>71.3</v>
      </c>
      <c r="F365" s="16">
        <v>131.9</v>
      </c>
      <c r="G365" s="16">
        <v>123.17</v>
      </c>
      <c r="H365" s="17" t="str">
        <f t="shared" si="5"/>
        <v>Shock</v>
      </c>
    </row>
    <row r="366" spans="3:8" x14ac:dyDescent="0.25">
      <c r="C366" s="18">
        <v>44792</v>
      </c>
      <c r="D366" s="19">
        <v>9168.52</v>
      </c>
      <c r="E366" s="19">
        <v>72.150000000000006</v>
      </c>
      <c r="F366" s="19">
        <v>134.6</v>
      </c>
      <c r="G366" s="16">
        <v>126.2</v>
      </c>
      <c r="H366" s="17" t="str">
        <f t="shared" si="5"/>
        <v>Shock</v>
      </c>
    </row>
    <row r="367" spans="3:8" x14ac:dyDescent="0.25">
      <c r="C367" s="15">
        <v>44791</v>
      </c>
      <c r="D367" s="16">
        <v>9216.7000000000007</v>
      </c>
      <c r="E367" s="16">
        <v>72.650000000000006</v>
      </c>
      <c r="F367" s="16">
        <v>135.55000000000001</v>
      </c>
      <c r="G367" s="16">
        <v>127.77</v>
      </c>
      <c r="H367" s="17" t="str">
        <f t="shared" si="5"/>
        <v>Shock</v>
      </c>
    </row>
    <row r="368" spans="3:8" x14ac:dyDescent="0.25">
      <c r="C368" s="18">
        <v>44790</v>
      </c>
      <c r="D368" s="19">
        <v>8868.01</v>
      </c>
      <c r="E368" s="19">
        <v>73.349999999999994</v>
      </c>
      <c r="F368" s="19">
        <v>139.65</v>
      </c>
      <c r="G368" s="16">
        <v>126.93</v>
      </c>
      <c r="H368" s="17" t="str">
        <f t="shared" si="5"/>
        <v>Shock</v>
      </c>
    </row>
    <row r="369" spans="3:8" x14ac:dyDescent="0.25">
      <c r="C369" s="15">
        <v>44789</v>
      </c>
      <c r="D369" s="16">
        <v>8727.27</v>
      </c>
      <c r="E369" s="16">
        <v>73.150000000000006</v>
      </c>
      <c r="F369" s="16">
        <v>139.94999999999999</v>
      </c>
      <c r="G369" s="16">
        <v>127.13</v>
      </c>
      <c r="H369" s="17" t="str">
        <f t="shared" si="5"/>
        <v>Shock</v>
      </c>
    </row>
    <row r="370" spans="3:8" x14ac:dyDescent="0.25">
      <c r="C370" s="18">
        <v>44788</v>
      </c>
      <c r="D370" s="19">
        <v>9295</v>
      </c>
      <c r="E370" s="19">
        <v>72</v>
      </c>
      <c r="F370" s="19">
        <v>139</v>
      </c>
      <c r="G370" s="16">
        <v>127</v>
      </c>
      <c r="H370" s="17" t="str">
        <f t="shared" si="5"/>
        <v>Shock</v>
      </c>
    </row>
    <row r="371" spans="3:8" x14ac:dyDescent="0.25">
      <c r="C371" s="15">
        <v>44785</v>
      </c>
      <c r="D371" s="16">
        <v>9295.31</v>
      </c>
      <c r="E371" s="16">
        <v>71.55</v>
      </c>
      <c r="F371" s="16">
        <v>139.19999999999999</v>
      </c>
      <c r="G371" s="16">
        <v>126.9</v>
      </c>
      <c r="H371" s="17" t="str">
        <f t="shared" si="5"/>
        <v>Shock</v>
      </c>
    </row>
    <row r="372" spans="3:8" x14ac:dyDescent="0.25">
      <c r="C372" s="18">
        <v>44784</v>
      </c>
      <c r="D372" s="19">
        <v>9480.43</v>
      </c>
      <c r="E372" s="19">
        <v>70.95</v>
      </c>
      <c r="F372" s="19">
        <v>132.80000000000001</v>
      </c>
      <c r="G372" s="16">
        <v>125.3</v>
      </c>
      <c r="H372" s="17" t="str">
        <f t="shared" si="5"/>
        <v>Shock</v>
      </c>
    </row>
    <row r="373" spans="3:8" x14ac:dyDescent="0.25">
      <c r="C373" s="15">
        <v>44783</v>
      </c>
      <c r="D373" s="16">
        <v>9193.8799999999992</v>
      </c>
      <c r="E373" s="16">
        <v>72.5</v>
      </c>
      <c r="F373" s="16">
        <v>133.80000000000001</v>
      </c>
      <c r="G373" s="16">
        <v>124.6</v>
      </c>
      <c r="H373" s="17" t="str">
        <f t="shared" si="5"/>
        <v>Shock</v>
      </c>
    </row>
    <row r="374" spans="3:8" x14ac:dyDescent="0.25">
      <c r="C374" s="18">
        <v>44782</v>
      </c>
      <c r="D374" s="19">
        <v>9110.41</v>
      </c>
      <c r="E374" s="19">
        <v>73</v>
      </c>
      <c r="F374" s="19">
        <v>135</v>
      </c>
      <c r="G374" s="16">
        <v>128</v>
      </c>
      <c r="H374" s="17" t="str">
        <f t="shared" si="5"/>
        <v>Shock</v>
      </c>
    </row>
    <row r="375" spans="3:8" x14ac:dyDescent="0.25">
      <c r="C375" s="15">
        <v>44781</v>
      </c>
      <c r="D375" s="16">
        <v>9061.23</v>
      </c>
      <c r="E375" s="16">
        <v>73.349999999999994</v>
      </c>
      <c r="F375" s="16">
        <v>136.5</v>
      </c>
      <c r="G375" s="16">
        <v>131.97</v>
      </c>
      <c r="H375" s="17" t="str">
        <f t="shared" si="5"/>
        <v>Shock</v>
      </c>
    </row>
    <row r="376" spans="3:8" x14ac:dyDescent="0.25">
      <c r="C376" s="18">
        <v>44778</v>
      </c>
      <c r="D376" s="19">
        <v>8936.3700000000008</v>
      </c>
      <c r="E376" s="19">
        <v>73.099999999999994</v>
      </c>
      <c r="F376" s="19">
        <v>136.5</v>
      </c>
      <c r="G376" s="16">
        <v>131.87</v>
      </c>
      <c r="H376" s="17" t="str">
        <f t="shared" si="5"/>
        <v>Shock</v>
      </c>
    </row>
    <row r="377" spans="3:8" x14ac:dyDescent="0.25">
      <c r="C377" s="15">
        <v>44777</v>
      </c>
      <c r="D377" s="16">
        <v>8870.7999999999993</v>
      </c>
      <c r="E377" s="16">
        <v>71.2</v>
      </c>
      <c r="F377" s="16">
        <v>136.25</v>
      </c>
      <c r="G377" s="16">
        <v>125.3</v>
      </c>
      <c r="H377" s="17" t="str">
        <f t="shared" si="5"/>
        <v>Shock</v>
      </c>
    </row>
    <row r="378" spans="3:8" x14ac:dyDescent="0.25">
      <c r="C378" s="18">
        <v>44776</v>
      </c>
      <c r="D378" s="19">
        <v>9157.07</v>
      </c>
      <c r="E378" s="19">
        <v>71</v>
      </c>
      <c r="F378" s="19">
        <v>135.65</v>
      </c>
      <c r="G378" s="16">
        <v>126.23</v>
      </c>
      <c r="H378" s="17" t="str">
        <f t="shared" si="5"/>
        <v>Shock</v>
      </c>
    </row>
    <row r="379" spans="3:8" x14ac:dyDescent="0.25">
      <c r="C379" s="15">
        <v>44775</v>
      </c>
      <c r="D379" s="16">
        <v>9481.18</v>
      </c>
      <c r="E379" s="16">
        <v>71.95</v>
      </c>
      <c r="F379" s="16">
        <v>136.69999999999999</v>
      </c>
      <c r="G379" s="16">
        <v>126.97</v>
      </c>
      <c r="H379" s="17" t="str">
        <f t="shared" si="5"/>
        <v>Shock</v>
      </c>
    </row>
    <row r="380" spans="3:8" x14ac:dyDescent="0.25">
      <c r="C380" s="18">
        <v>44774</v>
      </c>
      <c r="D380" s="19">
        <v>9365.16</v>
      </c>
      <c r="E380" s="19">
        <v>71.099999999999994</v>
      </c>
      <c r="F380" s="19">
        <v>138.4</v>
      </c>
      <c r="G380" s="16">
        <v>129.22999999999999</v>
      </c>
      <c r="H380" s="17" t="str">
        <f t="shared" si="5"/>
        <v>Shock</v>
      </c>
    </row>
    <row r="381" spans="3:8" x14ac:dyDescent="0.25">
      <c r="C381" s="15">
        <v>44771</v>
      </c>
      <c r="D381" s="16">
        <v>9889.7900000000009</v>
      </c>
      <c r="E381" s="16">
        <v>72.95</v>
      </c>
      <c r="F381" s="16">
        <v>134.15</v>
      </c>
      <c r="G381" s="16">
        <v>126.67</v>
      </c>
      <c r="H381" s="17" t="str">
        <f t="shared" si="5"/>
        <v>Shock</v>
      </c>
    </row>
    <row r="382" spans="3:8" x14ac:dyDescent="0.25">
      <c r="C382" s="18">
        <v>44770</v>
      </c>
      <c r="D382" s="19">
        <v>9730.89</v>
      </c>
      <c r="E382" s="19">
        <v>72.05</v>
      </c>
      <c r="F382" s="19">
        <v>130.25</v>
      </c>
      <c r="G382" s="16">
        <v>124.4</v>
      </c>
      <c r="H382" s="17" t="str">
        <f t="shared" si="5"/>
        <v>Shock</v>
      </c>
    </row>
    <row r="383" spans="3:8" x14ac:dyDescent="0.25">
      <c r="C383" s="15">
        <v>44769</v>
      </c>
      <c r="D383" s="16">
        <v>9865.83</v>
      </c>
      <c r="E383" s="16">
        <v>72.099999999999994</v>
      </c>
      <c r="F383" s="16">
        <v>128.6</v>
      </c>
      <c r="G383" s="16">
        <v>124.6</v>
      </c>
      <c r="H383" s="17" t="str">
        <f t="shared" si="5"/>
        <v>Shock</v>
      </c>
    </row>
    <row r="384" spans="3:8" x14ac:dyDescent="0.25">
      <c r="C384" s="18">
        <v>44768</v>
      </c>
      <c r="D384" s="19">
        <v>9666.57</v>
      </c>
      <c r="E384" s="19">
        <v>71.650000000000006</v>
      </c>
      <c r="F384" s="19">
        <v>128.19999999999999</v>
      </c>
      <c r="G384" s="16">
        <v>122.97</v>
      </c>
      <c r="H384" s="17" t="str">
        <f t="shared" si="5"/>
        <v>Shock</v>
      </c>
    </row>
    <row r="385" spans="3:8" x14ac:dyDescent="0.25">
      <c r="C385" s="15">
        <v>44767</v>
      </c>
      <c r="D385" s="16">
        <v>9727.1</v>
      </c>
      <c r="E385" s="16">
        <v>72.099999999999994</v>
      </c>
      <c r="F385" s="16">
        <v>129.80000000000001</v>
      </c>
      <c r="G385" s="16">
        <v>124.33</v>
      </c>
      <c r="H385" s="17" t="str">
        <f t="shared" si="5"/>
        <v>Shock</v>
      </c>
    </row>
    <row r="386" spans="3:8" x14ac:dyDescent="0.25">
      <c r="C386" s="18">
        <v>44764</v>
      </c>
      <c r="D386" s="19">
        <v>9660.26</v>
      </c>
      <c r="E386" s="19">
        <v>72.150000000000006</v>
      </c>
      <c r="F386" s="19">
        <v>132.44999999999999</v>
      </c>
      <c r="G386" s="16">
        <v>130.37</v>
      </c>
      <c r="H386" s="17" t="str">
        <f t="shared" si="5"/>
        <v>Shock</v>
      </c>
    </row>
    <row r="387" spans="3:8" x14ac:dyDescent="0.25">
      <c r="C387" s="15">
        <v>44763</v>
      </c>
      <c r="D387" s="16">
        <v>9809.08</v>
      </c>
      <c r="E387" s="16">
        <v>72.55</v>
      </c>
      <c r="F387" s="16">
        <v>133.1</v>
      </c>
      <c r="G387" s="16">
        <v>133.83000000000001</v>
      </c>
      <c r="H387" s="17" t="str">
        <f t="shared" si="5"/>
        <v>Shock</v>
      </c>
    </row>
    <row r="388" spans="3:8" x14ac:dyDescent="0.25">
      <c r="C388" s="18">
        <v>44762</v>
      </c>
      <c r="D388" s="19">
        <v>10100.4</v>
      </c>
      <c r="E388" s="19">
        <v>72.349999999999994</v>
      </c>
      <c r="F388" s="19">
        <v>132.55000000000001</v>
      </c>
      <c r="G388" s="16">
        <v>131.63</v>
      </c>
      <c r="H388" s="17" t="str">
        <f t="shared" si="5"/>
        <v>Shock</v>
      </c>
    </row>
    <row r="389" spans="3:8" x14ac:dyDescent="0.25">
      <c r="C389" s="15">
        <v>44761</v>
      </c>
      <c r="D389" s="16">
        <v>10159.67</v>
      </c>
      <c r="E389" s="16">
        <v>72</v>
      </c>
      <c r="F389" s="16">
        <v>127.9</v>
      </c>
      <c r="G389" s="16">
        <v>124.4</v>
      </c>
      <c r="H389" s="17" t="str">
        <f t="shared" ref="H389:H452" si="6">IF(C389&lt;DATE(2022,2,24),"Pre-War", IF(C389&lt;=DATE(2022,12,31),"Shock","Post-Shock"))</f>
        <v>Shock</v>
      </c>
    </row>
    <row r="390" spans="3:8" x14ac:dyDescent="0.25">
      <c r="C390" s="18">
        <v>44760</v>
      </c>
      <c r="D390" s="19">
        <v>9985.64</v>
      </c>
      <c r="E390" s="19">
        <v>71.150000000000006</v>
      </c>
      <c r="F390" s="19">
        <v>129.9</v>
      </c>
      <c r="G390" s="16">
        <v>123.03</v>
      </c>
      <c r="H390" s="17" t="str">
        <f t="shared" si="6"/>
        <v>Shock</v>
      </c>
    </row>
    <row r="391" spans="3:8" x14ac:dyDescent="0.25">
      <c r="C391" s="15">
        <v>44757</v>
      </c>
      <c r="D391" s="16">
        <v>9577.0300000000007</v>
      </c>
      <c r="E391" s="16">
        <v>70.349999999999994</v>
      </c>
      <c r="F391" s="16">
        <v>126.55</v>
      </c>
      <c r="G391" s="16">
        <v>121.5</v>
      </c>
      <c r="H391" s="17" t="str">
        <f t="shared" si="6"/>
        <v>Shock</v>
      </c>
    </row>
    <row r="392" spans="3:8" x14ac:dyDescent="0.25">
      <c r="C392" s="18">
        <v>44756</v>
      </c>
      <c r="D392" s="19">
        <v>9327.33</v>
      </c>
      <c r="E392" s="19">
        <v>70.75</v>
      </c>
      <c r="F392" s="19">
        <v>127.15</v>
      </c>
      <c r="G392" s="16">
        <v>118.67</v>
      </c>
      <c r="H392" s="17" t="str">
        <f t="shared" si="6"/>
        <v>Shock</v>
      </c>
    </row>
    <row r="393" spans="3:8" x14ac:dyDescent="0.25">
      <c r="C393" s="15">
        <v>44755</v>
      </c>
      <c r="D393" s="16">
        <v>9458.48</v>
      </c>
      <c r="E393" s="16">
        <v>70.400000000000006</v>
      </c>
      <c r="F393" s="16">
        <v>124.45</v>
      </c>
      <c r="G393" s="16">
        <v>123.63</v>
      </c>
      <c r="H393" s="17" t="str">
        <f t="shared" si="6"/>
        <v>Shock</v>
      </c>
    </row>
    <row r="394" spans="3:8" x14ac:dyDescent="0.25">
      <c r="C394" s="18">
        <v>44754</v>
      </c>
      <c r="D394" s="19">
        <v>9445.8700000000008</v>
      </c>
      <c r="E394" s="19">
        <v>70.650000000000006</v>
      </c>
      <c r="F394" s="19">
        <v>124.1</v>
      </c>
      <c r="G394" s="16">
        <v>122.3</v>
      </c>
      <c r="H394" s="17" t="str">
        <f t="shared" si="6"/>
        <v>Shock</v>
      </c>
    </row>
    <row r="395" spans="3:8" x14ac:dyDescent="0.25">
      <c r="C395" s="15">
        <v>44753</v>
      </c>
      <c r="D395" s="16">
        <v>10144.540000000001</v>
      </c>
      <c r="E395" s="16">
        <v>72.55</v>
      </c>
      <c r="F395" s="16">
        <v>125.5</v>
      </c>
      <c r="G395" s="16">
        <v>124.4</v>
      </c>
      <c r="H395" s="17" t="str">
        <f t="shared" si="6"/>
        <v>Shock</v>
      </c>
    </row>
    <row r="396" spans="3:8" x14ac:dyDescent="0.25">
      <c r="C396" s="18">
        <v>44750</v>
      </c>
      <c r="D396" s="19">
        <v>10212.379999999999</v>
      </c>
      <c r="E396" s="19">
        <v>72.7</v>
      </c>
      <c r="F396" s="19">
        <v>121.5</v>
      </c>
      <c r="G396" s="16">
        <v>122.8</v>
      </c>
      <c r="H396" s="17" t="str">
        <f t="shared" si="6"/>
        <v>Shock</v>
      </c>
    </row>
    <row r="397" spans="3:8" x14ac:dyDescent="0.25">
      <c r="C397" s="15">
        <v>44749</v>
      </c>
      <c r="D397" s="16">
        <v>10066.209999999999</v>
      </c>
      <c r="E397" s="16">
        <v>72.7</v>
      </c>
      <c r="F397" s="16">
        <v>123.5</v>
      </c>
      <c r="G397" s="16">
        <v>117.7</v>
      </c>
      <c r="H397" s="17" t="str">
        <f t="shared" si="6"/>
        <v>Shock</v>
      </c>
    </row>
    <row r="398" spans="3:8" x14ac:dyDescent="0.25">
      <c r="C398" s="18">
        <v>44748</v>
      </c>
      <c r="D398" s="19">
        <v>9539.26</v>
      </c>
      <c r="E398" s="19">
        <v>72.599999999999994</v>
      </c>
      <c r="F398" s="19">
        <v>120.95</v>
      </c>
      <c r="G398" s="16">
        <v>116.13</v>
      </c>
      <c r="H398" s="17" t="str">
        <f t="shared" si="6"/>
        <v>Shock</v>
      </c>
    </row>
    <row r="399" spans="3:8" x14ac:dyDescent="0.25">
      <c r="C399" s="15">
        <v>44747</v>
      </c>
      <c r="D399" s="16">
        <v>9557.68</v>
      </c>
      <c r="E399" s="16">
        <v>73.599999999999994</v>
      </c>
      <c r="F399" s="16">
        <v>127.4</v>
      </c>
      <c r="G399" s="16">
        <v>127.07</v>
      </c>
      <c r="H399" s="17" t="str">
        <f t="shared" si="6"/>
        <v>Shock</v>
      </c>
    </row>
    <row r="400" spans="3:8" x14ac:dyDescent="0.25">
      <c r="C400" s="18">
        <v>44746</v>
      </c>
      <c r="D400" s="19">
        <v>10713.55</v>
      </c>
      <c r="E400" s="19">
        <v>74.349999999999994</v>
      </c>
      <c r="F400" s="19">
        <v>126</v>
      </c>
      <c r="G400" s="16">
        <v>134.43</v>
      </c>
      <c r="H400" s="17" t="str">
        <f t="shared" si="6"/>
        <v>Shock</v>
      </c>
    </row>
    <row r="401" spans="3:8" x14ac:dyDescent="0.25">
      <c r="C401" s="15">
        <v>44745</v>
      </c>
      <c r="D401" s="16">
        <v>10600</v>
      </c>
      <c r="E401" s="16">
        <v>74.45</v>
      </c>
      <c r="F401" s="16">
        <v>128</v>
      </c>
      <c r="G401" s="16">
        <v>140</v>
      </c>
      <c r="H401" s="17" t="str">
        <f t="shared" si="6"/>
        <v>Shock</v>
      </c>
    </row>
    <row r="402" spans="3:8" x14ac:dyDescent="0.25">
      <c r="C402" s="18">
        <v>44743</v>
      </c>
      <c r="D402" s="19">
        <v>10569.83</v>
      </c>
      <c r="E402" s="19">
        <v>74.55</v>
      </c>
      <c r="F402" s="19">
        <v>131.05000000000001</v>
      </c>
      <c r="G402" s="16">
        <v>142.57</v>
      </c>
      <c r="H402" s="17" t="str">
        <f t="shared" si="6"/>
        <v>Shock</v>
      </c>
    </row>
    <row r="403" spans="3:8" x14ac:dyDescent="0.25">
      <c r="C403" s="15">
        <v>44742</v>
      </c>
      <c r="D403" s="16">
        <v>10302.049999999999</v>
      </c>
      <c r="E403" s="16">
        <v>74.25</v>
      </c>
      <c r="F403" s="16">
        <v>151.55000000000001</v>
      </c>
      <c r="G403" s="16">
        <v>167.67</v>
      </c>
      <c r="H403" s="17" t="str">
        <f t="shared" si="6"/>
        <v>Shock</v>
      </c>
    </row>
    <row r="404" spans="3:8" x14ac:dyDescent="0.25">
      <c r="C404" s="18">
        <v>44741</v>
      </c>
      <c r="D404" s="19">
        <v>10777.42</v>
      </c>
      <c r="E404" s="19">
        <v>73.2</v>
      </c>
      <c r="F404" s="19">
        <v>154.15</v>
      </c>
      <c r="G404" s="16">
        <v>174.4</v>
      </c>
      <c r="H404" s="17" t="str">
        <f t="shared" si="6"/>
        <v>Shock</v>
      </c>
    </row>
    <row r="405" spans="3:8" x14ac:dyDescent="0.25">
      <c r="C405" s="15">
        <v>44740</v>
      </c>
      <c r="D405" s="16">
        <v>10824.1</v>
      </c>
      <c r="E405" s="16">
        <v>72.2</v>
      </c>
      <c r="F405" s="16">
        <v>149.35</v>
      </c>
      <c r="G405" s="16">
        <v>166.43</v>
      </c>
      <c r="H405" s="17" t="str">
        <f t="shared" si="6"/>
        <v>Shock</v>
      </c>
    </row>
    <row r="406" spans="3:8" x14ac:dyDescent="0.25">
      <c r="C406" s="18">
        <v>44739</v>
      </c>
      <c r="D406" s="19">
        <v>10610.37</v>
      </c>
      <c r="E406" s="19">
        <v>73.03</v>
      </c>
      <c r="F406" s="19">
        <v>141.5</v>
      </c>
      <c r="G406" s="16">
        <v>155.66999999999999</v>
      </c>
      <c r="H406" s="17" t="str">
        <f t="shared" si="6"/>
        <v>Shock</v>
      </c>
    </row>
    <row r="407" spans="3:8" x14ac:dyDescent="0.25">
      <c r="C407" s="15">
        <v>44736</v>
      </c>
      <c r="D407" s="16">
        <v>10298.370000000001</v>
      </c>
      <c r="E407" s="16">
        <v>72.33</v>
      </c>
      <c r="F407" s="16">
        <v>137.35</v>
      </c>
      <c r="G407" s="16">
        <v>160.33000000000001</v>
      </c>
      <c r="H407" s="17" t="str">
        <f t="shared" si="6"/>
        <v>Shock</v>
      </c>
    </row>
    <row r="408" spans="3:8" x14ac:dyDescent="0.25">
      <c r="C408" s="18">
        <v>44735</v>
      </c>
      <c r="D408" s="19">
        <v>10099.379999999999</v>
      </c>
      <c r="E408" s="19">
        <v>71.53</v>
      </c>
      <c r="F408" s="19">
        <v>134.80000000000001</v>
      </c>
      <c r="G408" s="16">
        <v>158.03</v>
      </c>
      <c r="H408" s="17" t="str">
        <f t="shared" si="6"/>
        <v>Shock</v>
      </c>
    </row>
    <row r="409" spans="3:8" x14ac:dyDescent="0.25">
      <c r="C409" s="15">
        <v>44734</v>
      </c>
      <c r="D409" s="16">
        <v>10257.83</v>
      </c>
      <c r="E409" s="16">
        <v>70.37</v>
      </c>
      <c r="F409" s="16">
        <v>134.85</v>
      </c>
      <c r="G409" s="16">
        <v>149.97</v>
      </c>
      <c r="H409" s="17" t="str">
        <f t="shared" si="6"/>
        <v>Shock</v>
      </c>
    </row>
    <row r="410" spans="3:8" x14ac:dyDescent="0.25">
      <c r="C410" s="18">
        <v>44733</v>
      </c>
      <c r="D410" s="19">
        <v>10509.64</v>
      </c>
      <c r="E410" s="19">
        <v>70.5</v>
      </c>
      <c r="F410" s="19">
        <v>139.1</v>
      </c>
      <c r="G410" s="16">
        <v>153.53</v>
      </c>
      <c r="H410" s="17" t="str">
        <f t="shared" si="6"/>
        <v>Shock</v>
      </c>
    </row>
    <row r="411" spans="3:8" x14ac:dyDescent="0.25">
      <c r="C411" s="15">
        <v>44732</v>
      </c>
      <c r="D411" s="16">
        <v>10445.77</v>
      </c>
      <c r="E411" s="16">
        <v>68.7</v>
      </c>
      <c r="F411" s="16">
        <v>134.4</v>
      </c>
      <c r="G411" s="16">
        <v>151.33000000000001</v>
      </c>
      <c r="H411" s="17" t="str">
        <f t="shared" si="6"/>
        <v>Shock</v>
      </c>
    </row>
    <row r="412" spans="3:8" x14ac:dyDescent="0.25">
      <c r="C412" s="18">
        <v>44731</v>
      </c>
      <c r="D412" s="19">
        <v>10300</v>
      </c>
      <c r="E412" s="19">
        <v>69</v>
      </c>
      <c r="F412" s="19">
        <v>138</v>
      </c>
      <c r="G412" s="16">
        <v>155</v>
      </c>
      <c r="H412" s="17" t="str">
        <f t="shared" si="6"/>
        <v>Shock</v>
      </c>
    </row>
    <row r="413" spans="3:8" x14ac:dyDescent="0.25">
      <c r="C413" s="15">
        <v>44729</v>
      </c>
      <c r="D413" s="16">
        <v>10284.86</v>
      </c>
      <c r="E413" s="16">
        <v>69.47</v>
      </c>
      <c r="F413" s="16">
        <v>141.44999999999999</v>
      </c>
      <c r="G413" s="16">
        <v>169.77</v>
      </c>
      <c r="H413" s="17" t="str">
        <f t="shared" si="6"/>
        <v>Shock</v>
      </c>
    </row>
    <row r="414" spans="3:8" x14ac:dyDescent="0.25">
      <c r="C414" s="18">
        <v>44728</v>
      </c>
      <c r="D414" s="19">
        <v>11057.48</v>
      </c>
      <c r="E414" s="19">
        <v>72.099999999999994</v>
      </c>
      <c r="F414" s="19">
        <v>143.55000000000001</v>
      </c>
      <c r="G414" s="16">
        <v>176.6</v>
      </c>
      <c r="H414" s="17" t="str">
        <f t="shared" si="6"/>
        <v>Shock</v>
      </c>
    </row>
    <row r="415" spans="3:8" x14ac:dyDescent="0.25">
      <c r="C415" s="15">
        <v>44727</v>
      </c>
      <c r="D415" s="16">
        <v>11037.83</v>
      </c>
      <c r="E415" s="16">
        <v>72.8</v>
      </c>
      <c r="F415" s="16">
        <v>151.4</v>
      </c>
      <c r="G415" s="16">
        <v>180.7</v>
      </c>
      <c r="H415" s="17" t="str">
        <f t="shared" si="6"/>
        <v>Shock</v>
      </c>
    </row>
    <row r="416" spans="3:8" x14ac:dyDescent="0.25">
      <c r="C416" s="18">
        <v>44726</v>
      </c>
      <c r="D416" s="19">
        <v>11304.37</v>
      </c>
      <c r="E416" s="19">
        <v>73.5</v>
      </c>
      <c r="F416" s="19">
        <v>155.94999999999999</v>
      </c>
      <c r="G416" s="16">
        <v>178.77</v>
      </c>
      <c r="H416" s="17" t="str">
        <f t="shared" si="6"/>
        <v>Shock</v>
      </c>
    </row>
    <row r="417" spans="3:8" x14ac:dyDescent="0.25">
      <c r="C417" s="15">
        <v>44725</v>
      </c>
      <c r="D417" s="16">
        <v>11364.56</v>
      </c>
      <c r="E417" s="16">
        <v>75.73</v>
      </c>
      <c r="F417" s="16">
        <v>159.55000000000001</v>
      </c>
      <c r="G417" s="16">
        <v>189.77</v>
      </c>
      <c r="H417" s="17" t="str">
        <f t="shared" si="6"/>
        <v>Shock</v>
      </c>
    </row>
    <row r="418" spans="3:8" x14ac:dyDescent="0.25">
      <c r="C418" s="18">
        <v>44722</v>
      </c>
      <c r="D418" s="19">
        <v>11317.89</v>
      </c>
      <c r="E418" s="19">
        <v>78.17</v>
      </c>
      <c r="F418" s="19">
        <v>164.65</v>
      </c>
      <c r="G418" s="16">
        <v>200.13</v>
      </c>
      <c r="H418" s="17" t="str">
        <f t="shared" si="6"/>
        <v>Shock</v>
      </c>
    </row>
    <row r="419" spans="3:8" x14ac:dyDescent="0.25">
      <c r="C419" s="15">
        <v>44721</v>
      </c>
      <c r="D419" s="16">
        <v>11429.67</v>
      </c>
      <c r="E419" s="16">
        <v>78.87</v>
      </c>
      <c r="F419" s="16">
        <v>165.55</v>
      </c>
      <c r="G419" s="16">
        <v>198.2</v>
      </c>
      <c r="H419" s="17" t="str">
        <f t="shared" si="6"/>
        <v>Shock</v>
      </c>
    </row>
    <row r="420" spans="3:8" x14ac:dyDescent="0.25">
      <c r="C420" s="18">
        <v>44720</v>
      </c>
      <c r="D420" s="19">
        <v>11488.71</v>
      </c>
      <c r="E420" s="19">
        <v>78.67</v>
      </c>
      <c r="F420" s="19">
        <v>163.4</v>
      </c>
      <c r="G420" s="16">
        <v>186.7</v>
      </c>
      <c r="H420" s="17" t="str">
        <f t="shared" si="6"/>
        <v>Shock</v>
      </c>
    </row>
    <row r="421" spans="3:8" x14ac:dyDescent="0.25">
      <c r="C421" s="15">
        <v>44719</v>
      </c>
      <c r="D421" s="16">
        <v>11060.47</v>
      </c>
      <c r="E421" s="16">
        <v>78.8</v>
      </c>
      <c r="F421" s="16">
        <v>161.85</v>
      </c>
      <c r="G421" s="16">
        <v>190.87</v>
      </c>
      <c r="H421" s="17" t="str">
        <f t="shared" si="6"/>
        <v>Shock</v>
      </c>
    </row>
    <row r="422" spans="3:8" x14ac:dyDescent="0.25">
      <c r="C422" s="18">
        <v>44718</v>
      </c>
      <c r="D422" s="19">
        <v>11128.03</v>
      </c>
      <c r="E422" s="19">
        <v>78.37</v>
      </c>
      <c r="F422" s="19">
        <v>153.94999999999999</v>
      </c>
      <c r="G422" s="16">
        <v>185.93</v>
      </c>
      <c r="H422" s="17" t="str">
        <f t="shared" si="6"/>
        <v>Shock</v>
      </c>
    </row>
    <row r="423" spans="3:8" x14ac:dyDescent="0.25">
      <c r="C423" s="15">
        <v>44715</v>
      </c>
      <c r="D423" s="16">
        <v>11140.09</v>
      </c>
      <c r="E423" s="16">
        <v>78.87</v>
      </c>
      <c r="F423" s="16">
        <v>151.6</v>
      </c>
      <c r="G423" s="16">
        <v>167.3</v>
      </c>
      <c r="H423" s="17" t="str">
        <f t="shared" si="6"/>
        <v>Shock</v>
      </c>
    </row>
    <row r="424" spans="3:8" x14ac:dyDescent="0.25">
      <c r="C424" s="18">
        <v>44714</v>
      </c>
      <c r="D424" s="19">
        <v>10910.89</v>
      </c>
      <c r="E424" s="19">
        <v>78.430000000000007</v>
      </c>
      <c r="F424" s="19">
        <v>152.44999999999999</v>
      </c>
      <c r="G424" s="16">
        <v>166.9</v>
      </c>
      <c r="H424" s="17" t="str">
        <f t="shared" si="6"/>
        <v>Shock</v>
      </c>
    </row>
    <row r="425" spans="3:8" x14ac:dyDescent="0.25">
      <c r="C425" s="15">
        <v>44713</v>
      </c>
      <c r="D425" s="16">
        <v>10872.29</v>
      </c>
      <c r="E425" s="16">
        <v>78.8</v>
      </c>
      <c r="F425" s="16">
        <v>149.75</v>
      </c>
      <c r="G425" s="16">
        <v>163.22999999999999</v>
      </c>
      <c r="H425" s="17" t="str">
        <f t="shared" si="6"/>
        <v>Shock</v>
      </c>
    </row>
    <row r="426" spans="3:8" x14ac:dyDescent="0.25">
      <c r="C426" s="18">
        <v>44712</v>
      </c>
      <c r="D426" s="19">
        <v>10887.97</v>
      </c>
      <c r="E426" s="19">
        <v>77.33</v>
      </c>
      <c r="F426" s="19">
        <v>151.25</v>
      </c>
      <c r="G426" s="16">
        <v>158.97</v>
      </c>
      <c r="H426" s="17" t="str">
        <f t="shared" si="6"/>
        <v>Shock</v>
      </c>
    </row>
    <row r="427" spans="3:8" x14ac:dyDescent="0.25">
      <c r="C427" s="15">
        <v>44711</v>
      </c>
      <c r="D427" s="16">
        <v>10953.11</v>
      </c>
      <c r="E427" s="16">
        <v>77.400000000000006</v>
      </c>
      <c r="F427" s="16">
        <v>144.05000000000001</v>
      </c>
      <c r="G427" s="16">
        <v>149.9</v>
      </c>
      <c r="H427" s="17" t="str">
        <f t="shared" si="6"/>
        <v>Shock</v>
      </c>
    </row>
    <row r="428" spans="3:8" x14ac:dyDescent="0.25">
      <c r="C428" s="18">
        <v>44710</v>
      </c>
      <c r="D428" s="19">
        <v>10800</v>
      </c>
      <c r="E428" s="19">
        <v>77</v>
      </c>
      <c r="F428" s="19">
        <v>143</v>
      </c>
      <c r="G428" s="16">
        <v>147</v>
      </c>
      <c r="H428" s="17" t="str">
        <f t="shared" si="6"/>
        <v>Shock</v>
      </c>
    </row>
    <row r="429" spans="3:8" x14ac:dyDescent="0.25">
      <c r="C429" s="15">
        <v>44708</v>
      </c>
      <c r="D429" s="16">
        <v>10732.36</v>
      </c>
      <c r="E429" s="16">
        <v>76.099999999999994</v>
      </c>
      <c r="F429" s="16">
        <v>143.80000000000001</v>
      </c>
      <c r="G429" s="16">
        <v>145.33000000000001</v>
      </c>
      <c r="H429" s="17" t="str">
        <f t="shared" si="6"/>
        <v>Shock</v>
      </c>
    </row>
    <row r="430" spans="3:8" x14ac:dyDescent="0.25">
      <c r="C430" s="18">
        <v>44707</v>
      </c>
      <c r="D430" s="19">
        <v>10702.21</v>
      </c>
      <c r="E430" s="19">
        <v>76.13</v>
      </c>
      <c r="F430" s="19">
        <v>151.9</v>
      </c>
      <c r="G430" s="16">
        <v>151.83000000000001</v>
      </c>
      <c r="H430" s="17" t="str">
        <f t="shared" si="6"/>
        <v>Shock</v>
      </c>
    </row>
    <row r="431" spans="3:8" x14ac:dyDescent="0.25">
      <c r="C431" s="15">
        <v>44706</v>
      </c>
      <c r="D431" s="16">
        <v>10312.57</v>
      </c>
      <c r="E431" s="16">
        <v>76.53</v>
      </c>
      <c r="F431" s="16">
        <v>152.6</v>
      </c>
      <c r="G431" s="16">
        <v>152.53</v>
      </c>
      <c r="H431" s="17" t="str">
        <f t="shared" si="6"/>
        <v>Shock</v>
      </c>
    </row>
    <row r="432" spans="3:8" x14ac:dyDescent="0.25">
      <c r="C432" s="18">
        <v>44705</v>
      </c>
      <c r="D432" s="19">
        <v>10267.94</v>
      </c>
      <c r="E432" s="19">
        <v>79.13</v>
      </c>
      <c r="F432" s="19">
        <v>150.65</v>
      </c>
      <c r="G432" s="16">
        <v>152.33000000000001</v>
      </c>
      <c r="H432" s="17" t="str">
        <f t="shared" si="6"/>
        <v>Shock</v>
      </c>
    </row>
    <row r="433" spans="3:8" x14ac:dyDescent="0.25">
      <c r="C433" s="15">
        <v>44704</v>
      </c>
      <c r="D433" s="16">
        <v>10305.34</v>
      </c>
      <c r="E433" s="16">
        <v>78.47</v>
      </c>
      <c r="F433" s="16">
        <v>155.1</v>
      </c>
      <c r="G433" s="16">
        <v>154.83000000000001</v>
      </c>
      <c r="H433" s="17" t="str">
        <f t="shared" si="6"/>
        <v>Shock</v>
      </c>
    </row>
    <row r="434" spans="3:8" x14ac:dyDescent="0.25">
      <c r="C434" s="18">
        <v>44701</v>
      </c>
      <c r="D434" s="19">
        <v>10395.81</v>
      </c>
      <c r="E434" s="19">
        <v>77.97</v>
      </c>
      <c r="F434" s="19">
        <v>161.9</v>
      </c>
      <c r="G434" s="16">
        <v>159.6</v>
      </c>
      <c r="H434" s="17" t="str">
        <f t="shared" si="6"/>
        <v>Shock</v>
      </c>
    </row>
    <row r="435" spans="3:8" x14ac:dyDescent="0.25">
      <c r="C435" s="15">
        <v>44700</v>
      </c>
      <c r="D435" s="16">
        <v>10210.040000000001</v>
      </c>
      <c r="E435" s="16">
        <v>78.17</v>
      </c>
      <c r="F435" s="16">
        <v>160</v>
      </c>
      <c r="G435" s="16">
        <v>160.80000000000001</v>
      </c>
      <c r="H435" s="17" t="str">
        <f t="shared" si="6"/>
        <v>Shock</v>
      </c>
    </row>
    <row r="436" spans="3:8" x14ac:dyDescent="0.25">
      <c r="C436" s="18">
        <v>44699</v>
      </c>
      <c r="D436" s="19">
        <v>10036.33</v>
      </c>
      <c r="E436" s="19">
        <v>78.7</v>
      </c>
      <c r="F436" s="19">
        <v>163.19999999999999</v>
      </c>
      <c r="G436" s="16">
        <v>159.13</v>
      </c>
      <c r="H436" s="17" t="str">
        <f t="shared" si="6"/>
        <v>Shock</v>
      </c>
    </row>
    <row r="437" spans="3:8" x14ac:dyDescent="0.25">
      <c r="C437" s="15">
        <v>44698</v>
      </c>
      <c r="D437" s="16">
        <v>10438.030000000001</v>
      </c>
      <c r="E437" s="16">
        <v>82.93</v>
      </c>
      <c r="F437" s="16">
        <v>163.15</v>
      </c>
      <c r="G437" s="16">
        <v>161.03</v>
      </c>
      <c r="H437" s="17" t="str">
        <f t="shared" si="6"/>
        <v>Shock</v>
      </c>
    </row>
    <row r="438" spans="3:8" x14ac:dyDescent="0.25">
      <c r="C438" s="18">
        <v>44697</v>
      </c>
      <c r="D438" s="19">
        <v>10504.37</v>
      </c>
      <c r="E438" s="19">
        <v>81.400000000000006</v>
      </c>
      <c r="F438" s="19">
        <v>153.5</v>
      </c>
      <c r="G438" s="16">
        <v>148.47</v>
      </c>
      <c r="H438" s="17" t="str">
        <f t="shared" si="6"/>
        <v>Shock</v>
      </c>
    </row>
    <row r="439" spans="3:8" x14ac:dyDescent="0.25">
      <c r="C439" s="15">
        <v>44694</v>
      </c>
      <c r="D439" s="16">
        <v>10118.36</v>
      </c>
      <c r="E439" s="16">
        <v>80.87</v>
      </c>
      <c r="F439" s="16">
        <v>153.55000000000001</v>
      </c>
      <c r="G439" s="16">
        <v>146.97</v>
      </c>
      <c r="H439" s="17" t="str">
        <f t="shared" si="6"/>
        <v>Shock</v>
      </c>
    </row>
    <row r="440" spans="3:8" x14ac:dyDescent="0.25">
      <c r="C440" s="18">
        <v>44693</v>
      </c>
      <c r="D440" s="19">
        <v>9733.5499999999993</v>
      </c>
      <c r="E440" s="19">
        <v>81.400000000000006</v>
      </c>
      <c r="F440" s="19">
        <v>156.5</v>
      </c>
      <c r="G440" s="16">
        <v>148.72999999999999</v>
      </c>
      <c r="H440" s="17" t="str">
        <f t="shared" si="6"/>
        <v>Shock</v>
      </c>
    </row>
    <row r="441" spans="3:8" x14ac:dyDescent="0.25">
      <c r="C441" s="15">
        <v>44692</v>
      </c>
      <c r="D441" s="16">
        <v>9714.25</v>
      </c>
      <c r="E441" s="16">
        <v>80.3</v>
      </c>
      <c r="F441" s="16">
        <v>158.6</v>
      </c>
      <c r="G441" s="16">
        <v>147</v>
      </c>
      <c r="H441" s="17" t="str">
        <f t="shared" si="6"/>
        <v>Shock</v>
      </c>
    </row>
    <row r="442" spans="3:8" x14ac:dyDescent="0.25">
      <c r="C442" s="18">
        <v>44691</v>
      </c>
      <c r="D442" s="19">
        <v>9249.76</v>
      </c>
      <c r="E442" s="19">
        <v>81.33</v>
      </c>
      <c r="F442" s="19">
        <v>154.44999999999999</v>
      </c>
      <c r="G442" s="16">
        <v>143.5</v>
      </c>
      <c r="H442" s="17" t="str">
        <f t="shared" si="6"/>
        <v>Shock</v>
      </c>
    </row>
    <row r="443" spans="3:8" x14ac:dyDescent="0.25">
      <c r="C443" s="15">
        <v>44690</v>
      </c>
      <c r="D443" s="16">
        <v>9518.16</v>
      </c>
      <c r="E443" s="16">
        <v>82.67</v>
      </c>
      <c r="F443" s="16">
        <v>164.75</v>
      </c>
      <c r="G443" s="16">
        <v>157.6</v>
      </c>
      <c r="H443" s="17" t="str">
        <f t="shared" si="6"/>
        <v>Shock</v>
      </c>
    </row>
    <row r="444" spans="3:8" x14ac:dyDescent="0.25">
      <c r="C444" s="18">
        <v>44687</v>
      </c>
      <c r="D444" s="19">
        <v>10076.44</v>
      </c>
      <c r="E444" s="19">
        <v>84.17</v>
      </c>
      <c r="F444" s="19">
        <v>166.95</v>
      </c>
      <c r="G444" s="16">
        <v>153.27000000000001</v>
      </c>
      <c r="H444" s="17" t="str">
        <f t="shared" si="6"/>
        <v>Shock</v>
      </c>
    </row>
    <row r="445" spans="3:8" x14ac:dyDescent="0.25">
      <c r="C445" s="15">
        <v>44686</v>
      </c>
      <c r="D445" s="16">
        <v>9859.33</v>
      </c>
      <c r="E445" s="16">
        <v>83.8</v>
      </c>
      <c r="F445" s="16">
        <v>164.85</v>
      </c>
      <c r="G445" s="16">
        <v>151.22999999999999</v>
      </c>
      <c r="H445" s="17" t="str">
        <f t="shared" si="6"/>
        <v>Shock</v>
      </c>
    </row>
    <row r="446" spans="3:8" x14ac:dyDescent="0.25">
      <c r="C446" s="18">
        <v>44685</v>
      </c>
      <c r="D446" s="19">
        <v>9811.61</v>
      </c>
      <c r="E446" s="19">
        <v>83.9</v>
      </c>
      <c r="F446" s="19">
        <v>162.25</v>
      </c>
      <c r="G446" s="16">
        <v>147.87</v>
      </c>
      <c r="H446" s="17" t="str">
        <f t="shared" si="6"/>
        <v>Shock</v>
      </c>
    </row>
    <row r="447" spans="3:8" x14ac:dyDescent="0.25">
      <c r="C447" s="15">
        <v>44684</v>
      </c>
      <c r="D447" s="16">
        <v>9406.0300000000007</v>
      </c>
      <c r="E447" s="16">
        <v>84</v>
      </c>
      <c r="F447" s="16">
        <v>160</v>
      </c>
      <c r="G447" s="16">
        <v>147</v>
      </c>
      <c r="H447" s="17" t="str">
        <f t="shared" si="6"/>
        <v>Shock</v>
      </c>
    </row>
    <row r="448" spans="3:8" x14ac:dyDescent="0.25">
      <c r="C448" s="18">
        <v>44683</v>
      </c>
      <c r="D448" s="19">
        <v>9613.59</v>
      </c>
      <c r="E448" s="19">
        <v>84.43</v>
      </c>
      <c r="F448" s="19">
        <v>156.35</v>
      </c>
      <c r="G448" s="16">
        <v>146.47</v>
      </c>
      <c r="H448" s="17" t="str">
        <f t="shared" si="6"/>
        <v>Shock</v>
      </c>
    </row>
    <row r="449" spans="3:8" x14ac:dyDescent="0.25">
      <c r="C449" s="15">
        <v>44680</v>
      </c>
      <c r="D449" s="16">
        <v>9682.7800000000007</v>
      </c>
      <c r="E449" s="16">
        <v>84</v>
      </c>
      <c r="F449" s="16">
        <v>160.44999999999999</v>
      </c>
      <c r="G449" s="16">
        <v>152.30000000000001</v>
      </c>
      <c r="H449" s="17" t="str">
        <f t="shared" si="6"/>
        <v>Shock</v>
      </c>
    </row>
    <row r="450" spans="3:8" x14ac:dyDescent="0.25">
      <c r="C450" s="18">
        <v>44679</v>
      </c>
      <c r="D450" s="19">
        <v>9587.35</v>
      </c>
      <c r="E450" s="19">
        <v>86.63</v>
      </c>
      <c r="F450" s="19">
        <v>164.8</v>
      </c>
      <c r="G450" s="16">
        <v>152.97</v>
      </c>
      <c r="H450" s="17" t="str">
        <f t="shared" si="6"/>
        <v>Shock</v>
      </c>
    </row>
    <row r="451" spans="3:8" x14ac:dyDescent="0.25">
      <c r="C451" s="15">
        <v>44678</v>
      </c>
      <c r="D451" s="16">
        <v>9289.1200000000008</v>
      </c>
      <c r="E451" s="16">
        <v>84.9</v>
      </c>
      <c r="F451" s="16">
        <v>164.85</v>
      </c>
      <c r="G451" s="16">
        <v>154</v>
      </c>
      <c r="H451" s="17" t="str">
        <f t="shared" si="6"/>
        <v>Shock</v>
      </c>
    </row>
    <row r="452" spans="3:8" x14ac:dyDescent="0.25">
      <c r="C452" s="18">
        <v>44677</v>
      </c>
      <c r="D452" s="19">
        <v>9386.94</v>
      </c>
      <c r="E452" s="19">
        <v>86.03</v>
      </c>
      <c r="F452" s="19">
        <v>166.95</v>
      </c>
      <c r="G452" s="16">
        <v>156.69999999999999</v>
      </c>
      <c r="H452" s="17" t="str">
        <f t="shared" si="6"/>
        <v>Shock</v>
      </c>
    </row>
    <row r="453" spans="3:8" x14ac:dyDescent="0.25">
      <c r="C453" s="15">
        <v>44676</v>
      </c>
      <c r="D453" s="16">
        <v>8885.92</v>
      </c>
      <c r="E453" s="16">
        <v>85.17</v>
      </c>
      <c r="F453" s="16">
        <v>169.65</v>
      </c>
      <c r="G453" s="16">
        <v>155.30000000000001</v>
      </c>
      <c r="H453" s="17" t="str">
        <f t="shared" ref="H453:H516" si="7">IF(C453&lt;DATE(2022,2,24),"Pre-War", IF(C453&lt;=DATE(2022,12,31),"Shock","Post-Shock"))</f>
        <v>Shock</v>
      </c>
    </row>
    <row r="454" spans="3:8" x14ac:dyDescent="0.25">
      <c r="C454" s="18">
        <v>44673</v>
      </c>
      <c r="D454" s="19">
        <v>9333.26</v>
      </c>
      <c r="E454" s="19">
        <v>89.57</v>
      </c>
      <c r="F454" s="19">
        <v>174</v>
      </c>
      <c r="G454" s="16">
        <v>159.27000000000001</v>
      </c>
      <c r="H454" s="17" t="str">
        <f t="shared" si="7"/>
        <v>Shock</v>
      </c>
    </row>
    <row r="455" spans="3:8" x14ac:dyDescent="0.25">
      <c r="C455" s="15">
        <v>44672</v>
      </c>
      <c r="D455" s="16">
        <v>9382.17</v>
      </c>
      <c r="E455" s="16">
        <v>90.03</v>
      </c>
      <c r="F455" s="16">
        <v>174.15</v>
      </c>
      <c r="G455" s="16">
        <v>160</v>
      </c>
      <c r="H455" s="17" t="str">
        <f t="shared" si="7"/>
        <v>Shock</v>
      </c>
    </row>
    <row r="456" spans="3:8" x14ac:dyDescent="0.25">
      <c r="C456" s="18">
        <v>44671</v>
      </c>
      <c r="D456" s="19">
        <v>9372.6299999999992</v>
      </c>
      <c r="E456" s="19">
        <v>88.93</v>
      </c>
      <c r="F456" s="19">
        <v>175.5</v>
      </c>
      <c r="G456" s="16">
        <v>161.13</v>
      </c>
      <c r="H456" s="17" t="str">
        <f t="shared" si="7"/>
        <v>Shock</v>
      </c>
    </row>
    <row r="457" spans="3:8" x14ac:dyDescent="0.25">
      <c r="C457" s="15">
        <v>44670</v>
      </c>
      <c r="D457" s="16">
        <v>9382.17</v>
      </c>
      <c r="E457" s="16">
        <v>86.87</v>
      </c>
      <c r="F457" s="16">
        <v>177.15</v>
      </c>
      <c r="G457" s="16">
        <v>160.22999999999999</v>
      </c>
      <c r="H457" s="17" t="str">
        <f t="shared" si="7"/>
        <v>Shock</v>
      </c>
    </row>
    <row r="458" spans="3:8" x14ac:dyDescent="0.25">
      <c r="C458" s="18">
        <v>44669</v>
      </c>
      <c r="D458" s="19">
        <v>9920.17</v>
      </c>
      <c r="E458" s="19">
        <v>85.4</v>
      </c>
      <c r="F458" s="19">
        <v>175.8</v>
      </c>
      <c r="G458" s="16">
        <v>157.22999999999999</v>
      </c>
      <c r="H458" s="17" t="str">
        <f t="shared" si="7"/>
        <v>Shock</v>
      </c>
    </row>
    <row r="459" spans="3:8" x14ac:dyDescent="0.25">
      <c r="C459" s="15">
        <v>44665</v>
      </c>
      <c r="D459" s="16">
        <v>9619.56</v>
      </c>
      <c r="E459" s="16">
        <v>85.3</v>
      </c>
      <c r="F459" s="16">
        <v>174</v>
      </c>
      <c r="G459" s="16">
        <v>156</v>
      </c>
      <c r="H459" s="17" t="str">
        <f t="shared" si="7"/>
        <v>Shock</v>
      </c>
    </row>
    <row r="460" spans="3:8" x14ac:dyDescent="0.25">
      <c r="C460" s="18">
        <v>44664</v>
      </c>
      <c r="D460" s="19">
        <v>9416.76</v>
      </c>
      <c r="E460" s="19">
        <v>85.27</v>
      </c>
      <c r="F460" s="19">
        <v>174.25</v>
      </c>
      <c r="G460" s="16">
        <v>155.30000000000001</v>
      </c>
      <c r="H460" s="17" t="str">
        <f t="shared" si="7"/>
        <v>Shock</v>
      </c>
    </row>
    <row r="461" spans="3:8" x14ac:dyDescent="0.25">
      <c r="C461" s="15">
        <v>44663</v>
      </c>
      <c r="D461" s="16">
        <v>9098.26</v>
      </c>
      <c r="E461" s="16">
        <v>84.03</v>
      </c>
      <c r="F461" s="16">
        <v>168.9</v>
      </c>
      <c r="G461" s="16">
        <v>153.57</v>
      </c>
      <c r="H461" s="17" t="str">
        <f t="shared" si="7"/>
        <v>Shock</v>
      </c>
    </row>
    <row r="462" spans="3:8" x14ac:dyDescent="0.25">
      <c r="C462" s="18">
        <v>44662</v>
      </c>
      <c r="D462" s="19">
        <v>8561.4500000000007</v>
      </c>
      <c r="E462" s="19">
        <v>85.9</v>
      </c>
      <c r="F462" s="19">
        <v>171.2</v>
      </c>
      <c r="G462" s="16">
        <v>157</v>
      </c>
      <c r="H462" s="17" t="str">
        <f t="shared" si="7"/>
        <v>Shock</v>
      </c>
    </row>
    <row r="463" spans="3:8" x14ac:dyDescent="0.25">
      <c r="C463" s="15">
        <v>44659</v>
      </c>
      <c r="D463" s="16">
        <v>8784.5300000000007</v>
      </c>
      <c r="E463" s="16">
        <v>84.63</v>
      </c>
      <c r="F463" s="16">
        <v>170.9</v>
      </c>
      <c r="G463" s="16">
        <v>156.63</v>
      </c>
      <c r="H463" s="17" t="str">
        <f t="shared" si="7"/>
        <v>Shock</v>
      </c>
    </row>
    <row r="464" spans="3:8" x14ac:dyDescent="0.25">
      <c r="C464" s="18">
        <v>44658</v>
      </c>
      <c r="D464" s="19">
        <v>8658.2000000000007</v>
      </c>
      <c r="E464" s="19">
        <v>82.37</v>
      </c>
      <c r="F464" s="19">
        <v>168.85</v>
      </c>
      <c r="G464" s="16">
        <v>158.63</v>
      </c>
      <c r="H464" s="17" t="str">
        <f t="shared" si="7"/>
        <v>Shock</v>
      </c>
    </row>
    <row r="465" spans="3:8" x14ac:dyDescent="0.25">
      <c r="C465" s="15">
        <v>44657</v>
      </c>
      <c r="D465" s="16">
        <v>8796.2000000000007</v>
      </c>
      <c r="E465" s="16">
        <v>84.03</v>
      </c>
      <c r="F465" s="16">
        <v>172.8</v>
      </c>
      <c r="G465" s="16">
        <v>158.16999999999999</v>
      </c>
      <c r="H465" s="17" t="str">
        <f t="shared" si="7"/>
        <v>Shock</v>
      </c>
    </row>
    <row r="466" spans="3:8" x14ac:dyDescent="0.25">
      <c r="C466" s="18">
        <v>44656</v>
      </c>
      <c r="D466" s="19">
        <v>9261.35</v>
      </c>
      <c r="E466" s="19">
        <v>81.77</v>
      </c>
      <c r="F466" s="19">
        <v>171.85</v>
      </c>
      <c r="G466" s="16">
        <v>158.6</v>
      </c>
      <c r="H466" s="17" t="str">
        <f t="shared" si="7"/>
        <v>Shock</v>
      </c>
    </row>
    <row r="467" spans="3:8" x14ac:dyDescent="0.25">
      <c r="C467" s="15">
        <v>44655</v>
      </c>
      <c r="D467" s="16">
        <v>9178.07</v>
      </c>
      <c r="E467" s="16">
        <v>81.53</v>
      </c>
      <c r="F467" s="16">
        <v>168.05</v>
      </c>
      <c r="G467" s="16">
        <v>158.1</v>
      </c>
      <c r="H467" s="17" t="str">
        <f t="shared" si="7"/>
        <v>Shock</v>
      </c>
    </row>
    <row r="468" spans="3:8" x14ac:dyDescent="0.25">
      <c r="C468" s="18">
        <v>44652</v>
      </c>
      <c r="D468" s="19">
        <v>8992.49</v>
      </c>
      <c r="E468" s="19">
        <v>81.400000000000006</v>
      </c>
      <c r="F468" s="19">
        <v>167.95</v>
      </c>
      <c r="G468" s="16">
        <v>159.22999999999999</v>
      </c>
      <c r="H468" s="17" t="str">
        <f t="shared" si="7"/>
        <v>Shock</v>
      </c>
    </row>
    <row r="469" spans="3:8" x14ac:dyDescent="0.25">
      <c r="C469" s="15">
        <v>44651</v>
      </c>
      <c r="D469" s="16">
        <v>9238.74</v>
      </c>
      <c r="E469" s="16">
        <v>79.3</v>
      </c>
      <c r="F469" s="16">
        <v>163.9</v>
      </c>
      <c r="G469" s="16">
        <v>158.93</v>
      </c>
      <c r="H469" s="17" t="str">
        <f t="shared" si="7"/>
        <v>Shock</v>
      </c>
    </row>
    <row r="470" spans="3:8" x14ac:dyDescent="0.25">
      <c r="C470" s="18">
        <v>44650</v>
      </c>
      <c r="D470" s="19">
        <v>9653.93</v>
      </c>
      <c r="E470" s="19">
        <v>78.13</v>
      </c>
      <c r="F470" s="19">
        <v>162</v>
      </c>
      <c r="G470" s="16">
        <v>151.80000000000001</v>
      </c>
      <c r="H470" s="17" t="str">
        <f t="shared" si="7"/>
        <v>Shock</v>
      </c>
    </row>
    <row r="471" spans="3:8" x14ac:dyDescent="0.25">
      <c r="C471" s="15">
        <v>44649</v>
      </c>
      <c r="D471" s="16">
        <v>9410.0499999999993</v>
      </c>
      <c r="E471" s="16">
        <v>78.87</v>
      </c>
      <c r="F471" s="16">
        <v>171</v>
      </c>
      <c r="G471" s="16">
        <v>154.57</v>
      </c>
      <c r="H471" s="17" t="str">
        <f t="shared" si="7"/>
        <v>Shock</v>
      </c>
    </row>
    <row r="472" spans="3:8" x14ac:dyDescent="0.25">
      <c r="C472" s="18">
        <v>44648</v>
      </c>
      <c r="D472" s="19">
        <v>9680.1</v>
      </c>
      <c r="E472" s="19">
        <v>79.97</v>
      </c>
      <c r="F472" s="19">
        <v>176.35</v>
      </c>
      <c r="G472" s="16">
        <v>155.72999999999999</v>
      </c>
      <c r="H472" s="17" t="str">
        <f t="shared" si="7"/>
        <v>Shock</v>
      </c>
    </row>
    <row r="473" spans="3:8" x14ac:dyDescent="0.25">
      <c r="C473" s="15">
        <v>44645</v>
      </c>
      <c r="D473" s="16">
        <v>10252.32</v>
      </c>
      <c r="E473" s="16">
        <v>79.2</v>
      </c>
      <c r="F473" s="16">
        <v>175.8</v>
      </c>
      <c r="G473" s="16">
        <v>156.43</v>
      </c>
      <c r="H473" s="17" t="str">
        <f t="shared" si="7"/>
        <v>Shock</v>
      </c>
    </row>
    <row r="474" spans="3:8" x14ac:dyDescent="0.25">
      <c r="C474" s="18">
        <v>44644</v>
      </c>
      <c r="D474" s="19">
        <v>10309.42</v>
      </c>
      <c r="E474" s="19">
        <v>80.400000000000006</v>
      </c>
      <c r="F474" s="19">
        <v>177.45</v>
      </c>
      <c r="G474" s="16">
        <v>156.97</v>
      </c>
      <c r="H474" s="17" t="str">
        <f t="shared" si="7"/>
        <v>Shock</v>
      </c>
    </row>
    <row r="475" spans="3:8" x14ac:dyDescent="0.25">
      <c r="C475" s="15">
        <v>44643</v>
      </c>
      <c r="D475" s="16">
        <v>10386.75</v>
      </c>
      <c r="E475" s="16">
        <v>81.13</v>
      </c>
      <c r="F475" s="16">
        <v>175.6</v>
      </c>
      <c r="G475" s="16">
        <v>153.07</v>
      </c>
      <c r="H475" s="17" t="str">
        <f t="shared" si="7"/>
        <v>Shock</v>
      </c>
    </row>
    <row r="476" spans="3:8" x14ac:dyDescent="0.25">
      <c r="C476" s="18">
        <v>44642</v>
      </c>
      <c r="D476" s="19">
        <v>10003.68</v>
      </c>
      <c r="E476" s="19">
        <v>80.430000000000007</v>
      </c>
      <c r="F476" s="19">
        <v>175.45</v>
      </c>
      <c r="G476" s="16">
        <v>153.57</v>
      </c>
      <c r="H476" s="17" t="str">
        <f t="shared" si="7"/>
        <v>Shock</v>
      </c>
    </row>
    <row r="477" spans="3:8" x14ac:dyDescent="0.25">
      <c r="C477" s="15">
        <v>44641</v>
      </c>
      <c r="D477" s="16">
        <v>9910.89</v>
      </c>
      <c r="E477" s="16">
        <v>78.67</v>
      </c>
      <c r="F477" s="16">
        <v>172.55</v>
      </c>
      <c r="G477" s="16">
        <v>155.47</v>
      </c>
      <c r="H477" s="17" t="str">
        <f t="shared" si="7"/>
        <v>Shock</v>
      </c>
    </row>
    <row r="478" spans="3:8" x14ac:dyDescent="0.25">
      <c r="C478" s="18">
        <v>44638</v>
      </c>
      <c r="D478" s="19">
        <v>9355.33</v>
      </c>
      <c r="E478" s="19">
        <v>79</v>
      </c>
      <c r="F478" s="19">
        <v>171</v>
      </c>
      <c r="G478" s="16">
        <v>154</v>
      </c>
      <c r="H478" s="17" t="str">
        <f t="shared" si="7"/>
        <v>Shock</v>
      </c>
    </row>
    <row r="479" spans="3:8" x14ac:dyDescent="0.25">
      <c r="C479" s="15">
        <v>44637</v>
      </c>
      <c r="D479" s="16">
        <v>9174.5</v>
      </c>
      <c r="E479" s="16">
        <v>80.900000000000006</v>
      </c>
      <c r="F479" s="16">
        <v>170.3</v>
      </c>
      <c r="G479" s="16">
        <v>146.6</v>
      </c>
      <c r="H479" s="17" t="str">
        <f t="shared" si="7"/>
        <v>Shock</v>
      </c>
    </row>
    <row r="480" spans="3:8" x14ac:dyDescent="0.25">
      <c r="C480" s="18">
        <v>44636</v>
      </c>
      <c r="D480" s="19">
        <v>8571.36</v>
      </c>
      <c r="E480" s="19">
        <v>81.3</v>
      </c>
      <c r="F480" s="19">
        <v>167.3</v>
      </c>
      <c r="G480" s="16">
        <v>156.19999999999999</v>
      </c>
      <c r="H480" s="17" t="str">
        <f t="shared" si="7"/>
        <v>Shock</v>
      </c>
    </row>
    <row r="481" spans="3:8" x14ac:dyDescent="0.25">
      <c r="C481" s="15">
        <v>44635</v>
      </c>
      <c r="D481" s="16">
        <v>8677.23</v>
      </c>
      <c r="E481" s="16">
        <v>79.33</v>
      </c>
      <c r="F481" s="16">
        <v>163.75</v>
      </c>
      <c r="G481" s="16">
        <v>152.03</v>
      </c>
      <c r="H481" s="17" t="str">
        <f t="shared" si="7"/>
        <v>Shock</v>
      </c>
    </row>
    <row r="482" spans="3:8" x14ac:dyDescent="0.25">
      <c r="C482" s="18">
        <v>44634</v>
      </c>
      <c r="D482" s="19">
        <v>9180.4500000000007</v>
      </c>
      <c r="E482" s="19">
        <v>80.53</v>
      </c>
      <c r="F482" s="19">
        <v>171.8</v>
      </c>
      <c r="G482" s="16">
        <v>154.07</v>
      </c>
      <c r="H482" s="17" t="str">
        <f t="shared" si="7"/>
        <v>Shock</v>
      </c>
    </row>
    <row r="483" spans="3:8" x14ac:dyDescent="0.25">
      <c r="C483" s="15">
        <v>44631</v>
      </c>
      <c r="D483" s="16">
        <v>9667.01</v>
      </c>
      <c r="E483" s="16">
        <v>82.47</v>
      </c>
      <c r="F483" s="16">
        <v>175.7</v>
      </c>
      <c r="G483" s="16">
        <v>157.19999999999999</v>
      </c>
      <c r="H483" s="17" t="str">
        <f t="shared" si="7"/>
        <v>Shock</v>
      </c>
    </row>
    <row r="484" spans="3:8" x14ac:dyDescent="0.25">
      <c r="C484" s="18">
        <v>44630</v>
      </c>
      <c r="D484" s="19">
        <v>9447.9599999999991</v>
      </c>
      <c r="E484" s="19">
        <v>80.63</v>
      </c>
      <c r="F484" s="19">
        <v>174.35</v>
      </c>
      <c r="G484" s="16">
        <v>156.83000000000001</v>
      </c>
      <c r="H484" s="17" t="str">
        <f t="shared" si="7"/>
        <v>Shock</v>
      </c>
    </row>
    <row r="485" spans="3:8" x14ac:dyDescent="0.25">
      <c r="C485" s="15">
        <v>44629</v>
      </c>
      <c r="D485" s="16">
        <v>9863.93</v>
      </c>
      <c r="E485" s="16">
        <v>77.97</v>
      </c>
      <c r="F485" s="16">
        <v>175.4</v>
      </c>
      <c r="G485" s="16">
        <v>162.27000000000001</v>
      </c>
      <c r="H485" s="17" t="str">
        <f t="shared" si="7"/>
        <v>Shock</v>
      </c>
    </row>
    <row r="486" spans="3:8" x14ac:dyDescent="0.25">
      <c r="C486" s="18">
        <v>44628</v>
      </c>
      <c r="D486" s="19">
        <v>10935.72</v>
      </c>
      <c r="E486" s="19">
        <v>78.03</v>
      </c>
      <c r="F486" s="19">
        <v>179.1</v>
      </c>
      <c r="G486" s="16">
        <v>163.93</v>
      </c>
      <c r="H486" s="17" t="str">
        <f t="shared" si="7"/>
        <v>Shock</v>
      </c>
    </row>
    <row r="487" spans="3:8" x14ac:dyDescent="0.25">
      <c r="C487" s="15">
        <v>44627</v>
      </c>
      <c r="D487" s="16">
        <v>10757.28</v>
      </c>
      <c r="E487" s="16">
        <v>74.83</v>
      </c>
      <c r="F487" s="16">
        <v>186.95</v>
      </c>
      <c r="G487" s="16">
        <v>166.13</v>
      </c>
      <c r="H487" s="17" t="str">
        <f t="shared" si="7"/>
        <v>Shock</v>
      </c>
    </row>
    <row r="488" spans="3:8" x14ac:dyDescent="0.25">
      <c r="C488" s="18">
        <v>44624</v>
      </c>
      <c r="D488" s="19">
        <v>9941.56</v>
      </c>
      <c r="E488" s="19">
        <v>75.5</v>
      </c>
      <c r="F488" s="19">
        <v>165.25</v>
      </c>
      <c r="G488" s="16">
        <v>163.1</v>
      </c>
      <c r="H488" s="17" t="str">
        <f t="shared" si="7"/>
        <v>Shock</v>
      </c>
    </row>
    <row r="489" spans="3:8" x14ac:dyDescent="0.25">
      <c r="C489" s="15">
        <v>44623</v>
      </c>
      <c r="D489" s="16">
        <v>9663.48</v>
      </c>
      <c r="E489" s="16">
        <v>76.430000000000007</v>
      </c>
      <c r="F489" s="16">
        <v>170.3</v>
      </c>
      <c r="G489" s="16">
        <v>163.53</v>
      </c>
      <c r="H489" s="17" t="str">
        <f t="shared" si="7"/>
        <v>Shock</v>
      </c>
    </row>
    <row r="490" spans="3:8" x14ac:dyDescent="0.25">
      <c r="C490" s="18">
        <v>44622</v>
      </c>
      <c r="D490" s="19">
        <v>9551.09</v>
      </c>
      <c r="E490" s="19">
        <v>74.83</v>
      </c>
      <c r="F490" s="19">
        <v>162.94999999999999</v>
      </c>
      <c r="G490" s="16">
        <v>163</v>
      </c>
      <c r="H490" s="17" t="str">
        <f t="shared" si="7"/>
        <v>Shock</v>
      </c>
    </row>
    <row r="491" spans="3:8" x14ac:dyDescent="0.25">
      <c r="C491" s="15">
        <v>44621</v>
      </c>
      <c r="D491" s="16">
        <v>9159.4500000000007</v>
      </c>
      <c r="E491" s="16">
        <v>75</v>
      </c>
      <c r="F491" s="16">
        <v>163</v>
      </c>
      <c r="G491" s="16">
        <v>150</v>
      </c>
      <c r="H491" s="17" t="str">
        <f t="shared" si="7"/>
        <v>Shock</v>
      </c>
    </row>
    <row r="492" spans="3:8" x14ac:dyDescent="0.25">
      <c r="C492" s="18">
        <v>44620</v>
      </c>
      <c r="D492" s="19">
        <v>8448.01</v>
      </c>
      <c r="E492" s="19">
        <v>76.67</v>
      </c>
      <c r="F492" s="19">
        <v>160.65</v>
      </c>
      <c r="G492" s="16">
        <v>148.63</v>
      </c>
      <c r="H492" s="17" t="str">
        <f t="shared" si="7"/>
        <v>Shock</v>
      </c>
    </row>
    <row r="493" spans="3:8" x14ac:dyDescent="0.25">
      <c r="C493" s="15">
        <v>44617</v>
      </c>
      <c r="D493" s="16">
        <v>7924.28</v>
      </c>
      <c r="E493" s="16">
        <v>74.900000000000006</v>
      </c>
      <c r="F493" s="16">
        <v>159.5</v>
      </c>
      <c r="G493" s="16">
        <v>147.97</v>
      </c>
      <c r="H493" s="17" t="str">
        <f t="shared" si="7"/>
        <v>Shock</v>
      </c>
    </row>
    <row r="494" spans="3:8" x14ac:dyDescent="0.25">
      <c r="C494" s="18">
        <v>44616</v>
      </c>
      <c r="D494" s="19">
        <v>8429.4699999999993</v>
      </c>
      <c r="E494" s="19">
        <v>73.33</v>
      </c>
      <c r="F494" s="19">
        <v>156.65</v>
      </c>
      <c r="G494" s="16">
        <v>145.83000000000001</v>
      </c>
      <c r="H494" s="17" t="str">
        <f t="shared" si="7"/>
        <v>Shock</v>
      </c>
    </row>
    <row r="495" spans="3:8" x14ac:dyDescent="0.25">
      <c r="C495" s="15">
        <v>44615</v>
      </c>
      <c r="D495" s="16">
        <v>7970.63</v>
      </c>
      <c r="E495" s="16">
        <v>78.099999999999994</v>
      </c>
      <c r="F495" s="16">
        <v>160.75</v>
      </c>
      <c r="G495" s="16">
        <v>147</v>
      </c>
      <c r="H495" s="17" t="str">
        <f t="shared" si="7"/>
        <v>Pre-War</v>
      </c>
    </row>
    <row r="496" spans="3:8" x14ac:dyDescent="0.25">
      <c r="C496" s="18">
        <v>44614</v>
      </c>
      <c r="D496" s="19">
        <v>8014.66</v>
      </c>
      <c r="E496" s="19">
        <v>78.069999999999993</v>
      </c>
      <c r="F496" s="19">
        <v>164.95</v>
      </c>
      <c r="G496" s="16">
        <v>147</v>
      </c>
      <c r="H496" s="17" t="str">
        <f t="shared" si="7"/>
        <v>Pre-War</v>
      </c>
    </row>
    <row r="497" spans="3:8" x14ac:dyDescent="0.25">
      <c r="C497" s="15">
        <v>44613</v>
      </c>
      <c r="D497" s="16">
        <v>7957.89</v>
      </c>
      <c r="E497" s="16">
        <v>79.47</v>
      </c>
      <c r="F497" s="16">
        <v>163.4</v>
      </c>
      <c r="G497" s="16">
        <v>150.22999999999999</v>
      </c>
      <c r="H497" s="17" t="str">
        <f t="shared" si="7"/>
        <v>Pre-War</v>
      </c>
    </row>
    <row r="498" spans="3:8" x14ac:dyDescent="0.25">
      <c r="C498" s="18">
        <v>44612</v>
      </c>
      <c r="D498" s="19">
        <v>7800</v>
      </c>
      <c r="E498" s="19">
        <v>80</v>
      </c>
      <c r="F498" s="19">
        <v>165</v>
      </c>
      <c r="G498" s="16">
        <v>152</v>
      </c>
      <c r="H498" s="17" t="str">
        <f t="shared" si="7"/>
        <v>Pre-War</v>
      </c>
    </row>
    <row r="499" spans="3:8" x14ac:dyDescent="0.25">
      <c r="C499" s="15">
        <v>44610</v>
      </c>
      <c r="D499" s="16">
        <v>7797.99</v>
      </c>
      <c r="E499" s="16">
        <v>80.77</v>
      </c>
      <c r="F499" s="16">
        <v>167.9</v>
      </c>
      <c r="G499" s="16">
        <v>153.30000000000001</v>
      </c>
      <c r="H499" s="17" t="str">
        <f t="shared" si="7"/>
        <v>Pre-War</v>
      </c>
    </row>
    <row r="500" spans="3:8" x14ac:dyDescent="0.25">
      <c r="C500" s="18">
        <v>44609</v>
      </c>
      <c r="D500" s="19">
        <v>7794.51</v>
      </c>
      <c r="E500" s="19">
        <v>80.930000000000007</v>
      </c>
      <c r="F500" s="19">
        <v>171.75</v>
      </c>
      <c r="G500" s="16">
        <v>154.6</v>
      </c>
      <c r="H500" s="17" t="str">
        <f t="shared" si="7"/>
        <v>Pre-War</v>
      </c>
    </row>
    <row r="501" spans="3:8" x14ac:dyDescent="0.25">
      <c r="C501" s="15">
        <v>44608</v>
      </c>
      <c r="D501" s="16">
        <v>8014.66</v>
      </c>
      <c r="E501" s="16">
        <v>81</v>
      </c>
      <c r="F501" s="16">
        <v>168.55</v>
      </c>
      <c r="G501" s="16">
        <v>154.03</v>
      </c>
      <c r="H501" s="17" t="str">
        <f t="shared" si="7"/>
        <v>Pre-War</v>
      </c>
    </row>
    <row r="502" spans="3:8" x14ac:dyDescent="0.25">
      <c r="C502" s="18">
        <v>44607</v>
      </c>
      <c r="D502" s="19">
        <v>7845.49</v>
      </c>
      <c r="E502" s="19">
        <v>79.17</v>
      </c>
      <c r="F502" s="19">
        <v>164.15</v>
      </c>
      <c r="G502" s="16">
        <v>149.80000000000001</v>
      </c>
      <c r="H502" s="17" t="str">
        <f t="shared" si="7"/>
        <v>Pre-War</v>
      </c>
    </row>
    <row r="503" spans="3:8" x14ac:dyDescent="0.25">
      <c r="C503" s="15">
        <v>44606</v>
      </c>
      <c r="D503" s="16">
        <v>8091.14</v>
      </c>
      <c r="E503" s="16">
        <v>77.7</v>
      </c>
      <c r="F503" s="16">
        <v>166.2</v>
      </c>
      <c r="G503" s="16">
        <v>150.5</v>
      </c>
      <c r="H503" s="17" t="str">
        <f t="shared" si="7"/>
        <v>Pre-War</v>
      </c>
    </row>
    <row r="504" spans="3:8" x14ac:dyDescent="0.25">
      <c r="C504" s="18">
        <v>44603</v>
      </c>
      <c r="D504" s="19">
        <v>7899.95</v>
      </c>
      <c r="E504" s="19">
        <v>81.37</v>
      </c>
      <c r="F504" s="19">
        <v>168.15</v>
      </c>
      <c r="G504" s="16">
        <v>152.80000000000001</v>
      </c>
      <c r="H504" s="17" t="str">
        <f t="shared" si="7"/>
        <v>Pre-War</v>
      </c>
    </row>
    <row r="505" spans="3:8" x14ac:dyDescent="0.25">
      <c r="C505" s="15">
        <v>44602</v>
      </c>
      <c r="D505" s="16">
        <v>7796.83</v>
      </c>
      <c r="E505" s="16">
        <v>79.97</v>
      </c>
      <c r="F505" s="16">
        <v>169.1</v>
      </c>
      <c r="G505" s="16">
        <v>153.47</v>
      </c>
      <c r="H505" s="17" t="str">
        <f t="shared" si="7"/>
        <v>Pre-War</v>
      </c>
    </row>
    <row r="506" spans="3:8" x14ac:dyDescent="0.25">
      <c r="C506" s="18">
        <v>44601</v>
      </c>
      <c r="D506" s="19">
        <v>7660.23</v>
      </c>
      <c r="E506" s="19">
        <v>80.7</v>
      </c>
      <c r="F506" s="19">
        <v>163.95</v>
      </c>
      <c r="G506" s="16">
        <v>154.77000000000001</v>
      </c>
      <c r="H506" s="17" t="str">
        <f t="shared" si="7"/>
        <v>Pre-War</v>
      </c>
    </row>
    <row r="507" spans="3:8" x14ac:dyDescent="0.25">
      <c r="C507" s="15">
        <v>44600</v>
      </c>
      <c r="D507" s="16">
        <v>7688.92</v>
      </c>
      <c r="E507" s="16">
        <v>80.900000000000006</v>
      </c>
      <c r="F507" s="16">
        <v>166.95</v>
      </c>
      <c r="G507" s="16">
        <v>153.37</v>
      </c>
      <c r="H507" s="17" t="str">
        <f t="shared" si="7"/>
        <v>Pre-War</v>
      </c>
    </row>
    <row r="508" spans="3:8" x14ac:dyDescent="0.25">
      <c r="C508" s="18">
        <v>44599</v>
      </c>
      <c r="D508" s="19">
        <v>7803.68</v>
      </c>
      <c r="E508" s="19">
        <v>81.93</v>
      </c>
      <c r="F508" s="19">
        <v>172.1</v>
      </c>
      <c r="G508" s="16">
        <v>154.13</v>
      </c>
      <c r="H508" s="17" t="str">
        <f t="shared" si="7"/>
        <v>Pre-War</v>
      </c>
    </row>
    <row r="509" spans="3:8" x14ac:dyDescent="0.25">
      <c r="C509" s="15">
        <v>44596</v>
      </c>
      <c r="D509" s="16">
        <v>7920.74</v>
      </c>
      <c r="E509" s="16">
        <v>82.77</v>
      </c>
      <c r="F509" s="16">
        <v>169.6</v>
      </c>
      <c r="G509" s="16">
        <v>150</v>
      </c>
      <c r="H509" s="17" t="str">
        <f t="shared" si="7"/>
        <v>Pre-War</v>
      </c>
    </row>
    <row r="510" spans="3:8" x14ac:dyDescent="0.25">
      <c r="C510" s="18">
        <v>44595</v>
      </c>
      <c r="D510" s="19">
        <v>7621.22</v>
      </c>
      <c r="E510" s="19">
        <v>83.1</v>
      </c>
      <c r="F510" s="19">
        <v>167.5</v>
      </c>
      <c r="G510" s="16">
        <v>154.13</v>
      </c>
      <c r="H510" s="17" t="str">
        <f t="shared" si="7"/>
        <v>Pre-War</v>
      </c>
    </row>
    <row r="511" spans="3:8" x14ac:dyDescent="0.25">
      <c r="C511" s="15">
        <v>44594</v>
      </c>
      <c r="D511" s="16">
        <v>7547.77</v>
      </c>
      <c r="E511" s="16">
        <v>82.97</v>
      </c>
      <c r="F511" s="16">
        <v>171.3</v>
      </c>
      <c r="G511" s="16">
        <v>155.66999999999999</v>
      </c>
      <c r="H511" s="17" t="str">
        <f t="shared" si="7"/>
        <v>Pre-War</v>
      </c>
    </row>
    <row r="512" spans="3:8" x14ac:dyDescent="0.25">
      <c r="C512" s="18">
        <v>44593</v>
      </c>
      <c r="D512" s="19">
        <v>7538.59</v>
      </c>
      <c r="E512" s="19">
        <v>81.17</v>
      </c>
      <c r="F512" s="19">
        <v>170.95</v>
      </c>
      <c r="G512" s="16">
        <v>155.83000000000001</v>
      </c>
      <c r="H512" s="17" t="str">
        <f t="shared" si="7"/>
        <v>Pre-War</v>
      </c>
    </row>
    <row r="513" spans="3:8" x14ac:dyDescent="0.25">
      <c r="C513" s="15">
        <v>44592</v>
      </c>
      <c r="D513" s="16">
        <v>7529.41</v>
      </c>
      <c r="E513" s="16">
        <v>83.47</v>
      </c>
      <c r="F513" s="16">
        <v>172.6</v>
      </c>
      <c r="G513" s="16">
        <v>159.77000000000001</v>
      </c>
      <c r="H513" s="17" t="str">
        <f t="shared" si="7"/>
        <v>Pre-War</v>
      </c>
    </row>
    <row r="514" spans="3:8" x14ac:dyDescent="0.25">
      <c r="C514" s="18">
        <v>44589</v>
      </c>
      <c r="D514" s="19">
        <v>7508.75</v>
      </c>
      <c r="E514" s="19">
        <v>82.73</v>
      </c>
      <c r="F514" s="19">
        <v>168.8</v>
      </c>
      <c r="G514" s="16">
        <v>153.69999999999999</v>
      </c>
      <c r="H514" s="17" t="str">
        <f t="shared" si="7"/>
        <v>Pre-War</v>
      </c>
    </row>
    <row r="515" spans="3:8" x14ac:dyDescent="0.25">
      <c r="C515" s="15">
        <v>44588</v>
      </c>
      <c r="D515" s="16">
        <v>7522.52</v>
      </c>
      <c r="E515" s="16">
        <v>81.8</v>
      </c>
      <c r="F515" s="16">
        <v>165.7</v>
      </c>
      <c r="G515" s="16">
        <v>153.22999999999999</v>
      </c>
      <c r="H515" s="17" t="str">
        <f t="shared" si="7"/>
        <v>Pre-War</v>
      </c>
    </row>
    <row r="516" spans="3:8" x14ac:dyDescent="0.25">
      <c r="C516" s="18">
        <v>44587</v>
      </c>
      <c r="D516" s="19">
        <v>7400</v>
      </c>
      <c r="E516" s="19">
        <v>81.8</v>
      </c>
      <c r="F516" s="19">
        <v>165</v>
      </c>
      <c r="G516" s="16">
        <v>151</v>
      </c>
      <c r="H516" s="17" t="str">
        <f t="shared" si="7"/>
        <v>Pre-War</v>
      </c>
    </row>
    <row r="517" spans="3:8" x14ac:dyDescent="0.25">
      <c r="C517" s="15">
        <v>44586</v>
      </c>
      <c r="D517" s="16">
        <v>7319.4</v>
      </c>
      <c r="E517" s="16">
        <v>80.97</v>
      </c>
      <c r="F517" s="16">
        <v>165.15</v>
      </c>
      <c r="G517" s="16">
        <v>149.87</v>
      </c>
      <c r="H517" s="17" t="str">
        <f t="shared" ref="H517:H580" si="8">IF(C517&lt;DATE(2022,2,24),"Pre-War", IF(C517&lt;=DATE(2022,12,31),"Shock","Post-Shock"))</f>
        <v>Pre-War</v>
      </c>
    </row>
    <row r="518" spans="3:8" x14ac:dyDescent="0.25">
      <c r="C518" s="18">
        <v>44585</v>
      </c>
      <c r="D518" s="19">
        <v>7161.03</v>
      </c>
      <c r="E518" s="19">
        <v>80.23</v>
      </c>
      <c r="F518" s="19">
        <v>165.7</v>
      </c>
      <c r="G518" s="16">
        <v>144.87</v>
      </c>
      <c r="H518" s="17" t="str">
        <f t="shared" si="8"/>
        <v>Pre-War</v>
      </c>
    </row>
    <row r="519" spans="3:8" x14ac:dyDescent="0.25">
      <c r="C519" s="15">
        <v>44582</v>
      </c>
      <c r="D519" s="16">
        <v>7251.69</v>
      </c>
      <c r="E519" s="16">
        <v>81.13</v>
      </c>
      <c r="F519" s="16">
        <v>163.65</v>
      </c>
      <c r="G519" s="16">
        <v>147.43</v>
      </c>
      <c r="H519" s="17" t="str">
        <f t="shared" si="8"/>
        <v>Pre-War</v>
      </c>
    </row>
    <row r="520" spans="3:8" x14ac:dyDescent="0.25">
      <c r="C520" s="18">
        <v>44581</v>
      </c>
      <c r="D520" s="19">
        <v>7341.2</v>
      </c>
      <c r="E520" s="19">
        <v>83.67</v>
      </c>
      <c r="F520" s="19">
        <v>166.85</v>
      </c>
      <c r="G520" s="16">
        <v>149.13</v>
      </c>
      <c r="H520" s="17" t="str">
        <f t="shared" si="8"/>
        <v>Pre-War</v>
      </c>
    </row>
    <row r="521" spans="3:8" x14ac:dyDescent="0.25">
      <c r="C521" s="15">
        <v>44580</v>
      </c>
      <c r="D521" s="16">
        <v>7334.32</v>
      </c>
      <c r="E521" s="16">
        <v>83.4</v>
      </c>
      <c r="F521" s="16">
        <v>170.25</v>
      </c>
      <c r="G521" s="16">
        <v>149.93</v>
      </c>
      <c r="H521" s="17" t="str">
        <f t="shared" si="8"/>
        <v>Pre-War</v>
      </c>
    </row>
    <row r="522" spans="3:8" x14ac:dyDescent="0.25">
      <c r="C522" s="18">
        <v>44579</v>
      </c>
      <c r="D522" s="19">
        <v>7228.74</v>
      </c>
      <c r="E522" s="19">
        <v>82.63</v>
      </c>
      <c r="F522" s="19">
        <v>163.85</v>
      </c>
      <c r="G522" s="16">
        <v>149.37</v>
      </c>
      <c r="H522" s="17" t="str">
        <f t="shared" si="8"/>
        <v>Pre-War</v>
      </c>
    </row>
    <row r="523" spans="3:8" x14ac:dyDescent="0.25">
      <c r="C523" s="15">
        <v>44578</v>
      </c>
      <c r="D523" s="16">
        <v>7152.99</v>
      </c>
      <c r="E523" s="16">
        <v>82.5</v>
      </c>
      <c r="F523" s="16">
        <v>165.85</v>
      </c>
      <c r="G523" s="16">
        <v>149.77000000000001</v>
      </c>
      <c r="H523" s="17" t="str">
        <f t="shared" si="8"/>
        <v>Pre-War</v>
      </c>
    </row>
    <row r="524" spans="3:8" x14ac:dyDescent="0.25">
      <c r="C524" s="18">
        <v>44577</v>
      </c>
      <c r="D524" s="19">
        <v>7100</v>
      </c>
      <c r="E524" s="19">
        <v>82</v>
      </c>
      <c r="F524" s="19">
        <v>164</v>
      </c>
      <c r="G524" s="16">
        <v>147</v>
      </c>
      <c r="H524" s="17" t="str">
        <f t="shared" si="8"/>
        <v>Pre-War</v>
      </c>
    </row>
    <row r="525" spans="3:8" x14ac:dyDescent="0.25">
      <c r="C525" s="15">
        <v>44575</v>
      </c>
      <c r="D525" s="16">
        <v>7094.47</v>
      </c>
      <c r="E525" s="16">
        <v>82.2</v>
      </c>
      <c r="F525" s="16">
        <v>161.05000000000001</v>
      </c>
      <c r="G525" s="16">
        <v>145.87</v>
      </c>
      <c r="H525" s="17" t="str">
        <f t="shared" si="8"/>
        <v>Pre-War</v>
      </c>
    </row>
    <row r="526" spans="3:8" x14ac:dyDescent="0.25">
      <c r="C526" s="18">
        <v>44574</v>
      </c>
      <c r="D526" s="19">
        <v>6949.87</v>
      </c>
      <c r="E526" s="19">
        <v>80.77</v>
      </c>
      <c r="F526" s="19">
        <v>163.95</v>
      </c>
      <c r="G526" s="16">
        <v>147.93</v>
      </c>
      <c r="H526" s="17" t="str">
        <f t="shared" si="8"/>
        <v>Pre-War</v>
      </c>
    </row>
    <row r="527" spans="3:8" x14ac:dyDescent="0.25">
      <c r="C527" s="15">
        <v>44573</v>
      </c>
      <c r="D527" s="16">
        <v>6973.97</v>
      </c>
      <c r="E527" s="16">
        <v>79.430000000000007</v>
      </c>
      <c r="F527" s="16">
        <v>164.95</v>
      </c>
      <c r="G527" s="16">
        <v>147.07</v>
      </c>
      <c r="H527" s="17" t="str">
        <f t="shared" si="8"/>
        <v>Pre-War</v>
      </c>
    </row>
    <row r="528" spans="3:8" x14ac:dyDescent="0.25">
      <c r="C528" s="18">
        <v>44572</v>
      </c>
      <c r="D528" s="19">
        <v>6848.88</v>
      </c>
      <c r="E528" s="19">
        <v>79.069999999999993</v>
      </c>
      <c r="F528" s="19">
        <v>160.94999999999999</v>
      </c>
      <c r="G528" s="16">
        <v>142</v>
      </c>
      <c r="H528" s="17" t="str">
        <f t="shared" si="8"/>
        <v>Pre-War</v>
      </c>
    </row>
    <row r="529" spans="3:8" x14ac:dyDescent="0.25">
      <c r="C529" s="15">
        <v>44571</v>
      </c>
      <c r="D529" s="16">
        <v>6617.19</v>
      </c>
      <c r="E529" s="16">
        <v>79.8</v>
      </c>
      <c r="F529" s="16">
        <v>158.35</v>
      </c>
      <c r="G529" s="16">
        <v>143.33000000000001</v>
      </c>
      <c r="H529" s="17" t="str">
        <f t="shared" si="8"/>
        <v>Pre-War</v>
      </c>
    </row>
    <row r="530" spans="3:8" x14ac:dyDescent="0.25">
      <c r="C530" s="18">
        <v>44568</v>
      </c>
      <c r="D530" s="19">
        <v>6675.43</v>
      </c>
      <c r="E530" s="19">
        <v>79</v>
      </c>
      <c r="F530" s="19">
        <v>157.05000000000001</v>
      </c>
      <c r="G530" s="16">
        <v>142.69999999999999</v>
      </c>
      <c r="H530" s="17" t="str">
        <f t="shared" si="8"/>
        <v>Pre-War</v>
      </c>
    </row>
    <row r="531" spans="3:8" x14ac:dyDescent="0.25">
      <c r="C531" s="15">
        <v>44567</v>
      </c>
      <c r="D531" s="16">
        <v>6735.95</v>
      </c>
      <c r="E531" s="16">
        <v>78.17</v>
      </c>
      <c r="F531" s="16">
        <v>150.80000000000001</v>
      </c>
      <c r="G531" s="16">
        <v>131.9</v>
      </c>
      <c r="H531" s="17" t="str">
        <f t="shared" si="8"/>
        <v>Pre-War</v>
      </c>
    </row>
    <row r="532" spans="3:8" x14ac:dyDescent="0.25">
      <c r="C532" s="18">
        <v>44566</v>
      </c>
      <c r="D532" s="19">
        <v>6654.87</v>
      </c>
      <c r="E532" s="19">
        <v>78.17</v>
      </c>
      <c r="F532" s="19">
        <v>150.35</v>
      </c>
      <c r="G532" s="16">
        <v>129.97</v>
      </c>
      <c r="H532" s="17" t="str">
        <f t="shared" si="8"/>
        <v>Pre-War</v>
      </c>
    </row>
    <row r="533" spans="3:8" x14ac:dyDescent="0.25">
      <c r="C533" s="15">
        <v>44565</v>
      </c>
      <c r="D533" s="16">
        <v>6578.37</v>
      </c>
      <c r="E533" s="16">
        <v>76.03</v>
      </c>
      <c r="F533" s="16">
        <v>147.80000000000001</v>
      </c>
      <c r="G533" s="16">
        <v>131.30000000000001</v>
      </c>
      <c r="H533" s="17" t="str">
        <f t="shared" si="8"/>
        <v>Pre-War</v>
      </c>
    </row>
    <row r="534" spans="3:8" x14ac:dyDescent="0.25">
      <c r="C534" s="18">
        <v>44564</v>
      </c>
      <c r="D534" s="19">
        <v>6482.45</v>
      </c>
      <c r="E534" s="19">
        <v>75.3</v>
      </c>
      <c r="F534" s="19">
        <v>143.05000000000001</v>
      </c>
      <c r="G534" s="16">
        <v>132.53</v>
      </c>
      <c r="H534" s="17" t="str">
        <f t="shared" si="8"/>
        <v>Pre-War</v>
      </c>
    </row>
    <row r="535" spans="3:8" x14ac:dyDescent="0.25">
      <c r="C535" s="15">
        <v>44561</v>
      </c>
      <c r="D535" s="16">
        <v>6423.07</v>
      </c>
      <c r="E535" s="16">
        <v>74.33</v>
      </c>
      <c r="F535" s="16">
        <v>142.4</v>
      </c>
      <c r="G535" s="16">
        <v>132.6</v>
      </c>
      <c r="H535" s="17" t="str">
        <f t="shared" si="8"/>
        <v>Pre-War</v>
      </c>
    </row>
    <row r="536" spans="3:8" x14ac:dyDescent="0.25">
      <c r="C536" s="18">
        <v>44560</v>
      </c>
      <c r="D536" s="19">
        <v>6548.68</v>
      </c>
      <c r="E536" s="19">
        <v>73.7</v>
      </c>
      <c r="F536" s="19">
        <v>140.5</v>
      </c>
      <c r="G536" s="16">
        <v>134.4</v>
      </c>
      <c r="H536" s="17" t="str">
        <f t="shared" si="8"/>
        <v>Pre-War</v>
      </c>
    </row>
    <row r="537" spans="3:8" x14ac:dyDescent="0.25">
      <c r="C537" s="15">
        <v>44559</v>
      </c>
      <c r="D537" s="16">
        <v>6512.14</v>
      </c>
      <c r="E537" s="16">
        <v>74.33</v>
      </c>
      <c r="F537" s="16">
        <v>138.9</v>
      </c>
      <c r="G537" s="16">
        <v>123.33</v>
      </c>
      <c r="H537" s="17" t="str">
        <f t="shared" si="8"/>
        <v>Pre-War</v>
      </c>
    </row>
    <row r="538" spans="3:8" x14ac:dyDescent="0.25">
      <c r="C538" s="18">
        <v>44558</v>
      </c>
      <c r="D538" s="19">
        <v>6489.3</v>
      </c>
      <c r="E538" s="19">
        <v>74.87</v>
      </c>
      <c r="F538" s="19">
        <v>139.5</v>
      </c>
      <c r="G538" s="16">
        <v>124.67</v>
      </c>
      <c r="H538" s="17" t="str">
        <f t="shared" si="8"/>
        <v>Pre-War</v>
      </c>
    </row>
    <row r="539" spans="3:8" x14ac:dyDescent="0.25">
      <c r="C539" s="15">
        <v>44557</v>
      </c>
      <c r="D539" s="16">
        <v>6477.88</v>
      </c>
      <c r="E539" s="16">
        <v>73.83</v>
      </c>
      <c r="F539" s="16">
        <v>137.35</v>
      </c>
      <c r="G539" s="16">
        <v>116.83</v>
      </c>
      <c r="H539" s="17" t="str">
        <f t="shared" si="8"/>
        <v>Pre-War</v>
      </c>
    </row>
    <row r="540" spans="3:8" x14ac:dyDescent="0.25">
      <c r="C540" s="18">
        <v>44554</v>
      </c>
      <c r="D540" s="19">
        <v>6312.31</v>
      </c>
      <c r="E540" s="19">
        <v>73.5</v>
      </c>
      <c r="F540" s="19">
        <v>138.5</v>
      </c>
      <c r="G540" s="16">
        <v>117.9</v>
      </c>
      <c r="H540" s="17" t="str">
        <f t="shared" si="8"/>
        <v>Pre-War</v>
      </c>
    </row>
    <row r="541" spans="3:8" x14ac:dyDescent="0.25">
      <c r="C541" s="15">
        <v>44553</v>
      </c>
      <c r="D541" s="16">
        <v>6321.44</v>
      </c>
      <c r="E541" s="16">
        <v>74.77</v>
      </c>
      <c r="F541" s="16">
        <v>140.5</v>
      </c>
      <c r="G541" s="16">
        <v>120.07</v>
      </c>
      <c r="H541" s="17" t="str">
        <f t="shared" si="8"/>
        <v>Pre-War</v>
      </c>
    </row>
    <row r="542" spans="3:8" x14ac:dyDescent="0.25">
      <c r="C542" s="18">
        <v>44552</v>
      </c>
      <c r="D542" s="19">
        <v>6243.8</v>
      </c>
      <c r="E542" s="19">
        <v>72.7</v>
      </c>
      <c r="F542" s="19">
        <v>136.80000000000001</v>
      </c>
      <c r="G542" s="16">
        <v>120.9</v>
      </c>
      <c r="H542" s="17" t="str">
        <f t="shared" si="8"/>
        <v>Pre-War</v>
      </c>
    </row>
    <row r="543" spans="3:8" x14ac:dyDescent="0.25">
      <c r="C543" s="15">
        <v>44551</v>
      </c>
      <c r="D543" s="16">
        <v>6190.13</v>
      </c>
      <c r="E543" s="16">
        <v>73</v>
      </c>
      <c r="F543" s="16">
        <v>136.05000000000001</v>
      </c>
      <c r="G543" s="16">
        <v>122.13</v>
      </c>
      <c r="H543" s="17" t="str">
        <f t="shared" si="8"/>
        <v>Pre-War</v>
      </c>
    </row>
    <row r="544" spans="3:8" x14ac:dyDescent="0.25">
      <c r="C544" s="18">
        <v>44550</v>
      </c>
      <c r="D544" s="19">
        <v>5878.39</v>
      </c>
      <c r="E544" s="19">
        <v>72.5</v>
      </c>
      <c r="F544" s="19">
        <v>134</v>
      </c>
      <c r="G544" s="16">
        <v>114.93</v>
      </c>
      <c r="H544" s="17" t="str">
        <f t="shared" si="8"/>
        <v>Pre-War</v>
      </c>
    </row>
    <row r="545" spans="3:8" x14ac:dyDescent="0.25">
      <c r="C545" s="15">
        <v>44547</v>
      </c>
      <c r="D545" s="16">
        <v>6163.86</v>
      </c>
      <c r="E545" s="16">
        <v>75.23</v>
      </c>
      <c r="F545" s="16">
        <v>139.4</v>
      </c>
      <c r="G545" s="16">
        <v>126.67</v>
      </c>
      <c r="H545" s="17" t="str">
        <f t="shared" si="8"/>
        <v>Pre-War</v>
      </c>
    </row>
    <row r="546" spans="3:8" x14ac:dyDescent="0.25">
      <c r="C546" s="18">
        <v>44546</v>
      </c>
      <c r="D546" s="19">
        <v>6307.74</v>
      </c>
      <c r="E546" s="19">
        <v>77.17</v>
      </c>
      <c r="F546" s="19">
        <v>145.35</v>
      </c>
      <c r="G546" s="16">
        <v>130.69999999999999</v>
      </c>
      <c r="H546" s="17" t="str">
        <f t="shared" si="8"/>
        <v>Pre-War</v>
      </c>
    </row>
    <row r="547" spans="3:8" x14ac:dyDescent="0.25">
      <c r="C547" s="15">
        <v>44545</v>
      </c>
      <c r="D547" s="16">
        <v>6165.01</v>
      </c>
      <c r="E547" s="16">
        <v>77.13</v>
      </c>
      <c r="F547" s="16">
        <v>143.94999999999999</v>
      </c>
      <c r="G547" s="16">
        <v>133.5</v>
      </c>
      <c r="H547" s="17" t="str">
        <f t="shared" si="8"/>
        <v>Pre-War</v>
      </c>
    </row>
    <row r="548" spans="3:8" x14ac:dyDescent="0.25">
      <c r="C548" s="18">
        <v>44544</v>
      </c>
      <c r="D548" s="19">
        <v>6106.77</v>
      </c>
      <c r="E548" s="19">
        <v>78.599999999999994</v>
      </c>
      <c r="F548" s="19">
        <v>146.9</v>
      </c>
      <c r="G548" s="16">
        <v>133.30000000000001</v>
      </c>
      <c r="H548" s="17" t="str">
        <f t="shared" si="8"/>
        <v>Pre-War</v>
      </c>
    </row>
    <row r="549" spans="3:8" x14ac:dyDescent="0.25">
      <c r="C549" s="15">
        <v>44543</v>
      </c>
      <c r="D549" s="16">
        <v>6211.82</v>
      </c>
      <c r="E549" s="16">
        <v>78.87</v>
      </c>
      <c r="F549" s="16">
        <v>145.94999999999999</v>
      </c>
      <c r="G549" s="16">
        <v>135.97</v>
      </c>
      <c r="H549" s="17" t="str">
        <f t="shared" si="8"/>
        <v>Pre-War</v>
      </c>
    </row>
    <row r="550" spans="3:8" x14ac:dyDescent="0.25">
      <c r="C550" s="18">
        <v>44540</v>
      </c>
      <c r="D550" s="19">
        <v>6184.42</v>
      </c>
      <c r="E550" s="19">
        <v>80.03</v>
      </c>
      <c r="F550" s="19">
        <v>147.55000000000001</v>
      </c>
      <c r="G550" s="16">
        <v>136.69999999999999</v>
      </c>
      <c r="H550" s="17" t="str">
        <f t="shared" si="8"/>
        <v>Pre-War</v>
      </c>
    </row>
    <row r="551" spans="3:8" x14ac:dyDescent="0.25">
      <c r="C551" s="15">
        <v>44539</v>
      </c>
      <c r="D551" s="16">
        <v>6182.13</v>
      </c>
      <c r="E551" s="16">
        <v>79.8</v>
      </c>
      <c r="F551" s="16">
        <v>147.35</v>
      </c>
      <c r="G551" s="16">
        <v>139.66999999999999</v>
      </c>
      <c r="H551" s="17" t="str">
        <f t="shared" si="8"/>
        <v>Pre-War</v>
      </c>
    </row>
    <row r="552" spans="3:8" x14ac:dyDescent="0.25">
      <c r="C552" s="18">
        <v>44538</v>
      </c>
      <c r="D552" s="19">
        <v>6246.7</v>
      </c>
      <c r="E552" s="19">
        <v>80.27</v>
      </c>
      <c r="F552" s="19">
        <v>148.4</v>
      </c>
      <c r="G552" s="16">
        <v>141.93</v>
      </c>
      <c r="H552" s="17" t="str">
        <f t="shared" si="8"/>
        <v>Pre-War</v>
      </c>
    </row>
    <row r="553" spans="3:8" x14ac:dyDescent="0.25">
      <c r="C553" s="15">
        <v>44537</v>
      </c>
      <c r="D553" s="16">
        <v>6248.98</v>
      </c>
      <c r="E553" s="16">
        <v>80.400000000000006</v>
      </c>
      <c r="F553" s="16">
        <v>145.9</v>
      </c>
      <c r="G553" s="16">
        <v>142.19999999999999</v>
      </c>
      <c r="H553" s="17" t="str">
        <f t="shared" si="8"/>
        <v>Pre-War</v>
      </c>
    </row>
    <row r="554" spans="3:8" x14ac:dyDescent="0.25">
      <c r="C554" s="18">
        <v>44536</v>
      </c>
      <c r="D554" s="19">
        <v>5939.39</v>
      </c>
      <c r="E554" s="19">
        <v>80.63</v>
      </c>
      <c r="F554" s="19">
        <v>143.35</v>
      </c>
      <c r="G554" s="16">
        <v>143.16999999999999</v>
      </c>
      <c r="H554" s="17" t="str">
        <f t="shared" si="8"/>
        <v>Pre-War</v>
      </c>
    </row>
    <row r="555" spans="3:8" x14ac:dyDescent="0.25">
      <c r="C555" s="15">
        <v>44533</v>
      </c>
      <c r="D555" s="16">
        <v>5748.61</v>
      </c>
      <c r="E555" s="16">
        <v>81.47</v>
      </c>
      <c r="F555" s="16">
        <v>145.9</v>
      </c>
      <c r="G555" s="16">
        <v>143.97</v>
      </c>
      <c r="H555" s="17" t="str">
        <f t="shared" si="8"/>
        <v>Pre-War</v>
      </c>
    </row>
    <row r="556" spans="3:8" x14ac:dyDescent="0.25">
      <c r="C556" s="18">
        <v>44532</v>
      </c>
      <c r="D556" s="19">
        <v>5674.35</v>
      </c>
      <c r="E556" s="19">
        <v>80.430000000000007</v>
      </c>
      <c r="F556" s="19">
        <v>144</v>
      </c>
      <c r="G556" s="16">
        <v>145.83000000000001</v>
      </c>
      <c r="H556" s="17" t="str">
        <f t="shared" si="8"/>
        <v>Pre-War</v>
      </c>
    </row>
    <row r="557" spans="3:8" x14ac:dyDescent="0.25">
      <c r="C557" s="15">
        <v>44531</v>
      </c>
      <c r="D557" s="16">
        <v>5718.9</v>
      </c>
      <c r="E557" s="16">
        <v>78.47</v>
      </c>
      <c r="F557" s="16">
        <v>142.25</v>
      </c>
      <c r="G557" s="16">
        <v>142.9</v>
      </c>
      <c r="H557" s="17" t="str">
        <f t="shared" si="8"/>
        <v>Pre-War</v>
      </c>
    </row>
    <row r="558" spans="3:8" x14ac:dyDescent="0.25">
      <c r="C558" s="18">
        <v>44530</v>
      </c>
      <c r="D558" s="19">
        <v>5593.24</v>
      </c>
      <c r="E558" s="19">
        <v>79.3</v>
      </c>
      <c r="F558" s="19">
        <v>142.1</v>
      </c>
      <c r="G558" s="16">
        <v>141.1</v>
      </c>
      <c r="H558" s="17" t="str">
        <f t="shared" si="8"/>
        <v>Pre-War</v>
      </c>
    </row>
    <row r="559" spans="3:8" x14ac:dyDescent="0.25">
      <c r="C559" s="15">
        <v>44529</v>
      </c>
      <c r="D559" s="16">
        <v>6103.9</v>
      </c>
      <c r="E559" s="16">
        <v>79.2</v>
      </c>
      <c r="F559" s="16">
        <v>144.1</v>
      </c>
      <c r="G559" s="16">
        <v>135.5</v>
      </c>
      <c r="H559" s="17" t="str">
        <f t="shared" si="8"/>
        <v>Pre-War</v>
      </c>
    </row>
    <row r="560" spans="3:8" x14ac:dyDescent="0.25">
      <c r="C560" s="18">
        <v>44526</v>
      </c>
      <c r="D560" s="19">
        <v>5924.54</v>
      </c>
      <c r="E560" s="19">
        <v>80.63</v>
      </c>
      <c r="F560" s="19">
        <v>147.1</v>
      </c>
      <c r="G560" s="16">
        <v>132.37</v>
      </c>
      <c r="H560" s="17" t="str">
        <f t="shared" si="8"/>
        <v>Pre-War</v>
      </c>
    </row>
    <row r="561" spans="3:8" x14ac:dyDescent="0.25">
      <c r="C561" s="15">
        <v>44525</v>
      </c>
      <c r="D561" s="16">
        <v>6668.25</v>
      </c>
      <c r="E561" s="16">
        <v>83.77</v>
      </c>
      <c r="F561" s="16">
        <v>155.1</v>
      </c>
      <c r="G561" s="16">
        <v>135.63</v>
      </c>
      <c r="H561" s="17" t="str">
        <f t="shared" si="8"/>
        <v>Pre-War</v>
      </c>
    </row>
    <row r="562" spans="3:8" x14ac:dyDescent="0.25">
      <c r="C562" s="18">
        <v>44524</v>
      </c>
      <c r="D562" s="19">
        <v>6695.67</v>
      </c>
      <c r="E562" s="19">
        <v>85.07</v>
      </c>
      <c r="F562" s="19">
        <v>153.44999999999999</v>
      </c>
      <c r="G562" s="16">
        <v>135.30000000000001</v>
      </c>
      <c r="H562" s="17" t="str">
        <f t="shared" si="8"/>
        <v>Pre-War</v>
      </c>
    </row>
    <row r="563" spans="3:8" x14ac:dyDescent="0.25">
      <c r="C563" s="15">
        <v>44523</v>
      </c>
      <c r="D563" s="16">
        <v>6720.8</v>
      </c>
      <c r="E563" s="16">
        <v>84.1</v>
      </c>
      <c r="F563" s="16">
        <v>146.69999999999999</v>
      </c>
      <c r="G563" s="16">
        <v>131.53</v>
      </c>
      <c r="H563" s="17" t="str">
        <f t="shared" si="8"/>
        <v>Pre-War</v>
      </c>
    </row>
    <row r="564" spans="3:8" x14ac:dyDescent="0.25">
      <c r="C564" s="18">
        <v>44522</v>
      </c>
      <c r="D564" s="19">
        <v>6523.16</v>
      </c>
      <c r="E564" s="19">
        <v>83</v>
      </c>
      <c r="F564" s="19">
        <v>146.55000000000001</v>
      </c>
      <c r="G564" s="16">
        <v>130.30000000000001</v>
      </c>
      <c r="H564" s="17" t="str">
        <f t="shared" si="8"/>
        <v>Pre-War</v>
      </c>
    </row>
    <row r="565" spans="3:8" x14ac:dyDescent="0.25">
      <c r="C565" s="15">
        <v>44519</v>
      </c>
      <c r="D565" s="16">
        <v>6476.32</v>
      </c>
      <c r="E565" s="16">
        <v>84</v>
      </c>
      <c r="F565" s="16">
        <v>150</v>
      </c>
      <c r="G565" s="16">
        <v>141</v>
      </c>
      <c r="H565" s="17" t="str">
        <f t="shared" si="8"/>
        <v>Pre-War</v>
      </c>
    </row>
    <row r="566" spans="3:8" x14ac:dyDescent="0.25">
      <c r="C566" s="18">
        <v>44518</v>
      </c>
      <c r="D566" s="19">
        <v>6651.11</v>
      </c>
      <c r="E566" s="19">
        <v>86.23</v>
      </c>
      <c r="F566" s="19">
        <v>154.30000000000001</v>
      </c>
      <c r="G566" s="16">
        <v>142</v>
      </c>
      <c r="H566" s="17" t="str">
        <f t="shared" si="8"/>
        <v>Pre-War</v>
      </c>
    </row>
    <row r="567" spans="3:8" x14ac:dyDescent="0.25">
      <c r="C567" s="15">
        <v>44517</v>
      </c>
      <c r="D567" s="16">
        <v>6616.84</v>
      </c>
      <c r="E567" s="16">
        <v>85.63</v>
      </c>
      <c r="F567" s="16">
        <v>157.4</v>
      </c>
      <c r="G567" s="16">
        <v>146.66999999999999</v>
      </c>
      <c r="H567" s="17" t="str">
        <f t="shared" si="8"/>
        <v>Pre-War</v>
      </c>
    </row>
    <row r="568" spans="3:8" x14ac:dyDescent="0.25">
      <c r="C568" s="18">
        <v>44516</v>
      </c>
      <c r="D568" s="19">
        <v>6829.33</v>
      </c>
      <c r="E568" s="19">
        <v>87.33</v>
      </c>
      <c r="F568" s="19">
        <v>157.15</v>
      </c>
      <c r="G568" s="16">
        <v>148.63</v>
      </c>
      <c r="H568" s="17" t="str">
        <f t="shared" si="8"/>
        <v>Pre-War</v>
      </c>
    </row>
    <row r="569" spans="3:8" x14ac:dyDescent="0.25">
      <c r="C569" s="15">
        <v>44515</v>
      </c>
      <c r="D569" s="16">
        <v>6745.93</v>
      </c>
      <c r="E569" s="16">
        <v>88.57</v>
      </c>
      <c r="F569" s="16">
        <v>157.80000000000001</v>
      </c>
      <c r="G569" s="16">
        <v>147.87</v>
      </c>
      <c r="H569" s="17" t="str">
        <f t="shared" si="8"/>
        <v>Pre-War</v>
      </c>
    </row>
    <row r="570" spans="3:8" x14ac:dyDescent="0.25">
      <c r="C570" s="18">
        <v>44512</v>
      </c>
      <c r="D570" s="19">
        <v>6792.77</v>
      </c>
      <c r="E570" s="19">
        <v>88.63</v>
      </c>
      <c r="F570" s="19">
        <v>154.65</v>
      </c>
      <c r="G570" s="16">
        <v>147.93</v>
      </c>
      <c r="H570" s="17" t="str">
        <f t="shared" si="8"/>
        <v>Pre-War</v>
      </c>
    </row>
    <row r="571" spans="3:8" x14ac:dyDescent="0.25">
      <c r="C571" s="15">
        <v>44511</v>
      </c>
      <c r="D571" s="16">
        <v>6805.34</v>
      </c>
      <c r="E571" s="16">
        <v>88.87</v>
      </c>
      <c r="F571" s="16">
        <v>153.5</v>
      </c>
      <c r="G571" s="16">
        <v>144.43</v>
      </c>
      <c r="H571" s="17" t="str">
        <f t="shared" si="8"/>
        <v>Pre-War</v>
      </c>
    </row>
    <row r="572" spans="3:8" x14ac:dyDescent="0.25">
      <c r="C572" s="18">
        <v>44510</v>
      </c>
      <c r="D572" s="19">
        <v>6849.89</v>
      </c>
      <c r="E572" s="19">
        <v>92.97</v>
      </c>
      <c r="F572" s="19">
        <v>157.69999999999999</v>
      </c>
      <c r="G572" s="16">
        <v>147.97</v>
      </c>
      <c r="H572" s="17" t="str">
        <f t="shared" si="8"/>
        <v>Pre-War</v>
      </c>
    </row>
    <row r="573" spans="3:8" x14ac:dyDescent="0.25">
      <c r="C573" s="15">
        <v>44509</v>
      </c>
      <c r="D573" s="16">
        <v>6989.52</v>
      </c>
      <c r="E573" s="16">
        <v>93.13</v>
      </c>
      <c r="F573" s="16">
        <v>156.65</v>
      </c>
      <c r="G573" s="16">
        <v>147.83000000000001</v>
      </c>
      <c r="H573" s="17" t="str">
        <f t="shared" si="8"/>
        <v>Pre-War</v>
      </c>
    </row>
    <row r="574" spans="3:8" x14ac:dyDescent="0.25">
      <c r="C574" s="18">
        <v>44508</v>
      </c>
      <c r="D574" s="19">
        <v>6822.84</v>
      </c>
      <c r="E574" s="19">
        <v>93.63</v>
      </c>
      <c r="F574" s="19">
        <v>154.9</v>
      </c>
      <c r="G574" s="16">
        <v>148.16999999999999</v>
      </c>
      <c r="H574" s="17" t="str">
        <f t="shared" si="8"/>
        <v>Pre-War</v>
      </c>
    </row>
    <row r="575" spans="3:8" x14ac:dyDescent="0.25">
      <c r="C575" s="15">
        <v>44505</v>
      </c>
      <c r="D575" s="16">
        <v>6817.21</v>
      </c>
      <c r="E575" s="16">
        <v>90</v>
      </c>
      <c r="F575" s="16">
        <v>153</v>
      </c>
      <c r="G575" s="16">
        <v>147</v>
      </c>
      <c r="H575" s="17" t="str">
        <f t="shared" si="8"/>
        <v>Pre-War</v>
      </c>
    </row>
    <row r="576" spans="3:8" x14ac:dyDescent="0.25">
      <c r="C576" s="18">
        <v>44504</v>
      </c>
      <c r="D576" s="19">
        <v>6974.88</v>
      </c>
      <c r="E576" s="19">
        <v>89.77</v>
      </c>
      <c r="F576" s="19">
        <v>152.05000000000001</v>
      </c>
      <c r="G576" s="16">
        <v>146.83000000000001</v>
      </c>
      <c r="H576" s="17" t="str">
        <f t="shared" si="8"/>
        <v>Pre-War</v>
      </c>
    </row>
    <row r="577" spans="3:8" x14ac:dyDescent="0.25">
      <c r="C577" s="15">
        <v>44503</v>
      </c>
      <c r="D577" s="16">
        <v>6817.21</v>
      </c>
      <c r="E577" s="16">
        <v>88.37</v>
      </c>
      <c r="F577" s="16">
        <v>152</v>
      </c>
      <c r="G577" s="16">
        <v>144.80000000000001</v>
      </c>
      <c r="H577" s="17" t="str">
        <f t="shared" si="8"/>
        <v>Pre-War</v>
      </c>
    </row>
    <row r="578" spans="3:8" x14ac:dyDescent="0.25">
      <c r="C578" s="18">
        <v>44502</v>
      </c>
      <c r="D578" s="19">
        <v>7042.46</v>
      </c>
      <c r="E578" s="19">
        <v>87.2</v>
      </c>
      <c r="F578" s="19">
        <v>152.94999999999999</v>
      </c>
      <c r="G578" s="16">
        <v>147.30000000000001</v>
      </c>
      <c r="H578" s="17" t="str">
        <f t="shared" si="8"/>
        <v>Pre-War</v>
      </c>
    </row>
    <row r="579" spans="3:8" x14ac:dyDescent="0.25">
      <c r="C579" s="15">
        <v>44501</v>
      </c>
      <c r="D579" s="16">
        <v>7087.51</v>
      </c>
      <c r="E579" s="16">
        <v>87.77</v>
      </c>
      <c r="F579" s="16">
        <v>153.15</v>
      </c>
      <c r="G579" s="16">
        <v>150.22999999999999</v>
      </c>
      <c r="H579" s="17" t="str">
        <f t="shared" si="8"/>
        <v>Pre-War</v>
      </c>
    </row>
    <row r="580" spans="3:8" x14ac:dyDescent="0.25">
      <c r="C580" s="18">
        <v>44498</v>
      </c>
      <c r="D580" s="19">
        <v>7054.84</v>
      </c>
      <c r="E580" s="19">
        <v>85.3</v>
      </c>
      <c r="F580" s="19">
        <v>149.05000000000001</v>
      </c>
      <c r="G580" s="16">
        <v>150.03</v>
      </c>
      <c r="H580" s="17" t="str">
        <f t="shared" si="8"/>
        <v>Pre-War</v>
      </c>
    </row>
    <row r="581" spans="3:8" x14ac:dyDescent="0.25">
      <c r="C581" s="15">
        <v>44497</v>
      </c>
      <c r="D581" s="16">
        <v>6964.74</v>
      </c>
      <c r="E581" s="16">
        <v>85.77</v>
      </c>
      <c r="F581" s="16">
        <v>150.19999999999999</v>
      </c>
      <c r="G581" s="16">
        <v>145.5</v>
      </c>
      <c r="H581" s="17" t="str">
        <f t="shared" ref="H581:H644" si="9">IF(C581&lt;DATE(2022,2,24),"Pre-War", IF(C581&lt;=DATE(2022,12,31),"Shock","Post-Shock"))</f>
        <v>Pre-War</v>
      </c>
    </row>
    <row r="582" spans="3:8" x14ac:dyDescent="0.25">
      <c r="C582" s="18">
        <v>44496</v>
      </c>
      <c r="D582" s="19">
        <v>7005.29</v>
      </c>
      <c r="E582" s="19">
        <v>87.2</v>
      </c>
      <c r="F582" s="19">
        <v>157.9</v>
      </c>
      <c r="G582" s="16">
        <v>148.1</v>
      </c>
      <c r="H582" s="17" t="str">
        <f t="shared" si="9"/>
        <v>Pre-War</v>
      </c>
    </row>
    <row r="583" spans="3:8" x14ac:dyDescent="0.25">
      <c r="C583" s="15">
        <v>44495</v>
      </c>
      <c r="D583" s="16">
        <v>7162.97</v>
      </c>
      <c r="E583" s="16">
        <v>87.67</v>
      </c>
      <c r="F583" s="16">
        <v>163.1</v>
      </c>
      <c r="G583" s="16">
        <v>147</v>
      </c>
      <c r="H583" s="17" t="str">
        <f t="shared" si="9"/>
        <v>Pre-War</v>
      </c>
    </row>
    <row r="584" spans="3:8" x14ac:dyDescent="0.25">
      <c r="C584" s="18">
        <v>44494</v>
      </c>
      <c r="D584" s="19">
        <v>7107.78</v>
      </c>
      <c r="E584" s="19">
        <v>86.97</v>
      </c>
      <c r="F584" s="19">
        <v>161.4</v>
      </c>
      <c r="G584" s="16">
        <v>150.13</v>
      </c>
      <c r="H584" s="17" t="str">
        <f t="shared" si="9"/>
        <v>Pre-War</v>
      </c>
    </row>
    <row r="585" spans="3:8" x14ac:dyDescent="0.25">
      <c r="C585" s="15">
        <v>44491</v>
      </c>
      <c r="D585" s="16">
        <v>7076.24</v>
      </c>
      <c r="E585" s="16">
        <v>87.13</v>
      </c>
      <c r="F585" s="16">
        <v>157.05000000000001</v>
      </c>
      <c r="G585" s="16">
        <v>139.63</v>
      </c>
      <c r="H585" s="17" t="str">
        <f t="shared" si="9"/>
        <v>Pre-War</v>
      </c>
    </row>
    <row r="586" spans="3:8" x14ac:dyDescent="0.25">
      <c r="C586" s="18">
        <v>44490</v>
      </c>
      <c r="D586" s="19">
        <v>6917.44</v>
      </c>
      <c r="E586" s="19">
        <v>87.77</v>
      </c>
      <c r="F586" s="19">
        <v>155</v>
      </c>
      <c r="G586" s="16">
        <v>144.66999999999999</v>
      </c>
      <c r="H586" s="17" t="str">
        <f t="shared" si="9"/>
        <v>Pre-War</v>
      </c>
    </row>
    <row r="587" spans="3:8" x14ac:dyDescent="0.25">
      <c r="C587" s="15">
        <v>44489</v>
      </c>
      <c r="D587" s="16">
        <v>7004.16</v>
      </c>
      <c r="E587" s="16">
        <v>87.03</v>
      </c>
      <c r="F587" s="16">
        <v>154.9</v>
      </c>
      <c r="G587" s="16">
        <v>152.22999999999999</v>
      </c>
      <c r="H587" s="17" t="str">
        <f t="shared" si="9"/>
        <v>Pre-War</v>
      </c>
    </row>
    <row r="588" spans="3:8" x14ac:dyDescent="0.25">
      <c r="C588" s="18">
        <v>44488</v>
      </c>
      <c r="D588" s="19">
        <v>7014.3</v>
      </c>
      <c r="E588" s="19">
        <v>89.2</v>
      </c>
      <c r="F588" s="19">
        <v>158.6</v>
      </c>
      <c r="G588" s="16">
        <v>155.66999999999999</v>
      </c>
      <c r="H588" s="17" t="str">
        <f t="shared" si="9"/>
        <v>Pre-War</v>
      </c>
    </row>
    <row r="589" spans="3:8" x14ac:dyDescent="0.25">
      <c r="C589" s="15">
        <v>44487</v>
      </c>
      <c r="D589" s="16">
        <v>6920.82</v>
      </c>
      <c r="E589" s="16">
        <v>90.9</v>
      </c>
      <c r="F589" s="16">
        <v>162.1</v>
      </c>
      <c r="G589" s="16">
        <v>157.03</v>
      </c>
      <c r="H589" s="17" t="str">
        <f t="shared" si="9"/>
        <v>Pre-War</v>
      </c>
    </row>
    <row r="590" spans="3:8" x14ac:dyDescent="0.25">
      <c r="C590" s="18">
        <v>44484</v>
      </c>
      <c r="D590" s="19">
        <v>6921.95</v>
      </c>
      <c r="E590" s="19">
        <v>90</v>
      </c>
      <c r="F590" s="19">
        <v>160</v>
      </c>
      <c r="G590" s="16">
        <v>157</v>
      </c>
      <c r="H590" s="17" t="str">
        <f t="shared" si="9"/>
        <v>Pre-War</v>
      </c>
    </row>
    <row r="591" spans="3:8" x14ac:dyDescent="0.25">
      <c r="C591" s="15">
        <v>44483</v>
      </c>
      <c r="D591" s="16">
        <v>6839.73</v>
      </c>
      <c r="E591" s="16">
        <v>89.6</v>
      </c>
      <c r="F591" s="16">
        <v>159.05000000000001</v>
      </c>
      <c r="G591" s="16">
        <v>156.80000000000001</v>
      </c>
      <c r="H591" s="17" t="str">
        <f t="shared" si="9"/>
        <v>Pre-War</v>
      </c>
    </row>
    <row r="592" spans="3:8" x14ac:dyDescent="0.25">
      <c r="C592" s="18">
        <v>44482</v>
      </c>
      <c r="D592" s="19">
        <v>6795.81</v>
      </c>
      <c r="E592" s="19">
        <v>87.5</v>
      </c>
      <c r="F592" s="19">
        <v>160</v>
      </c>
      <c r="G592" s="16">
        <v>153.13</v>
      </c>
      <c r="H592" s="17" t="str">
        <f t="shared" si="9"/>
        <v>Pre-War</v>
      </c>
    </row>
    <row r="593" spans="3:8" x14ac:dyDescent="0.25">
      <c r="C593" s="15">
        <v>44481</v>
      </c>
      <c r="D593" s="16">
        <v>6817.21</v>
      </c>
      <c r="E593" s="16">
        <v>87.5</v>
      </c>
      <c r="F593" s="16">
        <v>163.55000000000001</v>
      </c>
      <c r="G593" s="16">
        <v>156.63</v>
      </c>
      <c r="H593" s="17" t="str">
        <f t="shared" si="9"/>
        <v>Pre-War</v>
      </c>
    </row>
    <row r="594" spans="3:8" x14ac:dyDescent="0.25">
      <c r="C594" s="18">
        <v>44480</v>
      </c>
      <c r="D594" s="19">
        <v>6831.85</v>
      </c>
      <c r="E594" s="19">
        <v>87.7</v>
      </c>
      <c r="F594" s="19">
        <v>165</v>
      </c>
      <c r="G594" s="16">
        <v>159.6</v>
      </c>
      <c r="H594" s="17" t="str">
        <f t="shared" si="9"/>
        <v>Pre-War</v>
      </c>
    </row>
    <row r="595" spans="3:8" x14ac:dyDescent="0.25">
      <c r="C595" s="15">
        <v>44477</v>
      </c>
      <c r="D595" s="16">
        <v>6658.99</v>
      </c>
      <c r="E595" s="16">
        <v>87.87</v>
      </c>
      <c r="F595" s="16">
        <v>160.94999999999999</v>
      </c>
      <c r="G595" s="16">
        <v>159.83000000000001</v>
      </c>
      <c r="H595" s="17" t="str">
        <f t="shared" si="9"/>
        <v>Pre-War</v>
      </c>
    </row>
    <row r="596" spans="3:8" x14ac:dyDescent="0.25">
      <c r="C596" s="18">
        <v>44476</v>
      </c>
      <c r="D596" s="19">
        <v>6568.2</v>
      </c>
      <c r="E596" s="19">
        <v>88.17</v>
      </c>
      <c r="F596" s="19">
        <v>160.4</v>
      </c>
      <c r="G596" s="16">
        <v>161.63</v>
      </c>
      <c r="H596" s="17" t="str">
        <f t="shared" si="9"/>
        <v>Pre-War</v>
      </c>
    </row>
    <row r="597" spans="3:8" x14ac:dyDescent="0.25">
      <c r="C597" s="15">
        <v>44475</v>
      </c>
      <c r="D597" s="16">
        <v>6518.88</v>
      </c>
      <c r="E597" s="16">
        <v>86.73</v>
      </c>
      <c r="F597" s="16">
        <v>168.1</v>
      </c>
      <c r="G597" s="16">
        <v>165.7</v>
      </c>
      <c r="H597" s="17" t="str">
        <f t="shared" si="9"/>
        <v>Pre-War</v>
      </c>
    </row>
    <row r="598" spans="3:8" x14ac:dyDescent="0.25">
      <c r="C598" s="18">
        <v>44474</v>
      </c>
      <c r="D598" s="19">
        <v>6607.43</v>
      </c>
      <c r="E598" s="19">
        <v>86.6</v>
      </c>
      <c r="F598" s="19">
        <v>163.65</v>
      </c>
      <c r="G598" s="16">
        <v>161.97</v>
      </c>
      <c r="H598" s="17" t="str">
        <f t="shared" si="9"/>
        <v>Pre-War</v>
      </c>
    </row>
    <row r="599" spans="3:8" x14ac:dyDescent="0.25">
      <c r="C599" s="15">
        <v>44473</v>
      </c>
      <c r="D599" s="16">
        <v>6528.97</v>
      </c>
      <c r="E599" s="16">
        <v>84.17</v>
      </c>
      <c r="F599" s="16">
        <v>147.6</v>
      </c>
      <c r="G599" s="16">
        <v>161.07</v>
      </c>
      <c r="H599" s="17" t="str">
        <f t="shared" si="9"/>
        <v>Pre-War</v>
      </c>
    </row>
    <row r="600" spans="3:8" x14ac:dyDescent="0.25">
      <c r="C600" s="18">
        <v>44470</v>
      </c>
      <c r="D600" s="19">
        <v>6294.71</v>
      </c>
      <c r="E600" s="19">
        <v>84.93</v>
      </c>
      <c r="F600" s="19">
        <v>146.25</v>
      </c>
      <c r="G600" s="16">
        <v>166.7</v>
      </c>
      <c r="H600" s="17" t="str">
        <f t="shared" si="9"/>
        <v>Pre-War</v>
      </c>
    </row>
    <row r="601" spans="3:8" x14ac:dyDescent="0.25">
      <c r="C601" s="15">
        <v>44469</v>
      </c>
      <c r="D601" s="16">
        <v>6244.27</v>
      </c>
      <c r="E601" s="16">
        <v>83.53</v>
      </c>
      <c r="F601" s="16">
        <v>144.5</v>
      </c>
      <c r="G601" s="16">
        <v>173.47</v>
      </c>
      <c r="H601" s="17" t="str">
        <f t="shared" si="9"/>
        <v>Pre-War</v>
      </c>
    </row>
    <row r="602" spans="3:8" x14ac:dyDescent="0.25">
      <c r="C602" s="18">
        <v>44468</v>
      </c>
      <c r="D602" s="19">
        <v>6249.88</v>
      </c>
      <c r="E602" s="19">
        <v>84.97</v>
      </c>
      <c r="F602" s="19">
        <v>144.75</v>
      </c>
      <c r="G602" s="16">
        <v>169.63</v>
      </c>
      <c r="H602" s="17" t="str">
        <f t="shared" si="9"/>
        <v>Pre-War</v>
      </c>
    </row>
    <row r="603" spans="3:8" x14ac:dyDescent="0.25">
      <c r="C603" s="15">
        <v>44467</v>
      </c>
      <c r="D603" s="16">
        <v>6262.21</v>
      </c>
      <c r="E603" s="16">
        <v>81.97</v>
      </c>
      <c r="F603" s="16">
        <v>142.19999999999999</v>
      </c>
      <c r="G603" s="16">
        <v>155.5</v>
      </c>
      <c r="H603" s="17" t="str">
        <f t="shared" si="9"/>
        <v>Pre-War</v>
      </c>
    </row>
    <row r="604" spans="3:8" x14ac:dyDescent="0.25">
      <c r="C604" s="18">
        <v>44466</v>
      </c>
      <c r="D604" s="19">
        <v>6253.24</v>
      </c>
      <c r="E604" s="19">
        <v>79.099999999999994</v>
      </c>
      <c r="F604" s="19">
        <v>140</v>
      </c>
      <c r="G604" s="16">
        <v>146.19999999999999</v>
      </c>
      <c r="H604" s="17" t="str">
        <f t="shared" si="9"/>
        <v>Pre-War</v>
      </c>
    </row>
    <row r="605" spans="3:8" x14ac:dyDescent="0.25">
      <c r="C605" s="15">
        <v>44463</v>
      </c>
      <c r="D605" s="16">
        <v>6127.7</v>
      </c>
      <c r="E605" s="16">
        <v>78.17</v>
      </c>
      <c r="F605" s="16">
        <v>136.1</v>
      </c>
      <c r="G605" s="16">
        <v>144.66999999999999</v>
      </c>
      <c r="H605" s="17" t="str">
        <f t="shared" si="9"/>
        <v>Pre-War</v>
      </c>
    </row>
    <row r="606" spans="3:8" x14ac:dyDescent="0.25">
      <c r="C606" s="18">
        <v>44462</v>
      </c>
      <c r="D606" s="19">
        <v>6080.63</v>
      </c>
      <c r="E606" s="19">
        <v>78.67</v>
      </c>
      <c r="F606" s="19">
        <v>137.75</v>
      </c>
      <c r="G606" s="16">
        <v>142.57</v>
      </c>
      <c r="H606" s="17" t="str">
        <f t="shared" si="9"/>
        <v>Pre-War</v>
      </c>
    </row>
    <row r="607" spans="3:8" x14ac:dyDescent="0.25">
      <c r="C607" s="15">
        <v>44461</v>
      </c>
      <c r="D607" s="16">
        <v>5967.42</v>
      </c>
      <c r="E607" s="16">
        <v>77.63</v>
      </c>
      <c r="F607" s="16">
        <v>133.65</v>
      </c>
      <c r="G607" s="16">
        <v>144.66999999999999</v>
      </c>
      <c r="H607" s="17" t="str">
        <f t="shared" si="9"/>
        <v>Pre-War</v>
      </c>
    </row>
    <row r="608" spans="3:8" x14ac:dyDescent="0.25">
      <c r="C608" s="18">
        <v>44460</v>
      </c>
      <c r="D608" s="19">
        <v>5837.4</v>
      </c>
      <c r="E608" s="19">
        <v>76.67</v>
      </c>
      <c r="F608" s="19">
        <v>135.19999999999999</v>
      </c>
      <c r="G608" s="16">
        <v>139.27000000000001</v>
      </c>
      <c r="H608" s="17" t="str">
        <f t="shared" si="9"/>
        <v>Pre-War</v>
      </c>
    </row>
    <row r="609" spans="3:8" x14ac:dyDescent="0.25">
      <c r="C609" s="15">
        <v>44459</v>
      </c>
      <c r="D609" s="16">
        <v>5839.64</v>
      </c>
      <c r="E609" s="16">
        <v>76.400000000000006</v>
      </c>
      <c r="F609" s="16">
        <v>128.5</v>
      </c>
      <c r="G609" s="16">
        <v>130.1</v>
      </c>
      <c r="H609" s="17" t="str">
        <f t="shared" si="9"/>
        <v>Pre-War</v>
      </c>
    </row>
    <row r="610" spans="3:8" x14ac:dyDescent="0.25">
      <c r="C610" s="18">
        <v>44456</v>
      </c>
      <c r="D610" s="19">
        <v>5924.83</v>
      </c>
      <c r="E610" s="19">
        <v>78.83</v>
      </c>
      <c r="F610" s="19">
        <v>127.75</v>
      </c>
      <c r="G610" s="16">
        <v>133.19999999999999</v>
      </c>
      <c r="H610" s="17" t="str">
        <f t="shared" si="9"/>
        <v>Pre-War</v>
      </c>
    </row>
    <row r="611" spans="3:8" x14ac:dyDescent="0.25">
      <c r="C611" s="15">
        <v>44455</v>
      </c>
      <c r="D611" s="16">
        <v>5990.96</v>
      </c>
      <c r="E611" s="16">
        <v>78.900000000000006</v>
      </c>
      <c r="F611" s="16">
        <v>128.69999999999999</v>
      </c>
      <c r="G611" s="16">
        <v>141</v>
      </c>
      <c r="H611" s="17" t="str">
        <f t="shared" si="9"/>
        <v>Pre-War</v>
      </c>
    </row>
    <row r="612" spans="3:8" x14ac:dyDescent="0.25">
      <c r="C612" s="18">
        <v>44454</v>
      </c>
      <c r="D612" s="19">
        <v>5970.78</v>
      </c>
      <c r="E612" s="19">
        <v>77.599999999999994</v>
      </c>
      <c r="F612" s="19">
        <v>128.44999999999999</v>
      </c>
      <c r="G612" s="16">
        <v>137.22999999999999</v>
      </c>
      <c r="H612" s="17" t="str">
        <f t="shared" si="9"/>
        <v>Pre-War</v>
      </c>
    </row>
    <row r="613" spans="3:8" x14ac:dyDescent="0.25">
      <c r="C613" s="15">
        <v>44453</v>
      </c>
      <c r="D613" s="16">
        <v>5800.41</v>
      </c>
      <c r="E613" s="16">
        <v>76.83</v>
      </c>
      <c r="F613" s="16">
        <v>123.95</v>
      </c>
      <c r="G613" s="16">
        <v>132.27000000000001</v>
      </c>
      <c r="H613" s="17" t="str">
        <f t="shared" si="9"/>
        <v>Pre-War</v>
      </c>
    </row>
    <row r="614" spans="3:8" x14ac:dyDescent="0.25">
      <c r="C614" s="18">
        <v>44452</v>
      </c>
      <c r="D614" s="19">
        <v>5804.9</v>
      </c>
      <c r="E614" s="19">
        <v>76</v>
      </c>
      <c r="F614" s="19">
        <v>123.05</v>
      </c>
      <c r="G614" s="16">
        <v>128.9</v>
      </c>
      <c r="H614" s="17" t="str">
        <f t="shared" si="9"/>
        <v>Pre-War</v>
      </c>
    </row>
    <row r="615" spans="3:8" x14ac:dyDescent="0.25">
      <c r="C615" s="15">
        <v>44449</v>
      </c>
      <c r="D615" s="16">
        <v>5743.25</v>
      </c>
      <c r="E615" s="16">
        <v>76</v>
      </c>
      <c r="F615" s="16">
        <v>122</v>
      </c>
      <c r="G615" s="16">
        <v>129</v>
      </c>
      <c r="H615" s="17" t="str">
        <f t="shared" si="9"/>
        <v>Pre-War</v>
      </c>
    </row>
    <row r="616" spans="3:8" x14ac:dyDescent="0.25">
      <c r="C616" s="18">
        <v>44448</v>
      </c>
      <c r="D616" s="19">
        <v>5600.94</v>
      </c>
      <c r="E616" s="19">
        <v>75.2</v>
      </c>
      <c r="F616" s="19">
        <v>122.15</v>
      </c>
      <c r="G616" s="16">
        <v>129.93</v>
      </c>
      <c r="H616" s="17" t="str">
        <f t="shared" si="9"/>
        <v>Pre-War</v>
      </c>
    </row>
    <row r="617" spans="3:8" x14ac:dyDescent="0.25">
      <c r="C617" s="15">
        <v>44447</v>
      </c>
      <c r="D617" s="16">
        <v>5711.93</v>
      </c>
      <c r="E617" s="16">
        <v>75.069999999999993</v>
      </c>
      <c r="F617" s="16">
        <v>118.95</v>
      </c>
      <c r="G617" s="16">
        <v>126.43</v>
      </c>
      <c r="H617" s="17" t="str">
        <f t="shared" si="9"/>
        <v>Pre-War</v>
      </c>
    </row>
    <row r="618" spans="3:8" x14ac:dyDescent="0.25">
      <c r="C618" s="18">
        <v>44446</v>
      </c>
      <c r="D618" s="19">
        <v>5620</v>
      </c>
      <c r="E618" s="19">
        <v>74.569999999999993</v>
      </c>
      <c r="F618" s="19">
        <v>119.95</v>
      </c>
      <c r="G618" s="16">
        <v>120.3</v>
      </c>
      <c r="H618" s="17" t="str">
        <f t="shared" si="9"/>
        <v>Pre-War</v>
      </c>
    </row>
    <row r="619" spans="3:8" x14ac:dyDescent="0.25">
      <c r="C619" s="15">
        <v>44445</v>
      </c>
      <c r="D619" s="16">
        <v>5643.55</v>
      </c>
      <c r="E619" s="16">
        <v>74.400000000000006</v>
      </c>
      <c r="F619" s="16">
        <v>121.65</v>
      </c>
      <c r="G619" s="16">
        <v>117.47</v>
      </c>
      <c r="H619" s="17" t="str">
        <f t="shared" si="9"/>
        <v>Pre-War</v>
      </c>
    </row>
    <row r="620" spans="3:8" x14ac:dyDescent="0.25">
      <c r="C620" s="18">
        <v>44444</v>
      </c>
      <c r="D620" s="19">
        <v>5655</v>
      </c>
      <c r="E620" s="19">
        <v>74</v>
      </c>
      <c r="F620" s="19">
        <v>123</v>
      </c>
      <c r="G620" s="16">
        <v>118</v>
      </c>
      <c r="H620" s="17" t="str">
        <f t="shared" si="9"/>
        <v>Pre-War</v>
      </c>
    </row>
    <row r="621" spans="3:8" x14ac:dyDescent="0.25">
      <c r="C621" s="15">
        <v>44442</v>
      </c>
      <c r="D621" s="16">
        <v>5674.94</v>
      </c>
      <c r="E621" s="16">
        <v>75.400000000000006</v>
      </c>
      <c r="F621" s="16">
        <v>123.1</v>
      </c>
      <c r="G621" s="16">
        <v>119.93</v>
      </c>
      <c r="H621" s="17" t="str">
        <f t="shared" si="9"/>
        <v>Pre-War</v>
      </c>
    </row>
    <row r="622" spans="3:8" x14ac:dyDescent="0.25">
      <c r="C622" s="18">
        <v>44441</v>
      </c>
      <c r="D622" s="19">
        <v>5757.9</v>
      </c>
      <c r="E622" s="19">
        <v>73.430000000000007</v>
      </c>
      <c r="F622" s="19">
        <v>118.65</v>
      </c>
      <c r="G622" s="16">
        <v>119.5</v>
      </c>
      <c r="H622" s="17" t="str">
        <f t="shared" si="9"/>
        <v>Pre-War</v>
      </c>
    </row>
    <row r="623" spans="3:8" x14ac:dyDescent="0.25">
      <c r="C623" s="15">
        <v>44440</v>
      </c>
      <c r="D623" s="16">
        <v>5597.58</v>
      </c>
      <c r="E623" s="16">
        <v>73.83</v>
      </c>
      <c r="F623" s="16">
        <v>119.7</v>
      </c>
      <c r="G623" s="16">
        <v>119.67</v>
      </c>
      <c r="H623" s="17" t="str">
        <f t="shared" si="9"/>
        <v>Pre-War</v>
      </c>
    </row>
    <row r="624" spans="3:8" x14ac:dyDescent="0.25">
      <c r="C624" s="18">
        <v>44439</v>
      </c>
      <c r="D624" s="19">
        <v>5634.58</v>
      </c>
      <c r="E624" s="19">
        <v>73.900000000000006</v>
      </c>
      <c r="F624" s="19">
        <v>120.55</v>
      </c>
      <c r="G624" s="16">
        <v>121.33</v>
      </c>
      <c r="H624" s="17" t="str">
        <f t="shared" si="9"/>
        <v>Pre-War</v>
      </c>
    </row>
    <row r="625" spans="3:8" x14ac:dyDescent="0.25">
      <c r="C625" s="15">
        <v>44438</v>
      </c>
      <c r="D625" s="16">
        <v>5685.03</v>
      </c>
      <c r="E625" s="16">
        <v>71.569999999999993</v>
      </c>
      <c r="F625" s="16">
        <v>120.15</v>
      </c>
      <c r="G625" s="16">
        <v>116.03</v>
      </c>
      <c r="H625" s="17" t="str">
        <f t="shared" si="9"/>
        <v>Pre-War</v>
      </c>
    </row>
    <row r="626" spans="3:8" x14ac:dyDescent="0.25">
      <c r="C626" s="18">
        <v>44435</v>
      </c>
      <c r="D626" s="19">
        <v>5674.94</v>
      </c>
      <c r="E626" s="19">
        <v>70.63</v>
      </c>
      <c r="F626" s="19">
        <v>116.65</v>
      </c>
      <c r="G626" s="16">
        <v>117.7</v>
      </c>
      <c r="H626" s="17" t="str">
        <f t="shared" si="9"/>
        <v>Pre-War</v>
      </c>
    </row>
    <row r="627" spans="3:8" x14ac:dyDescent="0.25">
      <c r="C627" s="15">
        <v>44434</v>
      </c>
      <c r="D627" s="16">
        <v>5654.76</v>
      </c>
      <c r="E627" s="16">
        <v>70.400000000000006</v>
      </c>
      <c r="F627" s="16">
        <v>115.55</v>
      </c>
      <c r="G627" s="16">
        <v>119.77</v>
      </c>
      <c r="H627" s="17" t="str">
        <f t="shared" si="9"/>
        <v>Pre-War</v>
      </c>
    </row>
    <row r="628" spans="3:8" x14ac:dyDescent="0.25">
      <c r="C628" s="18">
        <v>44433</v>
      </c>
      <c r="D628" s="19">
        <v>5669.33</v>
      </c>
      <c r="E628" s="19">
        <v>70.73</v>
      </c>
      <c r="F628" s="19">
        <v>115.65</v>
      </c>
      <c r="G628" s="16">
        <v>117.37</v>
      </c>
      <c r="H628" s="17" t="str">
        <f t="shared" si="9"/>
        <v>Pre-War</v>
      </c>
    </row>
    <row r="629" spans="3:8" x14ac:dyDescent="0.25">
      <c r="C629" s="15">
        <v>44432</v>
      </c>
      <c r="D629" s="16">
        <v>5628.97</v>
      </c>
      <c r="E629" s="16">
        <v>70.599999999999994</v>
      </c>
      <c r="F629" s="16">
        <v>113.2</v>
      </c>
      <c r="G629" s="16">
        <v>114.07</v>
      </c>
      <c r="H629" s="17" t="str">
        <f t="shared" si="9"/>
        <v>Pre-War</v>
      </c>
    </row>
    <row r="630" spans="3:8" x14ac:dyDescent="0.25">
      <c r="C630" s="18">
        <v>44431</v>
      </c>
      <c r="D630" s="19">
        <v>5478.75</v>
      </c>
      <c r="E630" s="19">
        <v>68.67</v>
      </c>
      <c r="F630" s="19">
        <v>111.75</v>
      </c>
      <c r="G630" s="16">
        <v>112.1</v>
      </c>
      <c r="H630" s="17" t="str">
        <f t="shared" si="9"/>
        <v>Pre-War</v>
      </c>
    </row>
    <row r="631" spans="3:8" x14ac:dyDescent="0.25">
      <c r="C631" s="15">
        <v>44428</v>
      </c>
      <c r="D631" s="16">
        <v>5201.84</v>
      </c>
      <c r="E631" s="16">
        <v>69</v>
      </c>
      <c r="F631" s="16">
        <v>110.2</v>
      </c>
      <c r="G631" s="16">
        <v>110.9</v>
      </c>
      <c r="H631" s="17" t="str">
        <f t="shared" si="9"/>
        <v>Pre-War</v>
      </c>
    </row>
    <row r="632" spans="3:8" x14ac:dyDescent="0.25">
      <c r="C632" s="18">
        <v>44427</v>
      </c>
      <c r="D632" s="19">
        <v>5293.77</v>
      </c>
      <c r="E632" s="19">
        <v>70</v>
      </c>
      <c r="F632" s="19">
        <v>111</v>
      </c>
      <c r="G632" s="16">
        <v>110</v>
      </c>
      <c r="H632" s="17" t="str">
        <f t="shared" si="9"/>
        <v>Pre-War</v>
      </c>
    </row>
    <row r="633" spans="3:8" x14ac:dyDescent="0.25">
      <c r="C633" s="15">
        <v>44426</v>
      </c>
      <c r="D633" s="16">
        <v>5464.17</v>
      </c>
      <c r="E633" s="16">
        <v>70.8</v>
      </c>
      <c r="F633" s="16">
        <v>113.2</v>
      </c>
      <c r="G633" s="16">
        <v>109.03</v>
      </c>
      <c r="H633" s="17" t="str">
        <f t="shared" si="9"/>
        <v>Pre-War</v>
      </c>
    </row>
    <row r="634" spans="3:8" x14ac:dyDescent="0.25">
      <c r="C634" s="18">
        <v>44425</v>
      </c>
      <c r="D634" s="19">
        <v>5556.1</v>
      </c>
      <c r="E634" s="19">
        <v>70.47</v>
      </c>
      <c r="F634" s="19">
        <v>113.85</v>
      </c>
      <c r="G634" s="16">
        <v>111.27</v>
      </c>
      <c r="H634" s="17" t="str">
        <f t="shared" si="9"/>
        <v>Pre-War</v>
      </c>
    </row>
    <row r="635" spans="3:8" x14ac:dyDescent="0.25">
      <c r="C635" s="15">
        <v>44424</v>
      </c>
      <c r="D635" s="16">
        <v>5611.03</v>
      </c>
      <c r="E635" s="16">
        <v>71.47</v>
      </c>
      <c r="F635" s="16">
        <v>115.5</v>
      </c>
      <c r="G635" s="16">
        <v>108.7</v>
      </c>
      <c r="H635" s="17" t="str">
        <f t="shared" si="9"/>
        <v>Pre-War</v>
      </c>
    </row>
    <row r="636" spans="3:8" x14ac:dyDescent="0.25">
      <c r="C636" s="18">
        <v>44421</v>
      </c>
      <c r="D636" s="19">
        <v>5697.36</v>
      </c>
      <c r="E636" s="19">
        <v>69.77</v>
      </c>
      <c r="F636" s="19">
        <v>116.1</v>
      </c>
      <c r="G636" s="16">
        <v>110.9</v>
      </c>
      <c r="H636" s="17" t="str">
        <f t="shared" si="9"/>
        <v>Pre-War</v>
      </c>
    </row>
    <row r="637" spans="3:8" x14ac:dyDescent="0.25">
      <c r="C637" s="15">
        <v>44420</v>
      </c>
      <c r="D637" s="16">
        <v>5760.14</v>
      </c>
      <c r="E637" s="16">
        <v>69.400000000000006</v>
      </c>
      <c r="F637" s="16">
        <v>116.25</v>
      </c>
      <c r="G637" s="16">
        <v>109.67</v>
      </c>
      <c r="H637" s="17" t="str">
        <f t="shared" si="9"/>
        <v>Pre-War</v>
      </c>
    </row>
    <row r="638" spans="3:8" x14ac:dyDescent="0.25">
      <c r="C638" s="18">
        <v>44419</v>
      </c>
      <c r="D638" s="19">
        <v>5767.99</v>
      </c>
      <c r="E638" s="19">
        <v>69.77</v>
      </c>
      <c r="F638" s="19">
        <v>117</v>
      </c>
      <c r="G638" s="16">
        <v>109</v>
      </c>
      <c r="H638" s="17" t="str">
        <f t="shared" si="9"/>
        <v>Pre-War</v>
      </c>
    </row>
    <row r="639" spans="3:8" x14ac:dyDescent="0.25">
      <c r="C639" s="15">
        <v>44418</v>
      </c>
      <c r="D639" s="16">
        <v>5730.99</v>
      </c>
      <c r="E639" s="16">
        <v>68.17</v>
      </c>
      <c r="F639" s="16">
        <v>114.85</v>
      </c>
      <c r="G639" s="16">
        <v>107.17</v>
      </c>
      <c r="H639" s="17" t="str">
        <f t="shared" si="9"/>
        <v>Pre-War</v>
      </c>
    </row>
    <row r="640" spans="3:8" x14ac:dyDescent="0.25">
      <c r="C640" s="18">
        <v>44417</v>
      </c>
      <c r="D640" s="19">
        <v>5553.86</v>
      </c>
      <c r="E640" s="19">
        <v>69.599999999999994</v>
      </c>
      <c r="F640" s="19">
        <v>115</v>
      </c>
      <c r="G640" s="16">
        <v>110.33</v>
      </c>
      <c r="H640" s="17" t="str">
        <f t="shared" si="9"/>
        <v>Pre-War</v>
      </c>
    </row>
    <row r="641" spans="3:8" x14ac:dyDescent="0.25">
      <c r="C641" s="15">
        <v>44414</v>
      </c>
      <c r="D641" s="16">
        <v>5713.06</v>
      </c>
      <c r="E641" s="16">
        <v>70.599999999999994</v>
      </c>
      <c r="F641" s="16">
        <v>116.65</v>
      </c>
      <c r="G641" s="16">
        <v>111.57</v>
      </c>
      <c r="H641" s="17" t="str">
        <f t="shared" si="9"/>
        <v>Pre-War</v>
      </c>
    </row>
    <row r="642" spans="3:8" x14ac:dyDescent="0.25">
      <c r="C642" s="18">
        <v>44413</v>
      </c>
      <c r="D642" s="19">
        <v>5742.21</v>
      </c>
      <c r="E642" s="19">
        <v>69.3</v>
      </c>
      <c r="F642" s="19">
        <v>116.85</v>
      </c>
      <c r="G642" s="16">
        <v>108.57</v>
      </c>
      <c r="H642" s="17" t="str">
        <f t="shared" si="9"/>
        <v>Pre-War</v>
      </c>
    </row>
    <row r="643" spans="3:8" x14ac:dyDescent="0.25">
      <c r="C643" s="15">
        <v>44412</v>
      </c>
      <c r="D643" s="16">
        <v>5697.36</v>
      </c>
      <c r="E643" s="16">
        <v>70.2</v>
      </c>
      <c r="F643" s="16">
        <v>117.35</v>
      </c>
      <c r="G643" s="16">
        <v>110.4</v>
      </c>
      <c r="H643" s="17" t="str">
        <f t="shared" si="9"/>
        <v>Pre-War</v>
      </c>
    </row>
    <row r="644" spans="3:8" x14ac:dyDescent="0.25">
      <c r="C644" s="18">
        <v>44411</v>
      </c>
      <c r="D644" s="19">
        <v>5872.25</v>
      </c>
      <c r="E644" s="19">
        <v>70.77</v>
      </c>
      <c r="F644" s="19">
        <v>117.9</v>
      </c>
      <c r="G644" s="16">
        <v>110.67</v>
      </c>
      <c r="H644" s="17" t="str">
        <f t="shared" si="9"/>
        <v>Pre-War</v>
      </c>
    </row>
    <row r="645" spans="3:8" x14ac:dyDescent="0.25">
      <c r="C645" s="15">
        <v>44410</v>
      </c>
      <c r="D645" s="16">
        <v>5939.52</v>
      </c>
      <c r="E645" s="16">
        <v>70.33</v>
      </c>
      <c r="F645" s="16">
        <v>117.1</v>
      </c>
      <c r="G645" s="16">
        <v>110.33</v>
      </c>
      <c r="H645" s="17" t="str">
        <f t="shared" ref="H645:H708" si="10">IF(C645&lt;DATE(2022,2,24),"Pre-War", IF(C645&lt;=DATE(2022,12,31),"Shock","Post-Shock"))</f>
        <v>Pre-War</v>
      </c>
    </row>
    <row r="646" spans="3:8" x14ac:dyDescent="0.25">
      <c r="C646" s="18">
        <v>44407</v>
      </c>
      <c r="D646" s="19">
        <v>6185.03</v>
      </c>
      <c r="E646" s="19">
        <v>68.77</v>
      </c>
      <c r="F646" s="19">
        <v>115.3</v>
      </c>
      <c r="G646" s="16">
        <v>111.23</v>
      </c>
      <c r="H646" s="17" t="str">
        <f t="shared" si="10"/>
        <v>Pre-War</v>
      </c>
    </row>
    <row r="647" spans="3:8" x14ac:dyDescent="0.25">
      <c r="C647" s="15">
        <v>44406</v>
      </c>
      <c r="D647" s="16">
        <v>6106.56</v>
      </c>
      <c r="E647" s="16">
        <v>69.27</v>
      </c>
      <c r="F647" s="16">
        <v>114.75</v>
      </c>
      <c r="G647" s="16">
        <v>109</v>
      </c>
      <c r="H647" s="17" t="str">
        <f t="shared" si="10"/>
        <v>Pre-War</v>
      </c>
    </row>
    <row r="648" spans="3:8" x14ac:dyDescent="0.25">
      <c r="C648" s="18">
        <v>44405</v>
      </c>
      <c r="D648" s="19">
        <v>6057.23</v>
      </c>
      <c r="E648" s="19">
        <v>69.33</v>
      </c>
      <c r="F648" s="19">
        <v>114.35</v>
      </c>
      <c r="G648" s="16">
        <v>108.47</v>
      </c>
      <c r="H648" s="17" t="str">
        <f t="shared" si="10"/>
        <v>Pre-War</v>
      </c>
    </row>
    <row r="649" spans="3:8" x14ac:dyDescent="0.25">
      <c r="C649" s="15">
        <v>44404</v>
      </c>
      <c r="D649" s="16">
        <v>5979.88</v>
      </c>
      <c r="E649" s="16">
        <v>69.3</v>
      </c>
      <c r="F649" s="16">
        <v>114.65</v>
      </c>
      <c r="G649" s="16">
        <v>107.37</v>
      </c>
      <c r="H649" s="17" t="str">
        <f t="shared" si="10"/>
        <v>Pre-War</v>
      </c>
    </row>
    <row r="650" spans="3:8" x14ac:dyDescent="0.25">
      <c r="C650" s="18">
        <v>44403</v>
      </c>
      <c r="D650" s="19">
        <v>6004.54</v>
      </c>
      <c r="E650" s="19">
        <v>69.77</v>
      </c>
      <c r="F650" s="19">
        <v>114.55</v>
      </c>
      <c r="G650" s="16">
        <v>107.47</v>
      </c>
      <c r="H650" s="17" t="str">
        <f t="shared" si="10"/>
        <v>Pre-War</v>
      </c>
    </row>
    <row r="651" spans="3:8" x14ac:dyDescent="0.25">
      <c r="C651" s="15">
        <v>44400</v>
      </c>
      <c r="D651" s="16">
        <v>6019.11</v>
      </c>
      <c r="E651" s="16">
        <v>70.67</v>
      </c>
      <c r="F651" s="16">
        <v>115.3</v>
      </c>
      <c r="G651" s="16">
        <v>107.4</v>
      </c>
      <c r="H651" s="17" t="str">
        <f t="shared" si="10"/>
        <v>Pre-War</v>
      </c>
    </row>
    <row r="652" spans="3:8" x14ac:dyDescent="0.25">
      <c r="C652" s="18">
        <v>44399</v>
      </c>
      <c r="D652" s="19">
        <v>5989.97</v>
      </c>
      <c r="E652" s="19">
        <v>71.13</v>
      </c>
      <c r="F652" s="19">
        <v>115.5</v>
      </c>
      <c r="G652" s="16">
        <v>107.6</v>
      </c>
      <c r="H652" s="17" t="str">
        <f t="shared" si="10"/>
        <v>Pre-War</v>
      </c>
    </row>
    <row r="653" spans="3:8" x14ac:dyDescent="0.25">
      <c r="C653" s="15">
        <v>44398</v>
      </c>
      <c r="D653" s="16">
        <v>5887.95</v>
      </c>
      <c r="E653" s="16">
        <v>71</v>
      </c>
      <c r="F653" s="16">
        <v>114</v>
      </c>
      <c r="G653" s="16">
        <v>105</v>
      </c>
      <c r="H653" s="17" t="str">
        <f t="shared" si="10"/>
        <v>Pre-War</v>
      </c>
    </row>
    <row r="654" spans="3:8" x14ac:dyDescent="0.25">
      <c r="C654" s="18">
        <v>44397</v>
      </c>
      <c r="D654" s="19">
        <v>5618.89</v>
      </c>
      <c r="E654" s="19">
        <v>70.400000000000006</v>
      </c>
      <c r="F654" s="19">
        <v>112.6</v>
      </c>
      <c r="G654" s="16">
        <v>103.63</v>
      </c>
      <c r="H654" s="17" t="str">
        <f t="shared" si="10"/>
        <v>Pre-War</v>
      </c>
    </row>
    <row r="655" spans="3:8" x14ac:dyDescent="0.25">
      <c r="C655" s="15">
        <v>44396</v>
      </c>
      <c r="D655" s="16">
        <v>5595.34</v>
      </c>
      <c r="E655" s="16">
        <v>70.63</v>
      </c>
      <c r="F655" s="16">
        <v>114.6</v>
      </c>
      <c r="G655" s="16">
        <v>103.9</v>
      </c>
      <c r="H655" s="17" t="str">
        <f t="shared" si="10"/>
        <v>Pre-War</v>
      </c>
    </row>
    <row r="656" spans="3:8" x14ac:dyDescent="0.25">
      <c r="C656" s="18">
        <v>44393</v>
      </c>
      <c r="D656" s="19">
        <v>6025.84</v>
      </c>
      <c r="E656" s="19">
        <v>70.73</v>
      </c>
      <c r="F656" s="19">
        <v>116.8</v>
      </c>
      <c r="G656" s="16">
        <v>104.43</v>
      </c>
      <c r="H656" s="17" t="str">
        <f t="shared" si="10"/>
        <v>Pre-War</v>
      </c>
    </row>
    <row r="657" spans="3:8" x14ac:dyDescent="0.25">
      <c r="C657" s="15">
        <v>44392</v>
      </c>
      <c r="D657" s="16">
        <v>6025.84</v>
      </c>
      <c r="E657" s="16">
        <v>70.87</v>
      </c>
      <c r="F657" s="16">
        <v>116.9</v>
      </c>
      <c r="G657" s="16">
        <v>107.57</v>
      </c>
      <c r="H657" s="17" t="str">
        <f t="shared" si="10"/>
        <v>Pre-War</v>
      </c>
    </row>
    <row r="658" spans="3:8" x14ac:dyDescent="0.25">
      <c r="C658" s="18">
        <v>44391</v>
      </c>
      <c r="D658" s="19">
        <v>6087.5</v>
      </c>
      <c r="E658" s="19">
        <v>71.400000000000006</v>
      </c>
      <c r="F658" s="19">
        <v>120.8</v>
      </c>
      <c r="G658" s="16">
        <v>110.57</v>
      </c>
      <c r="H658" s="17" t="str">
        <f t="shared" si="10"/>
        <v>Pre-War</v>
      </c>
    </row>
    <row r="659" spans="3:8" x14ac:dyDescent="0.25">
      <c r="C659" s="15">
        <v>44390</v>
      </c>
      <c r="D659" s="16">
        <v>6259.03</v>
      </c>
      <c r="E659" s="16">
        <v>71.87</v>
      </c>
      <c r="F659" s="16">
        <v>120.4</v>
      </c>
      <c r="G659" s="16">
        <v>112.7</v>
      </c>
      <c r="H659" s="17" t="str">
        <f t="shared" si="10"/>
        <v>Pre-War</v>
      </c>
    </row>
    <row r="660" spans="3:8" x14ac:dyDescent="0.25">
      <c r="C660" s="18">
        <v>44389</v>
      </c>
      <c r="D660" s="19">
        <v>6135.71</v>
      </c>
      <c r="E660" s="19">
        <v>71.47</v>
      </c>
      <c r="F660" s="19">
        <v>118.55</v>
      </c>
      <c r="G660" s="16">
        <v>112.73</v>
      </c>
      <c r="H660" s="17" t="str">
        <f t="shared" si="10"/>
        <v>Pre-War</v>
      </c>
    </row>
    <row r="661" spans="3:8" x14ac:dyDescent="0.25">
      <c r="C661" s="15">
        <v>44386</v>
      </c>
      <c r="D661" s="16">
        <v>6189.52</v>
      </c>
      <c r="E661" s="16">
        <v>71.53</v>
      </c>
      <c r="F661" s="16">
        <v>117.9</v>
      </c>
      <c r="G661" s="16">
        <v>115.67</v>
      </c>
      <c r="H661" s="17" t="str">
        <f t="shared" si="10"/>
        <v>Pre-War</v>
      </c>
    </row>
    <row r="662" spans="3:8" x14ac:dyDescent="0.25">
      <c r="C662" s="18">
        <v>44385</v>
      </c>
      <c r="D662" s="19">
        <v>6047.01</v>
      </c>
      <c r="E662" s="19">
        <v>71.7</v>
      </c>
      <c r="F662" s="19">
        <v>117.05</v>
      </c>
      <c r="G662" s="16">
        <v>115.13</v>
      </c>
      <c r="H662" s="17" t="str">
        <f t="shared" si="10"/>
        <v>Pre-War</v>
      </c>
    </row>
    <row r="663" spans="3:8" x14ac:dyDescent="0.25">
      <c r="C663" s="15">
        <v>44384</v>
      </c>
      <c r="D663" s="16">
        <v>6012.44</v>
      </c>
      <c r="E663" s="16">
        <v>71.97</v>
      </c>
      <c r="F663" s="16">
        <v>119.9</v>
      </c>
      <c r="G663" s="16">
        <v>115.23</v>
      </c>
      <c r="H663" s="17" t="str">
        <f t="shared" si="10"/>
        <v>Pre-War</v>
      </c>
    </row>
    <row r="664" spans="3:8" x14ac:dyDescent="0.25">
      <c r="C664" s="18">
        <v>44383</v>
      </c>
      <c r="D664" s="19">
        <v>6129.52</v>
      </c>
      <c r="E664" s="19">
        <v>72.27</v>
      </c>
      <c r="F664" s="19">
        <v>121.5</v>
      </c>
      <c r="G664" s="16">
        <v>116.07</v>
      </c>
      <c r="H664" s="17" t="str">
        <f t="shared" si="10"/>
        <v>Pre-War</v>
      </c>
    </row>
    <row r="665" spans="3:8" x14ac:dyDescent="0.25">
      <c r="C665" s="15">
        <v>44382</v>
      </c>
      <c r="D665" s="16">
        <v>6341.38</v>
      </c>
      <c r="E665" s="16">
        <v>72.53</v>
      </c>
      <c r="F665" s="16">
        <v>120.95</v>
      </c>
      <c r="G665" s="16">
        <v>114.83</v>
      </c>
      <c r="H665" s="17" t="str">
        <f t="shared" si="10"/>
        <v>Pre-War</v>
      </c>
    </row>
    <row r="666" spans="3:8" x14ac:dyDescent="0.25">
      <c r="C666" s="18">
        <v>44381</v>
      </c>
      <c r="D666" s="19">
        <v>6320</v>
      </c>
      <c r="E666" s="19">
        <v>72.44</v>
      </c>
      <c r="F666" s="19">
        <v>119</v>
      </c>
      <c r="G666" s="16">
        <v>113</v>
      </c>
      <c r="H666" s="17" t="str">
        <f t="shared" si="10"/>
        <v>Pre-War</v>
      </c>
    </row>
    <row r="667" spans="3:8" x14ac:dyDescent="0.25">
      <c r="C667" s="15">
        <v>44379</v>
      </c>
      <c r="D667" s="16">
        <v>6241.03</v>
      </c>
      <c r="E667" s="16">
        <v>72.3</v>
      </c>
      <c r="F667" s="16">
        <v>118.45</v>
      </c>
      <c r="G667" s="16">
        <v>112.8</v>
      </c>
      <c r="H667" s="17" t="str">
        <f t="shared" si="10"/>
        <v>Pre-War</v>
      </c>
    </row>
    <row r="668" spans="3:8" x14ac:dyDescent="0.25">
      <c r="C668" s="18">
        <v>44378</v>
      </c>
      <c r="D668" s="19">
        <v>6252.18</v>
      </c>
      <c r="E668" s="19">
        <v>71.7</v>
      </c>
      <c r="F668" s="19">
        <v>118.85</v>
      </c>
      <c r="G668" s="16">
        <v>108.47</v>
      </c>
      <c r="H668" s="17" t="str">
        <f t="shared" si="10"/>
        <v>Pre-War</v>
      </c>
    </row>
    <row r="669" spans="3:8" x14ac:dyDescent="0.25">
      <c r="C669" s="15">
        <v>44377</v>
      </c>
      <c r="D669" s="16">
        <v>6123.95</v>
      </c>
      <c r="E669" s="16">
        <v>71.930000000000007</v>
      </c>
      <c r="F669" s="16">
        <v>117.7</v>
      </c>
      <c r="G669" s="16">
        <v>104.8</v>
      </c>
      <c r="H669" s="17" t="str">
        <f t="shared" si="10"/>
        <v>Pre-War</v>
      </c>
    </row>
    <row r="670" spans="3:8" x14ac:dyDescent="0.25">
      <c r="C670" s="18">
        <v>44376</v>
      </c>
      <c r="D670" s="19">
        <v>6051.47</v>
      </c>
      <c r="E670" s="19">
        <v>72.099999999999994</v>
      </c>
      <c r="F670" s="19">
        <v>119.4</v>
      </c>
      <c r="G670" s="16">
        <v>102.9</v>
      </c>
      <c r="H670" s="17" t="str">
        <f t="shared" si="10"/>
        <v>Pre-War</v>
      </c>
    </row>
    <row r="671" spans="3:8" x14ac:dyDescent="0.25">
      <c r="C671" s="15">
        <v>44375</v>
      </c>
      <c r="D671" s="16">
        <v>6036.97</v>
      </c>
      <c r="E671" s="16">
        <v>73.900000000000006</v>
      </c>
      <c r="F671" s="16">
        <v>122.35</v>
      </c>
      <c r="G671" s="16">
        <v>108.03</v>
      </c>
      <c r="H671" s="17" t="str">
        <f t="shared" si="10"/>
        <v>Pre-War</v>
      </c>
    </row>
    <row r="672" spans="3:8" x14ac:dyDescent="0.25">
      <c r="C672" s="18">
        <v>44372</v>
      </c>
      <c r="D672" s="19">
        <v>6136.21</v>
      </c>
      <c r="E672" s="19">
        <v>74.27</v>
      </c>
      <c r="F672" s="19">
        <v>120.9</v>
      </c>
      <c r="G672" s="16">
        <v>104.5</v>
      </c>
      <c r="H672" s="17" t="str">
        <f t="shared" si="10"/>
        <v>Pre-War</v>
      </c>
    </row>
    <row r="673" spans="3:8" x14ac:dyDescent="0.25">
      <c r="C673" s="15">
        <v>44371</v>
      </c>
      <c r="D673" s="16">
        <v>6062.62</v>
      </c>
      <c r="E673" s="16">
        <v>74.3</v>
      </c>
      <c r="F673" s="16">
        <v>122</v>
      </c>
      <c r="G673" s="16">
        <v>104.23</v>
      </c>
      <c r="H673" s="17" t="str">
        <f t="shared" si="10"/>
        <v>Pre-War</v>
      </c>
    </row>
    <row r="674" spans="3:8" x14ac:dyDescent="0.25">
      <c r="C674" s="18">
        <v>44370</v>
      </c>
      <c r="D674" s="19">
        <v>6065.96</v>
      </c>
      <c r="E674" s="19">
        <v>75.27</v>
      </c>
      <c r="F674" s="19">
        <v>123.35</v>
      </c>
      <c r="G674" s="16">
        <v>101.73</v>
      </c>
      <c r="H674" s="17" t="str">
        <f t="shared" si="10"/>
        <v>Pre-War</v>
      </c>
    </row>
    <row r="675" spans="3:8" x14ac:dyDescent="0.25">
      <c r="C675" s="15">
        <v>44369</v>
      </c>
      <c r="D675" s="16">
        <v>6041.43</v>
      </c>
      <c r="E675" s="16">
        <v>75.900000000000006</v>
      </c>
      <c r="F675" s="16">
        <v>122.05</v>
      </c>
      <c r="G675" s="16">
        <v>100.9</v>
      </c>
      <c r="H675" s="17" t="str">
        <f t="shared" si="10"/>
        <v>Pre-War</v>
      </c>
    </row>
    <row r="676" spans="3:8" x14ac:dyDescent="0.25">
      <c r="C676" s="18">
        <v>44368</v>
      </c>
      <c r="D676" s="19">
        <v>6054.81</v>
      </c>
      <c r="E676" s="19">
        <v>75.099999999999994</v>
      </c>
      <c r="F676" s="19">
        <v>120.95</v>
      </c>
      <c r="G676" s="16">
        <v>99.77</v>
      </c>
      <c r="H676" s="17" t="str">
        <f t="shared" si="10"/>
        <v>Pre-War</v>
      </c>
    </row>
    <row r="677" spans="3:8" x14ac:dyDescent="0.25">
      <c r="C677" s="15">
        <v>44365</v>
      </c>
      <c r="D677" s="16">
        <v>5897.59</v>
      </c>
      <c r="E677" s="16">
        <v>74.87</v>
      </c>
      <c r="F677" s="16">
        <v>120.25</v>
      </c>
      <c r="G677" s="16">
        <v>99</v>
      </c>
      <c r="H677" s="17" t="str">
        <f t="shared" si="10"/>
        <v>Pre-War</v>
      </c>
    </row>
    <row r="678" spans="3:8" x14ac:dyDescent="0.25">
      <c r="C678" s="18">
        <v>44364</v>
      </c>
      <c r="D678" s="19">
        <v>5842.95</v>
      </c>
      <c r="E678" s="19">
        <v>76.400000000000006</v>
      </c>
      <c r="F678" s="19">
        <v>125.1</v>
      </c>
      <c r="G678" s="16">
        <v>97.4</v>
      </c>
      <c r="H678" s="17" t="str">
        <f t="shared" si="10"/>
        <v>Pre-War</v>
      </c>
    </row>
    <row r="679" spans="3:8" x14ac:dyDescent="0.25">
      <c r="C679" s="15">
        <v>44363</v>
      </c>
      <c r="D679" s="16">
        <v>5880.86</v>
      </c>
      <c r="E679" s="16">
        <v>77.27</v>
      </c>
      <c r="F679" s="16">
        <v>126.7</v>
      </c>
      <c r="G679" s="16">
        <v>98.3</v>
      </c>
      <c r="H679" s="17" t="str">
        <f t="shared" si="10"/>
        <v>Pre-War</v>
      </c>
    </row>
    <row r="680" spans="3:8" x14ac:dyDescent="0.25">
      <c r="C680" s="18">
        <v>44362</v>
      </c>
      <c r="D680" s="19">
        <v>5878.63</v>
      </c>
      <c r="E680" s="19">
        <v>77.17</v>
      </c>
      <c r="F680" s="19">
        <v>125.35</v>
      </c>
      <c r="G680" s="16">
        <v>99.33</v>
      </c>
      <c r="H680" s="17" t="str">
        <f t="shared" si="10"/>
        <v>Pre-War</v>
      </c>
    </row>
    <row r="681" spans="3:8" x14ac:dyDescent="0.25">
      <c r="C681" s="15">
        <v>44361</v>
      </c>
      <c r="D681" s="16">
        <v>5779.39</v>
      </c>
      <c r="E681" s="16">
        <v>76.5</v>
      </c>
      <c r="F681" s="16">
        <v>124.8</v>
      </c>
      <c r="G681" s="16">
        <v>95.53</v>
      </c>
      <c r="H681" s="17" t="str">
        <f t="shared" si="10"/>
        <v>Pre-War</v>
      </c>
    </row>
    <row r="682" spans="3:8" x14ac:dyDescent="0.25">
      <c r="C682" s="18">
        <v>44358</v>
      </c>
      <c r="D682" s="19">
        <v>5787.2</v>
      </c>
      <c r="E682" s="19">
        <v>76.73</v>
      </c>
      <c r="F682" s="19">
        <v>123.55</v>
      </c>
      <c r="G682" s="16">
        <v>94.83</v>
      </c>
      <c r="H682" s="17" t="str">
        <f t="shared" si="10"/>
        <v>Pre-War</v>
      </c>
    </row>
    <row r="683" spans="3:8" x14ac:dyDescent="0.25">
      <c r="C683" s="15">
        <v>44357</v>
      </c>
      <c r="D683" s="16">
        <v>5704.22</v>
      </c>
      <c r="E683" s="16">
        <v>77.3</v>
      </c>
      <c r="F683" s="16">
        <v>123.95</v>
      </c>
      <c r="G683" s="16">
        <v>93.73</v>
      </c>
      <c r="H683" s="17" t="str">
        <f t="shared" si="10"/>
        <v>Pre-War</v>
      </c>
    </row>
    <row r="684" spans="3:8" x14ac:dyDescent="0.25">
      <c r="C684" s="18">
        <v>44356</v>
      </c>
      <c r="D684" s="19">
        <v>5670.8</v>
      </c>
      <c r="E684" s="19">
        <v>76.63</v>
      </c>
      <c r="F684" s="19">
        <v>124.05</v>
      </c>
      <c r="G684" s="16">
        <v>94.13</v>
      </c>
      <c r="H684" s="17" t="str">
        <f t="shared" si="10"/>
        <v>Pre-War</v>
      </c>
    </row>
    <row r="685" spans="3:8" x14ac:dyDescent="0.25">
      <c r="C685" s="15">
        <v>44355</v>
      </c>
      <c r="D685" s="16">
        <v>5669.68</v>
      </c>
      <c r="E685" s="16">
        <v>77.8</v>
      </c>
      <c r="F685" s="16">
        <v>124.8</v>
      </c>
      <c r="G685" s="16">
        <v>94.4</v>
      </c>
      <c r="H685" s="17" t="str">
        <f t="shared" si="10"/>
        <v>Pre-War</v>
      </c>
    </row>
    <row r="686" spans="3:8" x14ac:dyDescent="0.25">
      <c r="C686" s="18">
        <v>44354</v>
      </c>
      <c r="D686" s="19">
        <v>5624</v>
      </c>
      <c r="E686" s="19">
        <v>76.47</v>
      </c>
      <c r="F686" s="19">
        <v>125.15</v>
      </c>
      <c r="G686" s="16">
        <v>95.4</v>
      </c>
      <c r="H686" s="17" t="str">
        <f t="shared" si="10"/>
        <v>Pre-War</v>
      </c>
    </row>
    <row r="687" spans="3:8" x14ac:dyDescent="0.25">
      <c r="C687" s="15">
        <v>44351</v>
      </c>
      <c r="D687" s="16">
        <v>5649.63</v>
      </c>
      <c r="E687" s="16">
        <v>76.400000000000006</v>
      </c>
      <c r="F687" s="16">
        <v>125.45</v>
      </c>
      <c r="G687" s="16">
        <v>94.23</v>
      </c>
      <c r="H687" s="17" t="str">
        <f t="shared" si="10"/>
        <v>Pre-War</v>
      </c>
    </row>
    <row r="688" spans="3:8" x14ac:dyDescent="0.25">
      <c r="C688" s="18">
        <v>44350</v>
      </c>
      <c r="D688" s="19">
        <v>5582.78</v>
      </c>
      <c r="E688" s="19">
        <v>74.97</v>
      </c>
      <c r="F688" s="19">
        <v>122.5</v>
      </c>
      <c r="G688" s="16">
        <v>93.13</v>
      </c>
      <c r="H688" s="17" t="str">
        <f t="shared" si="10"/>
        <v>Pre-War</v>
      </c>
    </row>
    <row r="689" spans="3:8" x14ac:dyDescent="0.25">
      <c r="C689" s="15">
        <v>44349</v>
      </c>
      <c r="D689" s="16">
        <v>5599.49</v>
      </c>
      <c r="E689" s="16">
        <v>73.900000000000006</v>
      </c>
      <c r="F689" s="16">
        <v>117.75</v>
      </c>
      <c r="G689" s="16">
        <v>91.93</v>
      </c>
      <c r="H689" s="17" t="str">
        <f t="shared" si="10"/>
        <v>Pre-War</v>
      </c>
    </row>
    <row r="690" spans="3:8" x14ac:dyDescent="0.25">
      <c r="C690" s="18">
        <v>44348</v>
      </c>
      <c r="D690" s="19">
        <v>5507.02</v>
      </c>
      <c r="E690" s="19">
        <v>73.27</v>
      </c>
      <c r="F690" s="19">
        <v>117.6</v>
      </c>
      <c r="G690" s="16">
        <v>90.73</v>
      </c>
      <c r="H690" s="17" t="str">
        <f t="shared" si="10"/>
        <v>Pre-War</v>
      </c>
    </row>
    <row r="691" spans="3:8" x14ac:dyDescent="0.25">
      <c r="C691" s="15">
        <v>44347</v>
      </c>
      <c r="D691" s="16">
        <v>5425.69</v>
      </c>
      <c r="E691" s="16">
        <v>72.83</v>
      </c>
      <c r="F691" s="16">
        <v>113.65</v>
      </c>
      <c r="G691" s="16">
        <v>88.33</v>
      </c>
      <c r="H691" s="17" t="str">
        <f t="shared" si="10"/>
        <v>Pre-War</v>
      </c>
    </row>
    <row r="692" spans="3:8" x14ac:dyDescent="0.25">
      <c r="C692" s="18">
        <v>44346</v>
      </c>
      <c r="D692" s="19">
        <v>5411</v>
      </c>
      <c r="E692" s="19">
        <v>73</v>
      </c>
      <c r="F692" s="19">
        <v>112</v>
      </c>
      <c r="G692" s="16">
        <v>88.43</v>
      </c>
      <c r="H692" s="17" t="str">
        <f t="shared" si="10"/>
        <v>Pre-War</v>
      </c>
    </row>
    <row r="693" spans="3:8" x14ac:dyDescent="0.25">
      <c r="C693" s="15">
        <v>44344</v>
      </c>
      <c r="D693" s="16">
        <v>5408.98</v>
      </c>
      <c r="E693" s="16">
        <v>73.23</v>
      </c>
      <c r="F693" s="16">
        <v>112.35</v>
      </c>
      <c r="G693" s="16">
        <v>88.63</v>
      </c>
      <c r="H693" s="17" t="str">
        <f t="shared" si="10"/>
        <v>Pre-War</v>
      </c>
    </row>
    <row r="694" spans="3:8" x14ac:dyDescent="0.25">
      <c r="C694" s="18">
        <v>44343</v>
      </c>
      <c r="D694" s="19">
        <v>5404.52</v>
      </c>
      <c r="E694" s="19">
        <v>73.5</v>
      </c>
      <c r="F694" s="19">
        <v>111.85</v>
      </c>
      <c r="G694" s="16">
        <v>88.83</v>
      </c>
      <c r="H694" s="17" t="str">
        <f t="shared" si="10"/>
        <v>Pre-War</v>
      </c>
    </row>
    <row r="695" spans="3:8" x14ac:dyDescent="0.25">
      <c r="C695" s="15">
        <v>44342</v>
      </c>
      <c r="D695" s="16">
        <v>5373.33</v>
      </c>
      <c r="E695" s="16">
        <v>74.67</v>
      </c>
      <c r="F695" s="16">
        <v>113.35</v>
      </c>
      <c r="G695" s="16">
        <v>89.4</v>
      </c>
      <c r="H695" s="17" t="str">
        <f t="shared" si="10"/>
        <v>Pre-War</v>
      </c>
    </row>
    <row r="696" spans="3:8" x14ac:dyDescent="0.25">
      <c r="C696" s="18">
        <v>44341</v>
      </c>
      <c r="D696" s="19">
        <v>5384.47</v>
      </c>
      <c r="E696" s="19">
        <v>73.53</v>
      </c>
      <c r="F696" s="19">
        <v>114.6</v>
      </c>
      <c r="G696" s="16">
        <v>89.4</v>
      </c>
      <c r="H696" s="17" t="str">
        <f t="shared" si="10"/>
        <v>Pre-War</v>
      </c>
    </row>
    <row r="697" spans="3:8" x14ac:dyDescent="0.25">
      <c r="C697" s="15">
        <v>44340</v>
      </c>
      <c r="D697" s="16">
        <v>5375.56</v>
      </c>
      <c r="E697" s="16">
        <v>72.97</v>
      </c>
      <c r="F697" s="16">
        <v>113.05</v>
      </c>
      <c r="G697" s="16">
        <v>86.73</v>
      </c>
      <c r="H697" s="17" t="str">
        <f t="shared" si="10"/>
        <v>Pre-War</v>
      </c>
    </row>
    <row r="698" spans="3:8" x14ac:dyDescent="0.25">
      <c r="C698" s="18">
        <v>44337</v>
      </c>
      <c r="D698" s="19">
        <v>5190.62</v>
      </c>
      <c r="E698" s="19">
        <v>69.53</v>
      </c>
      <c r="F698" s="19">
        <v>112.75</v>
      </c>
      <c r="G698" s="16">
        <v>87.77</v>
      </c>
      <c r="H698" s="17" t="str">
        <f t="shared" si="10"/>
        <v>Pre-War</v>
      </c>
    </row>
    <row r="699" spans="3:8" x14ac:dyDescent="0.25">
      <c r="C699" s="15">
        <v>44336</v>
      </c>
      <c r="D699" s="16">
        <v>5069.18</v>
      </c>
      <c r="E699" s="16">
        <v>69.8</v>
      </c>
      <c r="F699" s="16">
        <v>111.8</v>
      </c>
      <c r="G699" s="16">
        <v>88.7</v>
      </c>
      <c r="H699" s="17" t="str">
        <f t="shared" si="10"/>
        <v>Pre-War</v>
      </c>
    </row>
    <row r="700" spans="3:8" x14ac:dyDescent="0.25">
      <c r="C700" s="18">
        <v>44335</v>
      </c>
      <c r="D700" s="19">
        <v>5201.76</v>
      </c>
      <c r="E700" s="19">
        <v>71.47</v>
      </c>
      <c r="F700" s="19">
        <v>114.9</v>
      </c>
      <c r="G700" s="16">
        <v>89.7</v>
      </c>
      <c r="H700" s="17" t="str">
        <f t="shared" si="10"/>
        <v>Pre-War</v>
      </c>
    </row>
    <row r="701" spans="3:8" x14ac:dyDescent="0.25">
      <c r="C701" s="15">
        <v>44334</v>
      </c>
      <c r="D701" s="16">
        <v>5346.59</v>
      </c>
      <c r="E701" s="16">
        <v>70.37</v>
      </c>
      <c r="F701" s="16">
        <v>116.1</v>
      </c>
      <c r="G701" s="16">
        <v>89.47</v>
      </c>
      <c r="H701" s="17" t="str">
        <f t="shared" si="10"/>
        <v>Pre-War</v>
      </c>
    </row>
    <row r="702" spans="3:8" x14ac:dyDescent="0.25">
      <c r="C702" s="18">
        <v>44333</v>
      </c>
      <c r="D702" s="19">
        <v>5435.72</v>
      </c>
      <c r="E702" s="19">
        <v>68</v>
      </c>
      <c r="F702" s="19">
        <v>114.25</v>
      </c>
      <c r="G702" s="16">
        <v>87.8</v>
      </c>
      <c r="H702" s="17" t="str">
        <f t="shared" si="10"/>
        <v>Pre-War</v>
      </c>
    </row>
    <row r="703" spans="3:8" x14ac:dyDescent="0.25">
      <c r="C703" s="15">
        <v>44330</v>
      </c>
      <c r="D703" s="16">
        <v>5352.16</v>
      </c>
      <c r="E703" s="16">
        <v>67.37</v>
      </c>
      <c r="F703" s="16">
        <v>112.95</v>
      </c>
      <c r="G703" s="16">
        <v>86.9</v>
      </c>
      <c r="H703" s="17" t="str">
        <f t="shared" si="10"/>
        <v>Pre-War</v>
      </c>
    </row>
    <row r="704" spans="3:8" x14ac:dyDescent="0.25">
      <c r="C704" s="18">
        <v>44329</v>
      </c>
      <c r="D704" s="19">
        <v>5231.84</v>
      </c>
      <c r="E704" s="19">
        <v>67</v>
      </c>
      <c r="F704" s="19">
        <v>113</v>
      </c>
      <c r="G704" s="16">
        <v>86.8</v>
      </c>
      <c r="H704" s="17" t="str">
        <f t="shared" si="10"/>
        <v>Pre-War</v>
      </c>
    </row>
    <row r="705" spans="3:8" x14ac:dyDescent="0.25">
      <c r="C705" s="15">
        <v>44328</v>
      </c>
      <c r="D705" s="16">
        <v>5472.48</v>
      </c>
      <c r="E705" s="16">
        <v>68.53</v>
      </c>
      <c r="F705" s="16">
        <v>115.1</v>
      </c>
      <c r="G705" s="16">
        <v>86.73</v>
      </c>
      <c r="H705" s="17" t="str">
        <f t="shared" si="10"/>
        <v>Pre-War</v>
      </c>
    </row>
    <row r="706" spans="3:8" x14ac:dyDescent="0.25">
      <c r="C706" s="18">
        <v>44327</v>
      </c>
      <c r="D706" s="19">
        <v>5372.22</v>
      </c>
      <c r="E706" s="19">
        <v>69.13</v>
      </c>
      <c r="F706" s="19">
        <v>118.1</v>
      </c>
      <c r="G706" s="16">
        <v>86.3</v>
      </c>
      <c r="H706" s="17" t="str">
        <f t="shared" si="10"/>
        <v>Pre-War</v>
      </c>
    </row>
    <row r="707" spans="3:8" x14ac:dyDescent="0.25">
      <c r="C707" s="15">
        <v>44326</v>
      </c>
      <c r="D707" s="16">
        <v>5349.32</v>
      </c>
      <c r="E707" s="16">
        <v>66.099999999999994</v>
      </c>
      <c r="F707" s="16">
        <v>113.9</v>
      </c>
      <c r="G707" s="16">
        <v>84.47</v>
      </c>
      <c r="H707" s="17" t="str">
        <f t="shared" si="10"/>
        <v>Pre-War</v>
      </c>
    </row>
    <row r="708" spans="3:8" x14ac:dyDescent="0.25">
      <c r="C708" s="18">
        <v>44323</v>
      </c>
      <c r="D708" s="19">
        <v>5332.53</v>
      </c>
      <c r="E708" s="19">
        <v>63.13</v>
      </c>
      <c r="F708" s="19">
        <v>111.45</v>
      </c>
      <c r="G708" s="16">
        <v>81.7</v>
      </c>
      <c r="H708" s="17" t="str">
        <f t="shared" si="10"/>
        <v>Pre-War</v>
      </c>
    </row>
    <row r="709" spans="3:8" x14ac:dyDescent="0.25">
      <c r="C709" s="15">
        <v>44322</v>
      </c>
      <c r="D709" s="16">
        <v>5362.76</v>
      </c>
      <c r="E709" s="16">
        <v>61.73</v>
      </c>
      <c r="F709" s="16">
        <v>110.25</v>
      </c>
      <c r="G709" s="16">
        <v>81.17</v>
      </c>
      <c r="H709" s="17" t="str">
        <f t="shared" ref="H709:H772" si="11">IF(C709&lt;DATE(2022,2,24),"Pre-War", IF(C709&lt;=DATE(2022,12,31),"Shock","Post-Shock"))</f>
        <v>Pre-War</v>
      </c>
    </row>
    <row r="710" spans="3:8" x14ac:dyDescent="0.25">
      <c r="C710" s="18">
        <v>44321</v>
      </c>
      <c r="D710" s="19">
        <v>5403.06</v>
      </c>
      <c r="E710" s="19">
        <v>61.47</v>
      </c>
      <c r="F710" s="19">
        <v>111.1</v>
      </c>
      <c r="G710" s="16">
        <v>81.400000000000006</v>
      </c>
      <c r="H710" s="17" t="str">
        <f t="shared" si="11"/>
        <v>Pre-War</v>
      </c>
    </row>
    <row r="711" spans="3:8" x14ac:dyDescent="0.25">
      <c r="C711" s="15">
        <v>44320</v>
      </c>
      <c r="D711" s="16">
        <v>5420.98</v>
      </c>
      <c r="E711" s="16">
        <v>60.93</v>
      </c>
      <c r="F711" s="16">
        <v>109.65</v>
      </c>
      <c r="G711" s="16">
        <v>80.7</v>
      </c>
      <c r="H711" s="17" t="str">
        <f t="shared" si="11"/>
        <v>Pre-War</v>
      </c>
    </row>
    <row r="712" spans="3:8" x14ac:dyDescent="0.25">
      <c r="C712" s="18">
        <v>44319</v>
      </c>
      <c r="D712" s="19">
        <v>5354.92</v>
      </c>
      <c r="E712" s="19">
        <v>60.97</v>
      </c>
      <c r="F712" s="19">
        <v>107.7</v>
      </c>
      <c r="G712" s="16">
        <v>80.13</v>
      </c>
      <c r="H712" s="17" t="str">
        <f t="shared" si="11"/>
        <v>Pre-War</v>
      </c>
    </row>
    <row r="713" spans="3:8" x14ac:dyDescent="0.25">
      <c r="C713" s="15">
        <v>44316</v>
      </c>
      <c r="D713" s="16">
        <v>5287.75</v>
      </c>
      <c r="E713" s="16">
        <v>60.57</v>
      </c>
      <c r="F713" s="16">
        <v>108.15</v>
      </c>
      <c r="G713" s="16">
        <v>81.400000000000006</v>
      </c>
      <c r="H713" s="17" t="str">
        <f t="shared" si="11"/>
        <v>Pre-War</v>
      </c>
    </row>
    <row r="714" spans="3:8" x14ac:dyDescent="0.25">
      <c r="C714" s="18">
        <v>44315</v>
      </c>
      <c r="D714" s="19">
        <v>5392.99</v>
      </c>
      <c r="E714" s="19">
        <v>59.27</v>
      </c>
      <c r="F714" s="19">
        <v>104.05</v>
      </c>
      <c r="G714" s="16">
        <v>79.67</v>
      </c>
      <c r="H714" s="17" t="str">
        <f t="shared" si="11"/>
        <v>Pre-War</v>
      </c>
    </row>
    <row r="715" spans="3:8" x14ac:dyDescent="0.25">
      <c r="C715" s="15">
        <v>44314</v>
      </c>
      <c r="D715" s="16">
        <v>5349.32</v>
      </c>
      <c r="E715" s="16">
        <v>59.6</v>
      </c>
      <c r="F715" s="16">
        <v>103.9</v>
      </c>
      <c r="G715" s="16">
        <v>79.2</v>
      </c>
      <c r="H715" s="17" t="str">
        <f t="shared" si="11"/>
        <v>Pre-War</v>
      </c>
    </row>
    <row r="716" spans="3:8" x14ac:dyDescent="0.25">
      <c r="C716" s="18">
        <v>44313</v>
      </c>
      <c r="D716" s="19">
        <v>5235.13</v>
      </c>
      <c r="E716" s="19">
        <v>59.23</v>
      </c>
      <c r="F716" s="19">
        <v>103.2</v>
      </c>
      <c r="G716" s="16">
        <v>77.33</v>
      </c>
      <c r="H716" s="17" t="str">
        <f t="shared" si="11"/>
        <v>Pre-War</v>
      </c>
    </row>
    <row r="717" spans="3:8" x14ac:dyDescent="0.25">
      <c r="C717" s="15">
        <v>44312</v>
      </c>
      <c r="D717" s="16">
        <v>5214.9799999999996</v>
      </c>
      <c r="E717" s="16">
        <v>58.8</v>
      </c>
      <c r="F717" s="16">
        <v>102.8</v>
      </c>
      <c r="G717" s="16">
        <v>77.37</v>
      </c>
      <c r="H717" s="17" t="str">
        <f t="shared" si="11"/>
        <v>Pre-War</v>
      </c>
    </row>
    <row r="718" spans="3:8" x14ac:dyDescent="0.25">
      <c r="C718" s="18">
        <v>44309</v>
      </c>
      <c r="D718" s="19">
        <v>5208.26</v>
      </c>
      <c r="E718" s="19">
        <v>58.7</v>
      </c>
      <c r="F718" s="19">
        <v>102.4</v>
      </c>
      <c r="G718" s="16">
        <v>77.3</v>
      </c>
      <c r="H718" s="17" t="str">
        <f t="shared" si="11"/>
        <v>Pre-War</v>
      </c>
    </row>
    <row r="719" spans="3:8" x14ac:dyDescent="0.25">
      <c r="C719" s="15">
        <v>44308</v>
      </c>
      <c r="D719" s="16">
        <v>5178.03</v>
      </c>
      <c r="E719" s="16">
        <v>58.57</v>
      </c>
      <c r="F719" s="16">
        <v>103.1</v>
      </c>
      <c r="G719" s="16">
        <v>77.5</v>
      </c>
      <c r="H719" s="17" t="str">
        <f t="shared" si="11"/>
        <v>Pre-War</v>
      </c>
    </row>
    <row r="720" spans="3:8" x14ac:dyDescent="0.25">
      <c r="C720" s="18">
        <v>44307</v>
      </c>
      <c r="D720" s="19">
        <v>5192.58</v>
      </c>
      <c r="E720" s="19">
        <v>58.53</v>
      </c>
      <c r="F720" s="19">
        <v>103</v>
      </c>
      <c r="G720" s="16">
        <v>77.7</v>
      </c>
      <c r="H720" s="17" t="str">
        <f t="shared" si="11"/>
        <v>Pre-War</v>
      </c>
    </row>
    <row r="721" spans="3:8" x14ac:dyDescent="0.25">
      <c r="C721" s="15">
        <v>44306</v>
      </c>
      <c r="D721" s="16">
        <v>5291.11</v>
      </c>
      <c r="E721" s="16">
        <v>58.53</v>
      </c>
      <c r="F721" s="16">
        <v>102.85</v>
      </c>
      <c r="G721" s="16">
        <v>77.930000000000007</v>
      </c>
      <c r="H721" s="17" t="str">
        <f t="shared" si="11"/>
        <v>Pre-War</v>
      </c>
    </row>
    <row r="722" spans="3:8" x14ac:dyDescent="0.25">
      <c r="C722" s="18">
        <v>44305</v>
      </c>
      <c r="D722" s="19">
        <v>5335.89</v>
      </c>
      <c r="E722" s="19">
        <v>58.73</v>
      </c>
      <c r="F722" s="19">
        <v>103.05</v>
      </c>
      <c r="G722" s="16">
        <v>77.87</v>
      </c>
      <c r="H722" s="17" t="str">
        <f t="shared" si="11"/>
        <v>Pre-War</v>
      </c>
    </row>
    <row r="723" spans="3:8" x14ac:dyDescent="0.25">
      <c r="C723" s="15">
        <v>44302</v>
      </c>
      <c r="D723" s="16">
        <v>5304.54</v>
      </c>
      <c r="E723" s="16">
        <v>60.1</v>
      </c>
      <c r="F723" s="16">
        <v>107.3</v>
      </c>
      <c r="G723" s="16">
        <v>79.2</v>
      </c>
      <c r="H723" s="17" t="str">
        <f t="shared" si="11"/>
        <v>Pre-War</v>
      </c>
    </row>
    <row r="724" spans="3:8" x14ac:dyDescent="0.25">
      <c r="C724" s="18">
        <v>44301</v>
      </c>
      <c r="D724" s="19">
        <v>5326.93</v>
      </c>
      <c r="E724" s="19">
        <v>60.07</v>
      </c>
      <c r="F724" s="19">
        <v>105.1</v>
      </c>
      <c r="G724" s="16">
        <v>79.67</v>
      </c>
      <c r="H724" s="17" t="str">
        <f t="shared" si="11"/>
        <v>Pre-War</v>
      </c>
    </row>
    <row r="725" spans="3:8" x14ac:dyDescent="0.25">
      <c r="C725" s="15">
        <v>44300</v>
      </c>
      <c r="D725" s="16">
        <v>5335.89</v>
      </c>
      <c r="E725" s="16">
        <v>60</v>
      </c>
      <c r="F725" s="16">
        <v>103</v>
      </c>
      <c r="G725" s="16">
        <v>78</v>
      </c>
      <c r="H725" s="17" t="str">
        <f t="shared" si="11"/>
        <v>Pre-War</v>
      </c>
    </row>
    <row r="726" spans="3:8" x14ac:dyDescent="0.25">
      <c r="C726" s="18">
        <v>44299</v>
      </c>
      <c r="D726" s="19">
        <v>5086.22</v>
      </c>
      <c r="E726" s="19">
        <v>59.2</v>
      </c>
      <c r="F726" s="19">
        <v>102.05</v>
      </c>
      <c r="G726" s="16">
        <v>77.099999999999994</v>
      </c>
      <c r="H726" s="17" t="str">
        <f t="shared" si="11"/>
        <v>Pre-War</v>
      </c>
    </row>
    <row r="727" spans="3:8" x14ac:dyDescent="0.25">
      <c r="C727" s="15">
        <v>44298</v>
      </c>
      <c r="D727" s="16">
        <v>5032.4799999999996</v>
      </c>
      <c r="E727" s="16">
        <v>58</v>
      </c>
      <c r="F727" s="16">
        <v>98.05</v>
      </c>
      <c r="G727" s="16">
        <v>75.099999999999994</v>
      </c>
      <c r="H727" s="17" t="str">
        <f t="shared" si="11"/>
        <v>Pre-War</v>
      </c>
    </row>
    <row r="728" spans="3:8" x14ac:dyDescent="0.25">
      <c r="C728" s="18">
        <v>44295</v>
      </c>
      <c r="D728" s="19">
        <v>4983.22</v>
      </c>
      <c r="E728" s="19">
        <v>61.13</v>
      </c>
      <c r="F728" s="19">
        <v>103.8</v>
      </c>
      <c r="G728" s="16">
        <v>80.13</v>
      </c>
      <c r="H728" s="17" t="str">
        <f t="shared" si="11"/>
        <v>Pre-War</v>
      </c>
    </row>
    <row r="729" spans="3:8" x14ac:dyDescent="0.25">
      <c r="C729" s="15">
        <v>44294</v>
      </c>
      <c r="D729" s="16">
        <v>4987.71</v>
      </c>
      <c r="E729" s="16">
        <v>61.97</v>
      </c>
      <c r="F729" s="16">
        <v>103.6</v>
      </c>
      <c r="G729" s="16">
        <v>81.47</v>
      </c>
      <c r="H729" s="17" t="str">
        <f t="shared" si="11"/>
        <v>Pre-War</v>
      </c>
    </row>
    <row r="730" spans="3:8" x14ac:dyDescent="0.25">
      <c r="C730" s="18">
        <v>44293</v>
      </c>
      <c r="D730" s="19">
        <v>4994.45</v>
      </c>
      <c r="E730" s="19">
        <v>61.8</v>
      </c>
      <c r="F730" s="19">
        <v>104.65</v>
      </c>
      <c r="G730" s="16">
        <v>82.63</v>
      </c>
      <c r="H730" s="17" t="str">
        <f t="shared" si="11"/>
        <v>Pre-War</v>
      </c>
    </row>
    <row r="731" spans="3:8" x14ac:dyDescent="0.25">
      <c r="C731" s="15">
        <v>44292</v>
      </c>
      <c r="D731" s="16">
        <v>4907.92</v>
      </c>
      <c r="E731" s="16">
        <v>60.77</v>
      </c>
      <c r="F731" s="16">
        <v>103.95</v>
      </c>
      <c r="G731" s="16">
        <v>81.8</v>
      </c>
      <c r="H731" s="17" t="str">
        <f t="shared" si="11"/>
        <v>Pre-War</v>
      </c>
    </row>
    <row r="732" spans="3:8" x14ac:dyDescent="0.25">
      <c r="C732" s="18">
        <v>44291</v>
      </c>
      <c r="D732" s="19">
        <v>4811.26</v>
      </c>
      <c r="E732" s="19">
        <v>60.5</v>
      </c>
      <c r="F732" s="19">
        <v>103.45</v>
      </c>
      <c r="G732" s="16">
        <v>81.569999999999993</v>
      </c>
      <c r="H732" s="17" t="str">
        <f t="shared" si="11"/>
        <v>Pre-War</v>
      </c>
    </row>
    <row r="733" spans="3:8" x14ac:dyDescent="0.25">
      <c r="C733" s="15">
        <v>44287</v>
      </c>
      <c r="D733" s="16">
        <v>5073.12</v>
      </c>
      <c r="E733" s="16">
        <v>62.1</v>
      </c>
      <c r="F733" s="16">
        <v>104.35</v>
      </c>
      <c r="G733" s="16">
        <v>82.67</v>
      </c>
      <c r="H733" s="17" t="str">
        <f t="shared" si="11"/>
        <v>Pre-War</v>
      </c>
    </row>
    <row r="734" spans="3:8" x14ac:dyDescent="0.25">
      <c r="C734" s="18">
        <v>44286</v>
      </c>
      <c r="D734" s="19">
        <v>4927.0200000000004</v>
      </c>
      <c r="E734" s="19">
        <v>61.23</v>
      </c>
      <c r="F734" s="19">
        <v>102.15</v>
      </c>
      <c r="G734" s="16">
        <v>81.87</v>
      </c>
      <c r="H734" s="17" t="str">
        <f t="shared" si="11"/>
        <v>Pre-War</v>
      </c>
    </row>
    <row r="735" spans="3:8" x14ac:dyDescent="0.25">
      <c r="C735" s="15">
        <v>44285</v>
      </c>
      <c r="D735" s="16">
        <v>5006.82</v>
      </c>
      <c r="E735" s="16">
        <v>61.03</v>
      </c>
      <c r="F735" s="16">
        <v>103.5</v>
      </c>
      <c r="G735" s="16">
        <v>82.67</v>
      </c>
      <c r="H735" s="17" t="str">
        <f t="shared" si="11"/>
        <v>Pre-War</v>
      </c>
    </row>
    <row r="736" spans="3:8" x14ac:dyDescent="0.25">
      <c r="C736" s="18">
        <v>44284</v>
      </c>
      <c r="D736" s="19">
        <v>5041.66</v>
      </c>
      <c r="E736" s="19">
        <v>61</v>
      </c>
      <c r="F736" s="19">
        <v>102</v>
      </c>
      <c r="G736" s="16">
        <v>80</v>
      </c>
      <c r="H736" s="17" t="str">
        <f t="shared" si="11"/>
        <v>Pre-War</v>
      </c>
    </row>
    <row r="737" spans="3:8" x14ac:dyDescent="0.25">
      <c r="C737" s="15">
        <v>44281</v>
      </c>
      <c r="D737" s="16">
        <v>5007.9399999999996</v>
      </c>
      <c r="E737" s="16">
        <v>60.6</v>
      </c>
      <c r="F737" s="16">
        <v>102.4</v>
      </c>
      <c r="G737" s="16">
        <v>78.77</v>
      </c>
      <c r="H737" s="17" t="str">
        <f t="shared" si="11"/>
        <v>Pre-War</v>
      </c>
    </row>
    <row r="738" spans="3:8" x14ac:dyDescent="0.25">
      <c r="C738" s="18">
        <v>44280</v>
      </c>
      <c r="D738" s="19">
        <v>4782.04</v>
      </c>
      <c r="E738" s="19">
        <v>60.6</v>
      </c>
      <c r="F738" s="19">
        <v>102</v>
      </c>
      <c r="G738" s="16">
        <v>78.13</v>
      </c>
      <c r="H738" s="17" t="str">
        <f t="shared" si="11"/>
        <v>Pre-War</v>
      </c>
    </row>
    <row r="739" spans="3:8" x14ac:dyDescent="0.25">
      <c r="C739" s="15">
        <v>44279</v>
      </c>
      <c r="D739" s="16">
        <v>4997.83</v>
      </c>
      <c r="E739" s="16">
        <v>63.03</v>
      </c>
      <c r="F739" s="16">
        <v>104.8</v>
      </c>
      <c r="G739" s="16">
        <v>77.63</v>
      </c>
      <c r="H739" s="17" t="str">
        <f t="shared" si="11"/>
        <v>Pre-War</v>
      </c>
    </row>
    <row r="740" spans="3:8" x14ac:dyDescent="0.25">
      <c r="C740" s="18">
        <v>44278</v>
      </c>
      <c r="D740" s="19">
        <v>4757.32</v>
      </c>
      <c r="E740" s="19">
        <v>64.5</v>
      </c>
      <c r="F740" s="19">
        <v>107.15</v>
      </c>
      <c r="G740" s="16">
        <v>78.73</v>
      </c>
      <c r="H740" s="17" t="str">
        <f t="shared" si="11"/>
        <v>Pre-War</v>
      </c>
    </row>
    <row r="741" spans="3:8" x14ac:dyDescent="0.25">
      <c r="C741" s="15">
        <v>44277</v>
      </c>
      <c r="D741" s="16">
        <v>5031.54</v>
      </c>
      <c r="E741" s="16">
        <v>66.099999999999994</v>
      </c>
      <c r="F741" s="16">
        <v>109.6</v>
      </c>
      <c r="G741" s="16">
        <v>79.23</v>
      </c>
      <c r="H741" s="17" t="str">
        <f t="shared" si="11"/>
        <v>Pre-War</v>
      </c>
    </row>
    <row r="742" spans="3:8" x14ac:dyDescent="0.25">
      <c r="C742" s="18">
        <v>44274</v>
      </c>
      <c r="D742" s="19">
        <v>5011.3100000000004</v>
      </c>
      <c r="E742" s="19">
        <v>65.83</v>
      </c>
      <c r="F742" s="19">
        <v>110.5</v>
      </c>
      <c r="G742" s="16">
        <v>79.77</v>
      </c>
      <c r="H742" s="17" t="str">
        <f t="shared" si="11"/>
        <v>Pre-War</v>
      </c>
    </row>
    <row r="743" spans="3:8" x14ac:dyDescent="0.25">
      <c r="C743" s="15">
        <v>44273</v>
      </c>
      <c r="D743" s="16">
        <v>5018.05</v>
      </c>
      <c r="E743" s="16">
        <v>64.83</v>
      </c>
      <c r="F743" s="16">
        <v>110.2</v>
      </c>
      <c r="G743" s="16">
        <v>84.97</v>
      </c>
      <c r="H743" s="17" t="str">
        <f t="shared" si="11"/>
        <v>Pre-War</v>
      </c>
    </row>
    <row r="744" spans="3:8" x14ac:dyDescent="0.25">
      <c r="C744" s="18">
        <v>44272</v>
      </c>
      <c r="D744" s="19">
        <v>5275.42</v>
      </c>
      <c r="E744" s="19">
        <v>65.47</v>
      </c>
      <c r="F744" s="19">
        <v>109.35</v>
      </c>
      <c r="G744" s="16">
        <v>86.2</v>
      </c>
      <c r="H744" s="17" t="str">
        <f t="shared" si="11"/>
        <v>Pre-War</v>
      </c>
    </row>
    <row r="745" spans="3:8" x14ac:dyDescent="0.25">
      <c r="C745" s="15">
        <v>44271</v>
      </c>
      <c r="D745" s="16">
        <v>5322.21</v>
      </c>
      <c r="E745" s="16">
        <v>66.930000000000007</v>
      </c>
      <c r="F745" s="16">
        <v>115.1</v>
      </c>
      <c r="G745" s="16">
        <v>88.1</v>
      </c>
      <c r="H745" s="17" t="str">
        <f t="shared" si="11"/>
        <v>Pre-War</v>
      </c>
    </row>
    <row r="746" spans="3:8" x14ac:dyDescent="0.25">
      <c r="C746" s="18">
        <v>44270</v>
      </c>
      <c r="D746" s="19">
        <v>5368.6</v>
      </c>
      <c r="E746" s="19">
        <v>67.37</v>
      </c>
      <c r="F746" s="19">
        <v>114.35</v>
      </c>
      <c r="G746" s="16">
        <v>87.57</v>
      </c>
      <c r="H746" s="17" t="str">
        <f t="shared" si="11"/>
        <v>Pre-War</v>
      </c>
    </row>
    <row r="747" spans="3:8" x14ac:dyDescent="0.25">
      <c r="C747" s="15">
        <v>44267</v>
      </c>
      <c r="D747" s="16">
        <v>5427.43</v>
      </c>
      <c r="E747" s="16">
        <v>67.53</v>
      </c>
      <c r="F747" s="16">
        <v>115.05</v>
      </c>
      <c r="G747" s="16">
        <v>87.93</v>
      </c>
      <c r="H747" s="17" t="str">
        <f t="shared" si="11"/>
        <v>Pre-War</v>
      </c>
    </row>
    <row r="748" spans="3:8" x14ac:dyDescent="0.25">
      <c r="C748" s="18">
        <v>44266</v>
      </c>
      <c r="D748" s="19">
        <v>5426.3</v>
      </c>
      <c r="E748" s="19">
        <v>66</v>
      </c>
      <c r="F748" s="19">
        <v>114</v>
      </c>
      <c r="G748" s="16">
        <v>88</v>
      </c>
      <c r="H748" s="17" t="str">
        <f t="shared" si="11"/>
        <v>Pre-War</v>
      </c>
    </row>
    <row r="749" spans="3:8" x14ac:dyDescent="0.25">
      <c r="C749" s="15">
        <v>44265</v>
      </c>
      <c r="D749" s="16">
        <v>5255.46</v>
      </c>
      <c r="E749" s="16">
        <v>65.900000000000006</v>
      </c>
      <c r="F749" s="16">
        <v>114.4</v>
      </c>
      <c r="G749" s="16">
        <v>88.03</v>
      </c>
      <c r="H749" s="17" t="str">
        <f t="shared" si="11"/>
        <v>Pre-War</v>
      </c>
    </row>
    <row r="750" spans="3:8" x14ac:dyDescent="0.25">
      <c r="C750" s="18">
        <v>44264</v>
      </c>
      <c r="D750" s="19">
        <v>5295.06</v>
      </c>
      <c r="E750" s="19">
        <v>67.03</v>
      </c>
      <c r="F750" s="19">
        <v>116.75</v>
      </c>
      <c r="G750" s="16">
        <v>86.37</v>
      </c>
      <c r="H750" s="17" t="str">
        <f t="shared" si="11"/>
        <v>Pre-War</v>
      </c>
    </row>
    <row r="751" spans="3:8" x14ac:dyDescent="0.25">
      <c r="C751" s="15">
        <v>44263</v>
      </c>
      <c r="D751" s="16">
        <v>5395.75</v>
      </c>
      <c r="E751" s="16">
        <v>69.069999999999993</v>
      </c>
      <c r="F751" s="16">
        <v>118.25</v>
      </c>
      <c r="G751" s="16">
        <v>87.33</v>
      </c>
      <c r="H751" s="17" t="str">
        <f t="shared" si="11"/>
        <v>Pre-War</v>
      </c>
    </row>
    <row r="752" spans="3:8" x14ac:dyDescent="0.25">
      <c r="C752" s="18">
        <v>44260</v>
      </c>
      <c r="D752" s="19">
        <v>5480.61</v>
      </c>
      <c r="E752" s="19">
        <v>67.63</v>
      </c>
      <c r="F752" s="19">
        <v>114.95</v>
      </c>
      <c r="G752" s="16">
        <v>84.87</v>
      </c>
      <c r="H752" s="17" t="str">
        <f t="shared" si="11"/>
        <v>Pre-War</v>
      </c>
    </row>
    <row r="753" spans="3:8" x14ac:dyDescent="0.25">
      <c r="C753" s="15">
        <v>44259</v>
      </c>
      <c r="D753" s="16">
        <v>5325.6</v>
      </c>
      <c r="E753" s="16">
        <v>67.63</v>
      </c>
      <c r="F753" s="16">
        <v>112.7</v>
      </c>
      <c r="G753" s="16">
        <v>84.87</v>
      </c>
      <c r="H753" s="17" t="str">
        <f t="shared" si="11"/>
        <v>Pre-War</v>
      </c>
    </row>
    <row r="754" spans="3:8" x14ac:dyDescent="0.25">
      <c r="C754" s="18">
        <v>44258</v>
      </c>
      <c r="D754" s="19">
        <v>5119.68</v>
      </c>
      <c r="E754" s="19">
        <v>68.400000000000006</v>
      </c>
      <c r="F754" s="19">
        <v>114</v>
      </c>
      <c r="G754" s="16">
        <v>85.27</v>
      </c>
      <c r="H754" s="17" t="str">
        <f t="shared" si="11"/>
        <v>Pre-War</v>
      </c>
    </row>
    <row r="755" spans="3:8" x14ac:dyDescent="0.25">
      <c r="C755" s="15">
        <v>44257</v>
      </c>
      <c r="D755" s="16">
        <v>5055.1899999999996</v>
      </c>
      <c r="E755" s="16">
        <v>68.13</v>
      </c>
      <c r="F755" s="16">
        <v>113.5</v>
      </c>
      <c r="G755" s="16">
        <v>85.03</v>
      </c>
      <c r="H755" s="17" t="str">
        <f t="shared" si="11"/>
        <v>Pre-War</v>
      </c>
    </row>
    <row r="756" spans="3:8" x14ac:dyDescent="0.25">
      <c r="C756" s="18">
        <v>44256</v>
      </c>
      <c r="D756" s="19">
        <v>5035.96</v>
      </c>
      <c r="E756" s="19">
        <v>67.13</v>
      </c>
      <c r="F756" s="19">
        <v>117.05</v>
      </c>
      <c r="G756" s="16">
        <v>84.83</v>
      </c>
      <c r="H756" s="17" t="str">
        <f t="shared" si="11"/>
        <v>Pre-War</v>
      </c>
    </row>
    <row r="757" spans="3:8" x14ac:dyDescent="0.25">
      <c r="C757" s="15">
        <v>44253</v>
      </c>
      <c r="D757" s="16">
        <v>5209.07</v>
      </c>
      <c r="E757" s="16">
        <v>65.37</v>
      </c>
      <c r="F757" s="16">
        <v>111</v>
      </c>
      <c r="G757" s="16">
        <v>84.2</v>
      </c>
      <c r="H757" s="17" t="str">
        <f t="shared" si="11"/>
        <v>Pre-War</v>
      </c>
    </row>
    <row r="758" spans="3:8" x14ac:dyDescent="0.25">
      <c r="C758" s="18">
        <v>44252</v>
      </c>
      <c r="D758" s="19">
        <v>5229.43</v>
      </c>
      <c r="E758" s="19">
        <v>67.27</v>
      </c>
      <c r="F758" s="19">
        <v>119.05</v>
      </c>
      <c r="G758" s="16">
        <v>85.2</v>
      </c>
      <c r="H758" s="17" t="str">
        <f t="shared" si="11"/>
        <v>Pre-War</v>
      </c>
    </row>
    <row r="759" spans="3:8" x14ac:dyDescent="0.25">
      <c r="C759" s="15">
        <v>44251</v>
      </c>
      <c r="D759" s="16">
        <v>5168.34</v>
      </c>
      <c r="E759" s="16">
        <v>65.3</v>
      </c>
      <c r="F759" s="16">
        <v>113.6</v>
      </c>
      <c r="G759" s="16">
        <v>83.07</v>
      </c>
      <c r="H759" s="17" t="str">
        <f t="shared" si="11"/>
        <v>Pre-War</v>
      </c>
    </row>
    <row r="760" spans="3:8" x14ac:dyDescent="0.25">
      <c r="C760" s="18">
        <v>44250</v>
      </c>
      <c r="D760" s="19">
        <v>5063.1099999999997</v>
      </c>
      <c r="E760" s="19">
        <v>65.099999999999994</v>
      </c>
      <c r="F760" s="19">
        <v>112.2</v>
      </c>
      <c r="G760" s="16">
        <v>83.73</v>
      </c>
      <c r="H760" s="17" t="str">
        <f t="shared" si="11"/>
        <v>Pre-War</v>
      </c>
    </row>
    <row r="761" spans="3:8" x14ac:dyDescent="0.25">
      <c r="C761" s="15">
        <v>44249</v>
      </c>
      <c r="D761" s="16">
        <v>5017.8599999999997</v>
      </c>
      <c r="E761" s="16">
        <v>63.77</v>
      </c>
      <c r="F761" s="16">
        <v>106.3</v>
      </c>
      <c r="G761" s="16">
        <v>82.87</v>
      </c>
      <c r="H761" s="17" t="str">
        <f t="shared" si="11"/>
        <v>Pre-War</v>
      </c>
    </row>
    <row r="762" spans="3:8" x14ac:dyDescent="0.25">
      <c r="C762" s="18">
        <v>44246</v>
      </c>
      <c r="D762" s="19">
        <v>4869.6400000000003</v>
      </c>
      <c r="E762" s="19">
        <v>65.03</v>
      </c>
      <c r="F762" s="19">
        <v>105.1</v>
      </c>
      <c r="G762" s="16">
        <v>82.23</v>
      </c>
      <c r="H762" s="17" t="str">
        <f t="shared" si="11"/>
        <v>Pre-War</v>
      </c>
    </row>
    <row r="763" spans="3:8" x14ac:dyDescent="0.25">
      <c r="C763" s="15">
        <v>44245</v>
      </c>
      <c r="D763" s="16">
        <v>4995.2299999999996</v>
      </c>
      <c r="E763" s="16">
        <v>66</v>
      </c>
      <c r="F763" s="16">
        <v>110.7</v>
      </c>
      <c r="G763" s="16">
        <v>81.2</v>
      </c>
      <c r="H763" s="17" t="str">
        <f t="shared" si="11"/>
        <v>Pre-War</v>
      </c>
    </row>
    <row r="764" spans="3:8" x14ac:dyDescent="0.25">
      <c r="C764" s="18">
        <v>44244</v>
      </c>
      <c r="D764" s="19">
        <v>5016.7299999999996</v>
      </c>
      <c r="E764" s="19">
        <v>63.33</v>
      </c>
      <c r="F764" s="19">
        <v>102.25</v>
      </c>
      <c r="G764" s="16">
        <v>79.7</v>
      </c>
      <c r="H764" s="17" t="str">
        <f t="shared" si="11"/>
        <v>Pre-War</v>
      </c>
    </row>
    <row r="765" spans="3:8" x14ac:dyDescent="0.25">
      <c r="C765" s="15">
        <v>44243</v>
      </c>
      <c r="D765" s="16">
        <v>4958.8900000000003</v>
      </c>
      <c r="E765" s="16">
        <v>63.73</v>
      </c>
      <c r="F765" s="16">
        <v>103.75</v>
      </c>
      <c r="G765" s="16">
        <v>78.83</v>
      </c>
      <c r="H765" s="17" t="str">
        <f t="shared" si="11"/>
        <v>Pre-War</v>
      </c>
    </row>
    <row r="766" spans="3:8" x14ac:dyDescent="0.25">
      <c r="C766" s="18">
        <v>44242</v>
      </c>
      <c r="D766" s="19">
        <v>4964.57</v>
      </c>
      <c r="E766" s="19">
        <v>62.77</v>
      </c>
      <c r="F766" s="19">
        <v>98.45</v>
      </c>
      <c r="G766" s="16">
        <v>77.37</v>
      </c>
      <c r="H766" s="17" t="str">
        <f t="shared" si="11"/>
        <v>Pre-War</v>
      </c>
    </row>
    <row r="767" spans="3:8" x14ac:dyDescent="0.25">
      <c r="C767" s="15">
        <v>44241</v>
      </c>
      <c r="D767" s="16">
        <v>4944</v>
      </c>
      <c r="E767" s="16">
        <v>63</v>
      </c>
      <c r="F767" s="16">
        <v>87</v>
      </c>
      <c r="G767" s="16">
        <v>77.2</v>
      </c>
      <c r="H767" s="17" t="str">
        <f t="shared" si="11"/>
        <v>Pre-War</v>
      </c>
    </row>
    <row r="768" spans="3:8" x14ac:dyDescent="0.25">
      <c r="C768" s="18">
        <v>44239</v>
      </c>
      <c r="D768" s="19">
        <v>4914.58</v>
      </c>
      <c r="E768" s="19">
        <v>63.4</v>
      </c>
      <c r="F768" s="19">
        <v>97</v>
      </c>
      <c r="G768" s="16">
        <v>77.099999999999994</v>
      </c>
      <c r="H768" s="17" t="str">
        <f t="shared" si="11"/>
        <v>Pre-War</v>
      </c>
    </row>
    <row r="769" spans="3:8" x14ac:dyDescent="0.25">
      <c r="C769" s="15">
        <v>44238</v>
      </c>
      <c r="D769" s="16">
        <v>4819.13</v>
      </c>
      <c r="E769" s="16">
        <v>64.33</v>
      </c>
      <c r="F769" s="16">
        <v>99.45</v>
      </c>
      <c r="G769" s="16">
        <v>79.97</v>
      </c>
      <c r="H769" s="17" t="str">
        <f t="shared" si="11"/>
        <v>Pre-War</v>
      </c>
    </row>
    <row r="770" spans="3:8" x14ac:dyDescent="0.25">
      <c r="C770" s="18">
        <v>44237</v>
      </c>
      <c r="D770" s="19">
        <v>4869.12</v>
      </c>
      <c r="E770" s="19">
        <v>64.5</v>
      </c>
      <c r="F770" s="19">
        <v>100</v>
      </c>
      <c r="G770" s="16">
        <v>79.930000000000007</v>
      </c>
      <c r="H770" s="17" t="str">
        <f t="shared" si="11"/>
        <v>Pre-War</v>
      </c>
    </row>
    <row r="771" spans="3:8" x14ac:dyDescent="0.25">
      <c r="C771" s="15">
        <v>44236</v>
      </c>
      <c r="D771" s="16">
        <v>4837.3100000000004</v>
      </c>
      <c r="E771" s="16">
        <v>65.13</v>
      </c>
      <c r="F771" s="16">
        <v>101</v>
      </c>
      <c r="G771" s="16">
        <v>79.97</v>
      </c>
      <c r="H771" s="17" t="str">
        <f t="shared" si="11"/>
        <v>Pre-War</v>
      </c>
    </row>
    <row r="772" spans="3:8" x14ac:dyDescent="0.25">
      <c r="C772" s="18">
        <v>44235</v>
      </c>
      <c r="D772" s="19">
        <v>4807.76</v>
      </c>
      <c r="E772" s="19">
        <v>69.400000000000006</v>
      </c>
      <c r="F772" s="19">
        <v>99.65</v>
      </c>
      <c r="G772" s="16">
        <v>78.7</v>
      </c>
      <c r="H772" s="17" t="str">
        <f t="shared" si="11"/>
        <v>Pre-War</v>
      </c>
    </row>
    <row r="773" spans="3:8" x14ac:dyDescent="0.25">
      <c r="C773" s="15">
        <v>44232</v>
      </c>
      <c r="D773" s="16">
        <v>4705.49</v>
      </c>
      <c r="E773" s="16">
        <v>68.27</v>
      </c>
      <c r="F773" s="16">
        <v>97.65</v>
      </c>
      <c r="G773" s="16">
        <v>78.03</v>
      </c>
      <c r="H773" s="17" t="str">
        <f t="shared" ref="H773:H799" si="12">IF(C773&lt;DATE(2022,2,24),"Pre-War", IF(C773&lt;=DATE(2022,12,31),"Shock","Post-Shock"))</f>
        <v>Pre-War</v>
      </c>
    </row>
    <row r="774" spans="3:8" x14ac:dyDescent="0.25">
      <c r="C774" s="18">
        <v>44231</v>
      </c>
      <c r="D774" s="19">
        <v>4670.2700000000004</v>
      </c>
      <c r="E774" s="19">
        <v>69.069999999999993</v>
      </c>
      <c r="F774" s="19">
        <v>97.65</v>
      </c>
      <c r="G774" s="16">
        <v>78.77</v>
      </c>
      <c r="H774" s="17" t="str">
        <f t="shared" si="12"/>
        <v>Pre-War</v>
      </c>
    </row>
    <row r="775" spans="3:8" x14ac:dyDescent="0.25">
      <c r="C775" s="15">
        <v>44230</v>
      </c>
      <c r="D775" s="16">
        <v>4624.82</v>
      </c>
      <c r="E775" s="16">
        <v>67.900000000000006</v>
      </c>
      <c r="F775" s="16">
        <v>93.35</v>
      </c>
      <c r="G775" s="16">
        <v>76</v>
      </c>
      <c r="H775" s="17" t="str">
        <f t="shared" si="12"/>
        <v>Pre-War</v>
      </c>
    </row>
    <row r="776" spans="3:8" x14ac:dyDescent="0.25">
      <c r="C776" s="18">
        <v>44229</v>
      </c>
      <c r="D776" s="19">
        <v>4550.95</v>
      </c>
      <c r="E776" s="19">
        <v>65.87</v>
      </c>
      <c r="F776" s="19">
        <v>92.85</v>
      </c>
      <c r="G776" s="16">
        <v>75.3</v>
      </c>
      <c r="H776" s="17" t="str">
        <f t="shared" si="12"/>
        <v>Pre-War</v>
      </c>
    </row>
    <row r="777" spans="3:8" x14ac:dyDescent="0.25">
      <c r="C777" s="15">
        <v>44228</v>
      </c>
      <c r="D777" s="16">
        <v>4437.32</v>
      </c>
      <c r="E777" s="16">
        <v>63.87</v>
      </c>
      <c r="F777" s="16">
        <v>90.85</v>
      </c>
      <c r="G777" s="16">
        <v>74.73</v>
      </c>
      <c r="H777" s="17" t="str">
        <f t="shared" si="12"/>
        <v>Pre-War</v>
      </c>
    </row>
    <row r="778" spans="3:8" x14ac:dyDescent="0.25">
      <c r="C778" s="18">
        <v>44225</v>
      </c>
      <c r="D778" s="19">
        <v>4340.74</v>
      </c>
      <c r="E778" s="19">
        <v>62.53</v>
      </c>
      <c r="F778" s="19">
        <v>88.3</v>
      </c>
      <c r="G778" s="16">
        <v>74.23</v>
      </c>
      <c r="H778" s="17" t="str">
        <f t="shared" si="12"/>
        <v>Pre-War</v>
      </c>
    </row>
    <row r="779" spans="3:8" x14ac:dyDescent="0.25">
      <c r="C779" s="15">
        <v>44224</v>
      </c>
      <c r="D779" s="16">
        <v>4348.6899999999996</v>
      </c>
      <c r="E779" s="16">
        <v>60.3</v>
      </c>
      <c r="F779" s="16">
        <v>90.65</v>
      </c>
      <c r="G779" s="16">
        <v>73.7</v>
      </c>
      <c r="H779" s="17" t="str">
        <f t="shared" si="12"/>
        <v>Pre-War</v>
      </c>
    </row>
    <row r="780" spans="3:8" x14ac:dyDescent="0.25">
      <c r="C780" s="18">
        <v>44223</v>
      </c>
      <c r="D780" s="19">
        <v>4423.6899999999996</v>
      </c>
      <c r="E780" s="19">
        <v>62</v>
      </c>
      <c r="F780" s="19">
        <v>89.7</v>
      </c>
      <c r="G780" s="16">
        <v>74.569999999999993</v>
      </c>
      <c r="H780" s="17" t="str">
        <f t="shared" si="12"/>
        <v>Pre-War</v>
      </c>
    </row>
    <row r="781" spans="3:8" x14ac:dyDescent="0.25">
      <c r="C781" s="15">
        <v>44222</v>
      </c>
      <c r="D781" s="16">
        <v>4300</v>
      </c>
      <c r="E781" s="16">
        <v>63</v>
      </c>
      <c r="F781" s="16">
        <v>90</v>
      </c>
      <c r="G781" s="16">
        <v>74</v>
      </c>
      <c r="H781" s="17" t="str">
        <f t="shared" si="12"/>
        <v>Pre-War</v>
      </c>
    </row>
    <row r="782" spans="3:8" x14ac:dyDescent="0.25">
      <c r="C782" s="18">
        <v>44221</v>
      </c>
      <c r="D782" s="19">
        <v>4362.33</v>
      </c>
      <c r="E782" s="19">
        <v>64.67</v>
      </c>
      <c r="F782" s="19">
        <v>91.35</v>
      </c>
      <c r="G782" s="16">
        <v>73.67</v>
      </c>
      <c r="H782" s="17" t="str">
        <f t="shared" si="12"/>
        <v>Pre-War</v>
      </c>
    </row>
    <row r="783" spans="3:8" x14ac:dyDescent="0.25">
      <c r="C783" s="15">
        <v>44218</v>
      </c>
      <c r="D783" s="16">
        <v>4357.78</v>
      </c>
      <c r="E783" s="16">
        <v>64.33</v>
      </c>
      <c r="F783" s="16">
        <v>92.75</v>
      </c>
      <c r="G783" s="16">
        <v>74.33</v>
      </c>
      <c r="H783" s="17" t="str">
        <f t="shared" si="12"/>
        <v>Pre-War</v>
      </c>
    </row>
    <row r="784" spans="3:8" x14ac:dyDescent="0.25">
      <c r="C784" s="18">
        <v>44217</v>
      </c>
      <c r="D784" s="19">
        <v>4424.82</v>
      </c>
      <c r="E784" s="19">
        <v>65.47</v>
      </c>
      <c r="F784" s="19">
        <v>94.7</v>
      </c>
      <c r="G784" s="16">
        <v>75.83</v>
      </c>
      <c r="H784" s="17" t="str">
        <f t="shared" si="12"/>
        <v>Pre-War</v>
      </c>
    </row>
    <row r="785" spans="3:8" x14ac:dyDescent="0.25">
      <c r="C785" s="15">
        <v>44216</v>
      </c>
      <c r="D785" s="16">
        <v>4443</v>
      </c>
      <c r="E785" s="16">
        <v>65.930000000000007</v>
      </c>
      <c r="F785" s="16">
        <v>98.85</v>
      </c>
      <c r="G785" s="16">
        <v>77.47</v>
      </c>
      <c r="H785" s="17" t="str">
        <f t="shared" si="12"/>
        <v>Pre-War</v>
      </c>
    </row>
    <row r="786" spans="3:8" x14ac:dyDescent="0.25">
      <c r="C786" s="18">
        <v>44215</v>
      </c>
      <c r="D786" s="19">
        <v>4418.01</v>
      </c>
      <c r="E786" s="19">
        <v>66</v>
      </c>
      <c r="F786" s="19">
        <v>98.1</v>
      </c>
      <c r="G786" s="16">
        <v>77.569999999999993</v>
      </c>
      <c r="H786" s="17" t="str">
        <f t="shared" si="12"/>
        <v>Pre-War</v>
      </c>
    </row>
    <row r="787" spans="3:8" x14ac:dyDescent="0.25">
      <c r="C787" s="15">
        <v>44214</v>
      </c>
      <c r="D787" s="16">
        <v>4356.6400000000003</v>
      </c>
      <c r="E787" s="16">
        <v>67.7</v>
      </c>
      <c r="F787" s="16">
        <v>96.65</v>
      </c>
      <c r="G787" s="16">
        <v>76.53</v>
      </c>
      <c r="H787" s="17" t="str">
        <f t="shared" si="12"/>
        <v>Pre-War</v>
      </c>
    </row>
    <row r="788" spans="3:8" x14ac:dyDescent="0.25">
      <c r="C788" s="18">
        <v>44213</v>
      </c>
      <c r="D788" s="19">
        <v>4360</v>
      </c>
      <c r="E788" s="19">
        <v>68</v>
      </c>
      <c r="F788" s="19">
        <v>100</v>
      </c>
      <c r="G788" s="16">
        <v>77</v>
      </c>
      <c r="H788" s="17" t="str">
        <f t="shared" si="12"/>
        <v>Pre-War</v>
      </c>
    </row>
    <row r="789" spans="3:8" x14ac:dyDescent="0.25">
      <c r="C789" s="15">
        <v>44211</v>
      </c>
      <c r="D789" s="16">
        <v>4366.87</v>
      </c>
      <c r="E789" s="16">
        <v>68.900000000000006</v>
      </c>
      <c r="F789" s="16">
        <v>101.4</v>
      </c>
      <c r="G789" s="16">
        <v>78.33</v>
      </c>
      <c r="H789" s="17" t="str">
        <f t="shared" si="12"/>
        <v>Pre-War</v>
      </c>
    </row>
    <row r="790" spans="3:8" x14ac:dyDescent="0.25">
      <c r="C790" s="18">
        <v>44210</v>
      </c>
      <c r="D790" s="19">
        <v>4446.03</v>
      </c>
      <c r="E790" s="19">
        <v>67.83</v>
      </c>
      <c r="F790" s="19">
        <v>105.05</v>
      </c>
      <c r="G790" s="16">
        <v>78.099999999999994</v>
      </c>
      <c r="H790" s="17" t="str">
        <f t="shared" si="12"/>
        <v>Pre-War</v>
      </c>
    </row>
    <row r="791" spans="3:8" x14ac:dyDescent="0.25">
      <c r="C791" s="15">
        <v>44209</v>
      </c>
      <c r="D791" s="16">
        <v>4414.1000000000004</v>
      </c>
      <c r="E791" s="16">
        <v>65.63</v>
      </c>
      <c r="F791" s="16">
        <v>105.25</v>
      </c>
      <c r="G791" s="16">
        <v>77.97</v>
      </c>
      <c r="H791" s="17" t="str">
        <f t="shared" si="12"/>
        <v>Pre-War</v>
      </c>
    </row>
    <row r="792" spans="3:8" x14ac:dyDescent="0.25">
      <c r="C792" s="18">
        <v>44208</v>
      </c>
      <c r="D792" s="19">
        <v>4431.21</v>
      </c>
      <c r="E792" s="19">
        <v>63.73</v>
      </c>
      <c r="F792" s="19">
        <v>103.45</v>
      </c>
      <c r="G792" s="16">
        <v>76.73</v>
      </c>
      <c r="H792" s="17" t="str">
        <f t="shared" si="12"/>
        <v>Pre-War</v>
      </c>
    </row>
    <row r="793" spans="3:8" x14ac:dyDescent="0.25">
      <c r="C793" s="15">
        <v>44207</v>
      </c>
      <c r="D793" s="16">
        <v>4386.7299999999996</v>
      </c>
      <c r="E793" s="16">
        <v>64.13</v>
      </c>
      <c r="F793" s="16">
        <v>102.55</v>
      </c>
      <c r="G793" s="16">
        <v>76.53</v>
      </c>
      <c r="H793" s="17" t="str">
        <f t="shared" si="12"/>
        <v>Pre-War</v>
      </c>
    </row>
    <row r="794" spans="3:8" x14ac:dyDescent="0.25">
      <c r="C794" s="18">
        <v>44204</v>
      </c>
      <c r="D794" s="19">
        <v>4335.42</v>
      </c>
      <c r="E794" s="19">
        <v>63.4</v>
      </c>
      <c r="F794" s="19">
        <v>100.65</v>
      </c>
      <c r="G794" s="16">
        <v>75.7</v>
      </c>
      <c r="H794" s="17" t="str">
        <f t="shared" si="12"/>
        <v>Pre-War</v>
      </c>
    </row>
    <row r="795" spans="3:8" x14ac:dyDescent="0.25">
      <c r="C795" s="15">
        <v>44203</v>
      </c>
      <c r="D795" s="16">
        <v>4262.4399999999996</v>
      </c>
      <c r="E795" s="16">
        <v>63.33</v>
      </c>
      <c r="F795" s="16">
        <v>97.9</v>
      </c>
      <c r="G795" s="16">
        <v>75.2</v>
      </c>
      <c r="H795" s="17" t="str">
        <f t="shared" si="12"/>
        <v>Pre-War</v>
      </c>
    </row>
    <row r="796" spans="3:8" x14ac:dyDescent="0.25">
      <c r="C796" s="18">
        <v>44202</v>
      </c>
      <c r="D796" s="19">
        <v>4243.0600000000004</v>
      </c>
      <c r="E796" s="19">
        <v>62.23</v>
      </c>
      <c r="F796" s="19">
        <v>96.95</v>
      </c>
      <c r="G796" s="16">
        <v>75.33</v>
      </c>
      <c r="H796" s="17" t="str">
        <f t="shared" si="12"/>
        <v>Pre-War</v>
      </c>
    </row>
    <row r="797" spans="3:8" x14ac:dyDescent="0.25">
      <c r="C797" s="15">
        <v>44201</v>
      </c>
      <c r="D797" s="16">
        <v>4178.0600000000004</v>
      </c>
      <c r="E797" s="16">
        <v>62</v>
      </c>
      <c r="F797" s="16">
        <v>94.95</v>
      </c>
      <c r="G797" s="16">
        <v>74.63</v>
      </c>
      <c r="H797" s="17" t="str">
        <f t="shared" si="12"/>
        <v>Pre-War</v>
      </c>
    </row>
    <row r="798" spans="3:8" x14ac:dyDescent="0.25">
      <c r="C798" s="18">
        <v>44200</v>
      </c>
      <c r="D798" s="19">
        <v>3984.21</v>
      </c>
      <c r="E798" s="19">
        <v>61.33</v>
      </c>
      <c r="F798" s="19">
        <v>96.95</v>
      </c>
      <c r="G798" s="16">
        <v>74.900000000000006</v>
      </c>
      <c r="H798" s="17" t="str">
        <f t="shared" si="12"/>
        <v>Pre-War</v>
      </c>
    </row>
    <row r="799" spans="3:8" x14ac:dyDescent="0.25">
      <c r="C799" s="15">
        <v>44197</v>
      </c>
      <c r="D799" s="16">
        <v>4021.84</v>
      </c>
      <c r="E799" s="16">
        <v>60.87</v>
      </c>
      <c r="F799" s="16">
        <v>93.2</v>
      </c>
      <c r="G799" s="16">
        <v>72.47</v>
      </c>
      <c r="H799" s="17" t="str">
        <f t="shared" si="12"/>
        <v>Pre-War</v>
      </c>
    </row>
    <row r="800" spans="3:8" ht="7.05" customHeight="1" x14ac:dyDescent="0.25"/>
  </sheetData>
  <mergeCells count="1">
    <mergeCell ref="C3:H3"/>
  </mergeCell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4F6F8-50A3-42A2-B87C-5DB36C3B7AE7}">
  <dimension ref="C1:H310"/>
  <sheetViews>
    <sheetView showGridLines="0" view="pageBreakPreview" zoomScale="70" zoomScaleNormal="100" zoomScaleSheetLayoutView="70" workbookViewId="0">
      <selection activeCell="AD20" sqref="AD20"/>
    </sheetView>
  </sheetViews>
  <sheetFormatPr defaultColWidth="8.77734375" defaultRowHeight="13.2" x14ac:dyDescent="0.25"/>
  <cols>
    <col min="1" max="1" width="2.33203125" style="7" customWidth="1"/>
    <col min="2" max="2" width="2.21875" style="7" customWidth="1"/>
    <col min="3" max="3" width="10.44140625" style="7" bestFit="1" customWidth="1"/>
    <col min="4" max="4" width="9.77734375" style="7" bestFit="1" customWidth="1"/>
    <col min="5" max="7" width="8.77734375" style="7" bestFit="1" customWidth="1"/>
    <col min="8" max="8" width="8.77734375" style="7"/>
    <col min="9" max="9" width="2.21875" style="7" customWidth="1"/>
    <col min="10" max="16384" width="8.77734375" style="7"/>
  </cols>
  <sheetData>
    <row r="1" spans="3:8" ht="9.75" customHeight="1" x14ac:dyDescent="0.25"/>
    <row r="2" spans="3:8" ht="7.05" customHeight="1" x14ac:dyDescent="0.25"/>
    <row r="3" spans="3:8" x14ac:dyDescent="0.25">
      <c r="C3" s="174" t="s">
        <v>1682</v>
      </c>
      <c r="D3" s="174"/>
      <c r="E3" s="174"/>
      <c r="F3" s="174"/>
      <c r="G3" s="174"/>
      <c r="H3" s="174"/>
    </row>
    <row r="4" spans="3:8" x14ac:dyDescent="0.25">
      <c r="C4" s="13" t="s">
        <v>0</v>
      </c>
      <c r="D4" s="14" t="s">
        <v>1278</v>
      </c>
      <c r="E4" s="14" t="s">
        <v>1279</v>
      </c>
      <c r="F4" s="14" t="s">
        <v>7</v>
      </c>
      <c r="G4" s="14" t="s">
        <v>1606</v>
      </c>
      <c r="H4" s="20" t="s">
        <v>1295</v>
      </c>
    </row>
    <row r="5" spans="3:8" x14ac:dyDescent="0.25">
      <c r="C5" s="15">
        <v>44615</v>
      </c>
      <c r="D5" s="16">
        <v>7970.63</v>
      </c>
      <c r="E5" s="16">
        <v>78.099999999999994</v>
      </c>
      <c r="F5" s="16">
        <v>160.75</v>
      </c>
      <c r="G5" s="16">
        <v>147</v>
      </c>
      <c r="H5" s="21" t="str">
        <f t="shared" ref="H5:H68" si="0">IF(C5&lt;DATE(2022,2,24),"Pre-War", IF(C5&lt;=DATE(2022,12,31),"Shock","Post-Shock"))</f>
        <v>Pre-War</v>
      </c>
    </row>
    <row r="6" spans="3:8" x14ac:dyDescent="0.25">
      <c r="C6" s="18">
        <v>44614</v>
      </c>
      <c r="D6" s="19">
        <v>8014.66</v>
      </c>
      <c r="E6" s="19">
        <v>78.069999999999993</v>
      </c>
      <c r="F6" s="19">
        <v>164.95</v>
      </c>
      <c r="G6" s="16">
        <v>147</v>
      </c>
      <c r="H6" s="22" t="str">
        <f t="shared" si="0"/>
        <v>Pre-War</v>
      </c>
    </row>
    <row r="7" spans="3:8" x14ac:dyDescent="0.25">
      <c r="C7" s="15">
        <v>44613</v>
      </c>
      <c r="D7" s="16">
        <v>7957.89</v>
      </c>
      <c r="E7" s="16">
        <v>79.47</v>
      </c>
      <c r="F7" s="16">
        <v>163.4</v>
      </c>
      <c r="G7" s="16">
        <v>150.22999999999999</v>
      </c>
      <c r="H7" s="21" t="str">
        <f t="shared" si="0"/>
        <v>Pre-War</v>
      </c>
    </row>
    <row r="8" spans="3:8" x14ac:dyDescent="0.25">
      <c r="C8" s="18">
        <v>44612</v>
      </c>
      <c r="D8" s="19">
        <v>7800</v>
      </c>
      <c r="E8" s="19">
        <v>80</v>
      </c>
      <c r="F8" s="19">
        <v>165</v>
      </c>
      <c r="G8" s="16">
        <v>152</v>
      </c>
      <c r="H8" s="22" t="str">
        <f t="shared" si="0"/>
        <v>Pre-War</v>
      </c>
    </row>
    <row r="9" spans="3:8" x14ac:dyDescent="0.25">
      <c r="C9" s="15">
        <v>44610</v>
      </c>
      <c r="D9" s="16">
        <v>7797.99</v>
      </c>
      <c r="E9" s="16">
        <v>80.77</v>
      </c>
      <c r="F9" s="16">
        <v>167.9</v>
      </c>
      <c r="G9" s="16">
        <v>153.30000000000001</v>
      </c>
      <c r="H9" s="21" t="str">
        <f t="shared" si="0"/>
        <v>Pre-War</v>
      </c>
    </row>
    <row r="10" spans="3:8" x14ac:dyDescent="0.25">
      <c r="C10" s="18">
        <v>44609</v>
      </c>
      <c r="D10" s="19">
        <v>7794.51</v>
      </c>
      <c r="E10" s="19">
        <v>80.930000000000007</v>
      </c>
      <c r="F10" s="19">
        <v>171.75</v>
      </c>
      <c r="G10" s="16">
        <v>154.6</v>
      </c>
      <c r="H10" s="22" t="str">
        <f t="shared" si="0"/>
        <v>Pre-War</v>
      </c>
    </row>
    <row r="11" spans="3:8" x14ac:dyDescent="0.25">
      <c r="C11" s="15">
        <v>44608</v>
      </c>
      <c r="D11" s="16">
        <v>8014.66</v>
      </c>
      <c r="E11" s="16">
        <v>81</v>
      </c>
      <c r="F11" s="16">
        <v>168.55</v>
      </c>
      <c r="G11" s="16">
        <v>154.03</v>
      </c>
      <c r="H11" s="21" t="str">
        <f t="shared" si="0"/>
        <v>Pre-War</v>
      </c>
    </row>
    <row r="12" spans="3:8" x14ac:dyDescent="0.25">
      <c r="C12" s="18">
        <v>44607</v>
      </c>
      <c r="D12" s="19">
        <v>7845.49</v>
      </c>
      <c r="E12" s="19">
        <v>79.17</v>
      </c>
      <c r="F12" s="19">
        <v>164.15</v>
      </c>
      <c r="G12" s="16">
        <v>149.80000000000001</v>
      </c>
      <c r="H12" s="22" t="str">
        <f t="shared" si="0"/>
        <v>Pre-War</v>
      </c>
    </row>
    <row r="13" spans="3:8" x14ac:dyDescent="0.25">
      <c r="C13" s="15">
        <v>44606</v>
      </c>
      <c r="D13" s="16">
        <v>8091.14</v>
      </c>
      <c r="E13" s="16">
        <v>77.7</v>
      </c>
      <c r="F13" s="16">
        <v>166.2</v>
      </c>
      <c r="G13" s="16">
        <v>150.5</v>
      </c>
      <c r="H13" s="21" t="str">
        <f t="shared" si="0"/>
        <v>Pre-War</v>
      </c>
    </row>
    <row r="14" spans="3:8" x14ac:dyDescent="0.25">
      <c r="C14" s="18">
        <v>44603</v>
      </c>
      <c r="D14" s="19">
        <v>7899.95</v>
      </c>
      <c r="E14" s="19">
        <v>81.37</v>
      </c>
      <c r="F14" s="19">
        <v>168.15</v>
      </c>
      <c r="G14" s="16">
        <v>152.80000000000001</v>
      </c>
      <c r="H14" s="22" t="str">
        <f t="shared" si="0"/>
        <v>Pre-War</v>
      </c>
    </row>
    <row r="15" spans="3:8" x14ac:dyDescent="0.25">
      <c r="C15" s="15">
        <v>44602</v>
      </c>
      <c r="D15" s="16">
        <v>7796.83</v>
      </c>
      <c r="E15" s="16">
        <v>79.97</v>
      </c>
      <c r="F15" s="16">
        <v>169.1</v>
      </c>
      <c r="G15" s="16">
        <v>153.47</v>
      </c>
      <c r="H15" s="21" t="str">
        <f t="shared" si="0"/>
        <v>Pre-War</v>
      </c>
    </row>
    <row r="16" spans="3:8" x14ac:dyDescent="0.25">
      <c r="C16" s="18">
        <v>44601</v>
      </c>
      <c r="D16" s="19">
        <v>7660.23</v>
      </c>
      <c r="E16" s="19">
        <v>80.7</v>
      </c>
      <c r="F16" s="19">
        <v>163.95</v>
      </c>
      <c r="G16" s="16">
        <v>154.77000000000001</v>
      </c>
      <c r="H16" s="22" t="str">
        <f t="shared" si="0"/>
        <v>Pre-War</v>
      </c>
    </row>
    <row r="17" spans="3:8" x14ac:dyDescent="0.25">
      <c r="C17" s="15">
        <v>44600</v>
      </c>
      <c r="D17" s="16">
        <v>7688.92</v>
      </c>
      <c r="E17" s="16">
        <v>80.900000000000006</v>
      </c>
      <c r="F17" s="16">
        <v>166.95</v>
      </c>
      <c r="G17" s="16">
        <v>153.37</v>
      </c>
      <c r="H17" s="21" t="str">
        <f t="shared" si="0"/>
        <v>Pre-War</v>
      </c>
    </row>
    <row r="18" spans="3:8" x14ac:dyDescent="0.25">
      <c r="C18" s="18">
        <v>44599</v>
      </c>
      <c r="D18" s="19">
        <v>7803.68</v>
      </c>
      <c r="E18" s="19">
        <v>81.93</v>
      </c>
      <c r="F18" s="19">
        <v>172.1</v>
      </c>
      <c r="G18" s="16">
        <v>154.13</v>
      </c>
      <c r="H18" s="22" t="str">
        <f t="shared" si="0"/>
        <v>Pre-War</v>
      </c>
    </row>
    <row r="19" spans="3:8" x14ac:dyDescent="0.25">
      <c r="C19" s="15">
        <v>44596</v>
      </c>
      <c r="D19" s="16">
        <v>7920.74</v>
      </c>
      <c r="E19" s="16">
        <v>82.77</v>
      </c>
      <c r="F19" s="16">
        <v>169.6</v>
      </c>
      <c r="G19" s="16">
        <v>150</v>
      </c>
      <c r="H19" s="21" t="str">
        <f t="shared" si="0"/>
        <v>Pre-War</v>
      </c>
    </row>
    <row r="20" spans="3:8" x14ac:dyDescent="0.25">
      <c r="C20" s="18">
        <v>44595</v>
      </c>
      <c r="D20" s="19">
        <v>7621.22</v>
      </c>
      <c r="E20" s="19">
        <v>83.1</v>
      </c>
      <c r="F20" s="19">
        <v>167.5</v>
      </c>
      <c r="G20" s="16">
        <v>154.13</v>
      </c>
      <c r="H20" s="22" t="str">
        <f t="shared" si="0"/>
        <v>Pre-War</v>
      </c>
    </row>
    <row r="21" spans="3:8" x14ac:dyDescent="0.25">
      <c r="C21" s="15">
        <v>44594</v>
      </c>
      <c r="D21" s="16">
        <v>7547.77</v>
      </c>
      <c r="E21" s="16">
        <v>82.97</v>
      </c>
      <c r="F21" s="16">
        <v>171.3</v>
      </c>
      <c r="G21" s="16">
        <v>155.66999999999999</v>
      </c>
      <c r="H21" s="21" t="str">
        <f t="shared" si="0"/>
        <v>Pre-War</v>
      </c>
    </row>
    <row r="22" spans="3:8" x14ac:dyDescent="0.25">
      <c r="C22" s="18">
        <v>44593</v>
      </c>
      <c r="D22" s="19">
        <v>7538.59</v>
      </c>
      <c r="E22" s="19">
        <v>81.17</v>
      </c>
      <c r="F22" s="19">
        <v>170.95</v>
      </c>
      <c r="G22" s="16">
        <v>155.83000000000001</v>
      </c>
      <c r="H22" s="22" t="str">
        <f t="shared" si="0"/>
        <v>Pre-War</v>
      </c>
    </row>
    <row r="23" spans="3:8" x14ac:dyDescent="0.25">
      <c r="C23" s="15">
        <v>44592</v>
      </c>
      <c r="D23" s="16">
        <v>7529.41</v>
      </c>
      <c r="E23" s="16">
        <v>83.47</v>
      </c>
      <c r="F23" s="16">
        <v>172.6</v>
      </c>
      <c r="G23" s="16">
        <v>159.77000000000001</v>
      </c>
      <c r="H23" s="21" t="str">
        <f t="shared" si="0"/>
        <v>Pre-War</v>
      </c>
    </row>
    <row r="24" spans="3:8" x14ac:dyDescent="0.25">
      <c r="C24" s="18">
        <v>44589</v>
      </c>
      <c r="D24" s="19">
        <v>7508.75</v>
      </c>
      <c r="E24" s="19">
        <v>82.73</v>
      </c>
      <c r="F24" s="19">
        <v>168.8</v>
      </c>
      <c r="G24" s="16">
        <v>153.69999999999999</v>
      </c>
      <c r="H24" s="22" t="str">
        <f t="shared" si="0"/>
        <v>Pre-War</v>
      </c>
    </row>
    <row r="25" spans="3:8" x14ac:dyDescent="0.25">
      <c r="C25" s="15">
        <v>44588</v>
      </c>
      <c r="D25" s="16">
        <v>7522.52</v>
      </c>
      <c r="E25" s="16">
        <v>81.8</v>
      </c>
      <c r="F25" s="16">
        <v>165.7</v>
      </c>
      <c r="G25" s="16">
        <v>153.22999999999999</v>
      </c>
      <c r="H25" s="21" t="str">
        <f t="shared" si="0"/>
        <v>Pre-War</v>
      </c>
    </row>
    <row r="26" spans="3:8" x14ac:dyDescent="0.25">
      <c r="C26" s="18">
        <v>44587</v>
      </c>
      <c r="D26" s="19">
        <v>7400</v>
      </c>
      <c r="E26" s="19">
        <v>81.8</v>
      </c>
      <c r="F26" s="19">
        <v>165</v>
      </c>
      <c r="G26" s="16">
        <v>151</v>
      </c>
      <c r="H26" s="22" t="str">
        <f t="shared" si="0"/>
        <v>Pre-War</v>
      </c>
    </row>
    <row r="27" spans="3:8" x14ac:dyDescent="0.25">
      <c r="C27" s="15">
        <v>44586</v>
      </c>
      <c r="D27" s="16">
        <v>7319.4</v>
      </c>
      <c r="E27" s="16">
        <v>80.97</v>
      </c>
      <c r="F27" s="16">
        <v>165.15</v>
      </c>
      <c r="G27" s="16">
        <v>149.87</v>
      </c>
      <c r="H27" s="21" t="str">
        <f t="shared" si="0"/>
        <v>Pre-War</v>
      </c>
    </row>
    <row r="28" spans="3:8" x14ac:dyDescent="0.25">
      <c r="C28" s="18">
        <v>44585</v>
      </c>
      <c r="D28" s="19">
        <v>7161.03</v>
      </c>
      <c r="E28" s="19">
        <v>80.23</v>
      </c>
      <c r="F28" s="19">
        <v>165.7</v>
      </c>
      <c r="G28" s="16">
        <v>144.87</v>
      </c>
      <c r="H28" s="22" t="str">
        <f t="shared" si="0"/>
        <v>Pre-War</v>
      </c>
    </row>
    <row r="29" spans="3:8" x14ac:dyDescent="0.25">
      <c r="C29" s="15">
        <v>44582</v>
      </c>
      <c r="D29" s="16">
        <v>7251.69</v>
      </c>
      <c r="E29" s="16">
        <v>81.13</v>
      </c>
      <c r="F29" s="16">
        <v>163.65</v>
      </c>
      <c r="G29" s="16">
        <v>147.43</v>
      </c>
      <c r="H29" s="21" t="str">
        <f t="shared" si="0"/>
        <v>Pre-War</v>
      </c>
    </row>
    <row r="30" spans="3:8" x14ac:dyDescent="0.25">
      <c r="C30" s="18">
        <v>44581</v>
      </c>
      <c r="D30" s="19">
        <v>7341.2</v>
      </c>
      <c r="E30" s="19">
        <v>83.67</v>
      </c>
      <c r="F30" s="19">
        <v>166.85</v>
      </c>
      <c r="G30" s="16">
        <v>149.13</v>
      </c>
      <c r="H30" s="22" t="str">
        <f t="shared" si="0"/>
        <v>Pre-War</v>
      </c>
    </row>
    <row r="31" spans="3:8" x14ac:dyDescent="0.25">
      <c r="C31" s="15">
        <v>44580</v>
      </c>
      <c r="D31" s="16">
        <v>7334.32</v>
      </c>
      <c r="E31" s="16">
        <v>83.4</v>
      </c>
      <c r="F31" s="16">
        <v>170.25</v>
      </c>
      <c r="G31" s="16">
        <v>149.93</v>
      </c>
      <c r="H31" s="21" t="str">
        <f t="shared" si="0"/>
        <v>Pre-War</v>
      </c>
    </row>
    <row r="32" spans="3:8" x14ac:dyDescent="0.25">
      <c r="C32" s="18">
        <v>44579</v>
      </c>
      <c r="D32" s="19">
        <v>7228.74</v>
      </c>
      <c r="E32" s="19">
        <v>82.63</v>
      </c>
      <c r="F32" s="19">
        <v>163.85</v>
      </c>
      <c r="G32" s="16">
        <v>149.37</v>
      </c>
      <c r="H32" s="22" t="str">
        <f t="shared" si="0"/>
        <v>Pre-War</v>
      </c>
    </row>
    <row r="33" spans="3:8" x14ac:dyDescent="0.25">
      <c r="C33" s="15">
        <v>44578</v>
      </c>
      <c r="D33" s="16">
        <v>7152.99</v>
      </c>
      <c r="E33" s="16">
        <v>82.5</v>
      </c>
      <c r="F33" s="16">
        <v>165.85</v>
      </c>
      <c r="G33" s="16">
        <v>149.77000000000001</v>
      </c>
      <c r="H33" s="21" t="str">
        <f t="shared" si="0"/>
        <v>Pre-War</v>
      </c>
    </row>
    <row r="34" spans="3:8" x14ac:dyDescent="0.25">
      <c r="C34" s="18">
        <v>44577</v>
      </c>
      <c r="D34" s="19">
        <v>7100</v>
      </c>
      <c r="E34" s="19">
        <v>82</v>
      </c>
      <c r="F34" s="19">
        <v>164</v>
      </c>
      <c r="G34" s="16">
        <v>147</v>
      </c>
      <c r="H34" s="22" t="str">
        <f t="shared" si="0"/>
        <v>Pre-War</v>
      </c>
    </row>
    <row r="35" spans="3:8" x14ac:dyDescent="0.25">
      <c r="C35" s="15">
        <v>44575</v>
      </c>
      <c r="D35" s="16">
        <v>7094.47</v>
      </c>
      <c r="E35" s="16">
        <v>82.2</v>
      </c>
      <c r="F35" s="16">
        <v>161.05000000000001</v>
      </c>
      <c r="G35" s="16">
        <v>145.87</v>
      </c>
      <c r="H35" s="21" t="str">
        <f t="shared" si="0"/>
        <v>Pre-War</v>
      </c>
    </row>
    <row r="36" spans="3:8" x14ac:dyDescent="0.25">
      <c r="C36" s="18">
        <v>44574</v>
      </c>
      <c r="D36" s="19">
        <v>6949.87</v>
      </c>
      <c r="E36" s="19">
        <v>80.77</v>
      </c>
      <c r="F36" s="19">
        <v>163.95</v>
      </c>
      <c r="G36" s="16">
        <v>147.93</v>
      </c>
      <c r="H36" s="22" t="str">
        <f t="shared" si="0"/>
        <v>Pre-War</v>
      </c>
    </row>
    <row r="37" spans="3:8" x14ac:dyDescent="0.25">
      <c r="C37" s="15">
        <v>44573</v>
      </c>
      <c r="D37" s="16">
        <v>6973.97</v>
      </c>
      <c r="E37" s="16">
        <v>79.430000000000007</v>
      </c>
      <c r="F37" s="16">
        <v>164.95</v>
      </c>
      <c r="G37" s="16">
        <v>147.07</v>
      </c>
      <c r="H37" s="21" t="str">
        <f t="shared" si="0"/>
        <v>Pre-War</v>
      </c>
    </row>
    <row r="38" spans="3:8" x14ac:dyDescent="0.25">
      <c r="C38" s="18">
        <v>44572</v>
      </c>
      <c r="D38" s="19">
        <v>6848.88</v>
      </c>
      <c r="E38" s="19">
        <v>79.069999999999993</v>
      </c>
      <c r="F38" s="19">
        <v>160.94999999999999</v>
      </c>
      <c r="G38" s="16">
        <v>142</v>
      </c>
      <c r="H38" s="22" t="str">
        <f t="shared" si="0"/>
        <v>Pre-War</v>
      </c>
    </row>
    <row r="39" spans="3:8" x14ac:dyDescent="0.25">
      <c r="C39" s="15">
        <v>44571</v>
      </c>
      <c r="D39" s="16">
        <v>6617.19</v>
      </c>
      <c r="E39" s="16">
        <v>79.8</v>
      </c>
      <c r="F39" s="16">
        <v>158.35</v>
      </c>
      <c r="G39" s="16">
        <v>143.33000000000001</v>
      </c>
      <c r="H39" s="21" t="str">
        <f t="shared" si="0"/>
        <v>Pre-War</v>
      </c>
    </row>
    <row r="40" spans="3:8" x14ac:dyDescent="0.25">
      <c r="C40" s="18">
        <v>44568</v>
      </c>
      <c r="D40" s="19">
        <v>6675.43</v>
      </c>
      <c r="E40" s="19">
        <v>79</v>
      </c>
      <c r="F40" s="19">
        <v>157.05000000000001</v>
      </c>
      <c r="G40" s="16">
        <v>142.69999999999999</v>
      </c>
      <c r="H40" s="22" t="str">
        <f t="shared" si="0"/>
        <v>Pre-War</v>
      </c>
    </row>
    <row r="41" spans="3:8" x14ac:dyDescent="0.25">
      <c r="C41" s="15">
        <v>44567</v>
      </c>
      <c r="D41" s="16">
        <v>6735.95</v>
      </c>
      <c r="E41" s="16">
        <v>78.17</v>
      </c>
      <c r="F41" s="16">
        <v>150.80000000000001</v>
      </c>
      <c r="G41" s="16">
        <v>131.9</v>
      </c>
      <c r="H41" s="21" t="str">
        <f t="shared" si="0"/>
        <v>Pre-War</v>
      </c>
    </row>
    <row r="42" spans="3:8" x14ac:dyDescent="0.25">
      <c r="C42" s="18">
        <v>44566</v>
      </c>
      <c r="D42" s="19">
        <v>6654.87</v>
      </c>
      <c r="E42" s="19">
        <v>78.17</v>
      </c>
      <c r="F42" s="19">
        <v>150.35</v>
      </c>
      <c r="G42" s="16">
        <v>129.97</v>
      </c>
      <c r="H42" s="22" t="str">
        <f t="shared" si="0"/>
        <v>Pre-War</v>
      </c>
    </row>
    <row r="43" spans="3:8" x14ac:dyDescent="0.25">
      <c r="C43" s="15">
        <v>44565</v>
      </c>
      <c r="D43" s="16">
        <v>6578.37</v>
      </c>
      <c r="E43" s="16">
        <v>76.03</v>
      </c>
      <c r="F43" s="16">
        <v>147.80000000000001</v>
      </c>
      <c r="G43" s="16">
        <v>131.30000000000001</v>
      </c>
      <c r="H43" s="21" t="str">
        <f t="shared" si="0"/>
        <v>Pre-War</v>
      </c>
    </row>
    <row r="44" spans="3:8" x14ac:dyDescent="0.25">
      <c r="C44" s="18">
        <v>44564</v>
      </c>
      <c r="D44" s="19">
        <v>6482.45</v>
      </c>
      <c r="E44" s="19">
        <v>75.3</v>
      </c>
      <c r="F44" s="19">
        <v>143.05000000000001</v>
      </c>
      <c r="G44" s="16">
        <v>132.53</v>
      </c>
      <c r="H44" s="22" t="str">
        <f t="shared" si="0"/>
        <v>Pre-War</v>
      </c>
    </row>
    <row r="45" spans="3:8" x14ac:dyDescent="0.25">
      <c r="C45" s="15">
        <v>44561</v>
      </c>
      <c r="D45" s="16">
        <v>6423.07</v>
      </c>
      <c r="E45" s="16">
        <v>74.33</v>
      </c>
      <c r="F45" s="16">
        <v>142.4</v>
      </c>
      <c r="G45" s="16">
        <v>132.6</v>
      </c>
      <c r="H45" s="21" t="str">
        <f t="shared" si="0"/>
        <v>Pre-War</v>
      </c>
    </row>
    <row r="46" spans="3:8" x14ac:dyDescent="0.25">
      <c r="C46" s="18">
        <v>44560</v>
      </c>
      <c r="D46" s="19">
        <v>6548.68</v>
      </c>
      <c r="E46" s="19">
        <v>73.7</v>
      </c>
      <c r="F46" s="19">
        <v>140.5</v>
      </c>
      <c r="G46" s="16">
        <v>134.4</v>
      </c>
      <c r="H46" s="22" t="str">
        <f t="shared" si="0"/>
        <v>Pre-War</v>
      </c>
    </row>
    <row r="47" spans="3:8" x14ac:dyDescent="0.25">
      <c r="C47" s="15">
        <v>44559</v>
      </c>
      <c r="D47" s="16">
        <v>6512.14</v>
      </c>
      <c r="E47" s="16">
        <v>74.33</v>
      </c>
      <c r="F47" s="16">
        <v>138.9</v>
      </c>
      <c r="G47" s="16">
        <v>123.33</v>
      </c>
      <c r="H47" s="21" t="str">
        <f t="shared" si="0"/>
        <v>Pre-War</v>
      </c>
    </row>
    <row r="48" spans="3:8" x14ac:dyDescent="0.25">
      <c r="C48" s="18">
        <v>44558</v>
      </c>
      <c r="D48" s="19">
        <v>6489.3</v>
      </c>
      <c r="E48" s="19">
        <v>74.87</v>
      </c>
      <c r="F48" s="19">
        <v>139.5</v>
      </c>
      <c r="G48" s="16">
        <v>124.67</v>
      </c>
      <c r="H48" s="22" t="str">
        <f t="shared" si="0"/>
        <v>Pre-War</v>
      </c>
    </row>
    <row r="49" spans="3:8" x14ac:dyDescent="0.25">
      <c r="C49" s="15">
        <v>44557</v>
      </c>
      <c r="D49" s="16">
        <v>6477.88</v>
      </c>
      <c r="E49" s="16">
        <v>73.83</v>
      </c>
      <c r="F49" s="16">
        <v>137.35</v>
      </c>
      <c r="G49" s="16">
        <v>116.83</v>
      </c>
      <c r="H49" s="21" t="str">
        <f t="shared" si="0"/>
        <v>Pre-War</v>
      </c>
    </row>
    <row r="50" spans="3:8" x14ac:dyDescent="0.25">
      <c r="C50" s="18">
        <v>44554</v>
      </c>
      <c r="D50" s="19">
        <v>6312.31</v>
      </c>
      <c r="E50" s="19">
        <v>73.5</v>
      </c>
      <c r="F50" s="19">
        <v>138.5</v>
      </c>
      <c r="G50" s="16">
        <v>117.9</v>
      </c>
      <c r="H50" s="22" t="str">
        <f t="shared" si="0"/>
        <v>Pre-War</v>
      </c>
    </row>
    <row r="51" spans="3:8" x14ac:dyDescent="0.25">
      <c r="C51" s="15">
        <v>44553</v>
      </c>
      <c r="D51" s="16">
        <v>6321.44</v>
      </c>
      <c r="E51" s="16">
        <v>74.77</v>
      </c>
      <c r="F51" s="16">
        <v>140.5</v>
      </c>
      <c r="G51" s="16">
        <v>120.07</v>
      </c>
      <c r="H51" s="21" t="str">
        <f t="shared" si="0"/>
        <v>Pre-War</v>
      </c>
    </row>
    <row r="52" spans="3:8" x14ac:dyDescent="0.25">
      <c r="C52" s="18">
        <v>44552</v>
      </c>
      <c r="D52" s="19">
        <v>6243.8</v>
      </c>
      <c r="E52" s="19">
        <v>72.7</v>
      </c>
      <c r="F52" s="19">
        <v>136.80000000000001</v>
      </c>
      <c r="G52" s="16">
        <v>120.9</v>
      </c>
      <c r="H52" s="22" t="str">
        <f t="shared" si="0"/>
        <v>Pre-War</v>
      </c>
    </row>
    <row r="53" spans="3:8" x14ac:dyDescent="0.25">
      <c r="C53" s="15">
        <v>44551</v>
      </c>
      <c r="D53" s="16">
        <v>6190.13</v>
      </c>
      <c r="E53" s="16">
        <v>73</v>
      </c>
      <c r="F53" s="16">
        <v>136.05000000000001</v>
      </c>
      <c r="G53" s="16">
        <v>122.13</v>
      </c>
      <c r="H53" s="21" t="str">
        <f t="shared" si="0"/>
        <v>Pre-War</v>
      </c>
    </row>
    <row r="54" spans="3:8" x14ac:dyDescent="0.25">
      <c r="C54" s="18">
        <v>44550</v>
      </c>
      <c r="D54" s="19">
        <v>5878.39</v>
      </c>
      <c r="E54" s="19">
        <v>72.5</v>
      </c>
      <c r="F54" s="19">
        <v>134</v>
      </c>
      <c r="G54" s="16">
        <v>114.93</v>
      </c>
      <c r="H54" s="22" t="str">
        <f t="shared" si="0"/>
        <v>Pre-War</v>
      </c>
    </row>
    <row r="55" spans="3:8" x14ac:dyDescent="0.25">
      <c r="C55" s="15">
        <v>44547</v>
      </c>
      <c r="D55" s="16">
        <v>6163.86</v>
      </c>
      <c r="E55" s="16">
        <v>75.23</v>
      </c>
      <c r="F55" s="16">
        <v>139.4</v>
      </c>
      <c r="G55" s="16">
        <v>126.67</v>
      </c>
      <c r="H55" s="21" t="str">
        <f t="shared" si="0"/>
        <v>Pre-War</v>
      </c>
    </row>
    <row r="56" spans="3:8" x14ac:dyDescent="0.25">
      <c r="C56" s="18">
        <v>44546</v>
      </c>
      <c r="D56" s="19">
        <v>6307.74</v>
      </c>
      <c r="E56" s="19">
        <v>77.17</v>
      </c>
      <c r="F56" s="19">
        <v>145.35</v>
      </c>
      <c r="G56" s="16">
        <v>130.69999999999999</v>
      </c>
      <c r="H56" s="22" t="str">
        <f t="shared" si="0"/>
        <v>Pre-War</v>
      </c>
    </row>
    <row r="57" spans="3:8" x14ac:dyDescent="0.25">
      <c r="C57" s="15">
        <v>44545</v>
      </c>
      <c r="D57" s="16">
        <v>6165.01</v>
      </c>
      <c r="E57" s="16">
        <v>77.13</v>
      </c>
      <c r="F57" s="16">
        <v>143.94999999999999</v>
      </c>
      <c r="G57" s="16">
        <v>133.5</v>
      </c>
      <c r="H57" s="21" t="str">
        <f t="shared" si="0"/>
        <v>Pre-War</v>
      </c>
    </row>
    <row r="58" spans="3:8" x14ac:dyDescent="0.25">
      <c r="C58" s="18">
        <v>44544</v>
      </c>
      <c r="D58" s="19">
        <v>6106.77</v>
      </c>
      <c r="E58" s="19">
        <v>78.599999999999994</v>
      </c>
      <c r="F58" s="19">
        <v>146.9</v>
      </c>
      <c r="G58" s="16">
        <v>133.30000000000001</v>
      </c>
      <c r="H58" s="22" t="str">
        <f t="shared" si="0"/>
        <v>Pre-War</v>
      </c>
    </row>
    <row r="59" spans="3:8" x14ac:dyDescent="0.25">
      <c r="C59" s="15">
        <v>44543</v>
      </c>
      <c r="D59" s="16">
        <v>6211.82</v>
      </c>
      <c r="E59" s="16">
        <v>78.87</v>
      </c>
      <c r="F59" s="16">
        <v>145.94999999999999</v>
      </c>
      <c r="G59" s="16">
        <v>135.97</v>
      </c>
      <c r="H59" s="21" t="str">
        <f t="shared" si="0"/>
        <v>Pre-War</v>
      </c>
    </row>
    <row r="60" spans="3:8" x14ac:dyDescent="0.25">
      <c r="C60" s="18">
        <v>44540</v>
      </c>
      <c r="D60" s="19">
        <v>6184.42</v>
      </c>
      <c r="E60" s="19">
        <v>80.03</v>
      </c>
      <c r="F60" s="19">
        <v>147.55000000000001</v>
      </c>
      <c r="G60" s="16">
        <v>136.69999999999999</v>
      </c>
      <c r="H60" s="22" t="str">
        <f t="shared" si="0"/>
        <v>Pre-War</v>
      </c>
    </row>
    <row r="61" spans="3:8" x14ac:dyDescent="0.25">
      <c r="C61" s="15">
        <v>44539</v>
      </c>
      <c r="D61" s="16">
        <v>6182.13</v>
      </c>
      <c r="E61" s="16">
        <v>79.8</v>
      </c>
      <c r="F61" s="16">
        <v>147.35</v>
      </c>
      <c r="G61" s="16">
        <v>139.66999999999999</v>
      </c>
      <c r="H61" s="21" t="str">
        <f t="shared" si="0"/>
        <v>Pre-War</v>
      </c>
    </row>
    <row r="62" spans="3:8" x14ac:dyDescent="0.25">
      <c r="C62" s="18">
        <v>44538</v>
      </c>
      <c r="D62" s="19">
        <v>6246.7</v>
      </c>
      <c r="E62" s="19">
        <v>80.27</v>
      </c>
      <c r="F62" s="19">
        <v>148.4</v>
      </c>
      <c r="G62" s="16">
        <v>141.93</v>
      </c>
      <c r="H62" s="22" t="str">
        <f t="shared" si="0"/>
        <v>Pre-War</v>
      </c>
    </row>
    <row r="63" spans="3:8" x14ac:dyDescent="0.25">
      <c r="C63" s="15">
        <v>44537</v>
      </c>
      <c r="D63" s="16">
        <v>6248.98</v>
      </c>
      <c r="E63" s="16">
        <v>80.400000000000006</v>
      </c>
      <c r="F63" s="16">
        <v>145.9</v>
      </c>
      <c r="G63" s="16">
        <v>142.19999999999999</v>
      </c>
      <c r="H63" s="21" t="str">
        <f t="shared" si="0"/>
        <v>Pre-War</v>
      </c>
    </row>
    <row r="64" spans="3:8" x14ac:dyDescent="0.25">
      <c r="C64" s="18">
        <v>44536</v>
      </c>
      <c r="D64" s="19">
        <v>5939.39</v>
      </c>
      <c r="E64" s="19">
        <v>80.63</v>
      </c>
      <c r="F64" s="19">
        <v>143.35</v>
      </c>
      <c r="G64" s="16">
        <v>143.16999999999999</v>
      </c>
      <c r="H64" s="22" t="str">
        <f t="shared" si="0"/>
        <v>Pre-War</v>
      </c>
    </row>
    <row r="65" spans="3:8" x14ac:dyDescent="0.25">
      <c r="C65" s="15">
        <v>44533</v>
      </c>
      <c r="D65" s="16">
        <v>5748.61</v>
      </c>
      <c r="E65" s="16">
        <v>81.47</v>
      </c>
      <c r="F65" s="16">
        <v>145.9</v>
      </c>
      <c r="G65" s="16">
        <v>143.97</v>
      </c>
      <c r="H65" s="21" t="str">
        <f t="shared" si="0"/>
        <v>Pre-War</v>
      </c>
    </row>
    <row r="66" spans="3:8" x14ac:dyDescent="0.25">
      <c r="C66" s="18">
        <v>44532</v>
      </c>
      <c r="D66" s="19">
        <v>5674.35</v>
      </c>
      <c r="E66" s="19">
        <v>80.430000000000007</v>
      </c>
      <c r="F66" s="19">
        <v>144</v>
      </c>
      <c r="G66" s="16">
        <v>145.83000000000001</v>
      </c>
      <c r="H66" s="22" t="str">
        <f t="shared" si="0"/>
        <v>Pre-War</v>
      </c>
    </row>
    <row r="67" spans="3:8" x14ac:dyDescent="0.25">
      <c r="C67" s="15">
        <v>44531</v>
      </c>
      <c r="D67" s="16">
        <v>5718.9</v>
      </c>
      <c r="E67" s="16">
        <v>78.47</v>
      </c>
      <c r="F67" s="16">
        <v>142.25</v>
      </c>
      <c r="G67" s="16">
        <v>142.9</v>
      </c>
      <c r="H67" s="21" t="str">
        <f t="shared" si="0"/>
        <v>Pre-War</v>
      </c>
    </row>
    <row r="68" spans="3:8" x14ac:dyDescent="0.25">
      <c r="C68" s="18">
        <v>44530</v>
      </c>
      <c r="D68" s="19">
        <v>5593.24</v>
      </c>
      <c r="E68" s="19">
        <v>79.3</v>
      </c>
      <c r="F68" s="19">
        <v>142.1</v>
      </c>
      <c r="G68" s="16">
        <v>141.1</v>
      </c>
      <c r="H68" s="22" t="str">
        <f t="shared" si="0"/>
        <v>Pre-War</v>
      </c>
    </row>
    <row r="69" spans="3:8" x14ac:dyDescent="0.25">
      <c r="C69" s="15">
        <v>44529</v>
      </c>
      <c r="D69" s="16">
        <v>6103.9</v>
      </c>
      <c r="E69" s="16">
        <v>79.2</v>
      </c>
      <c r="F69" s="16">
        <v>144.1</v>
      </c>
      <c r="G69" s="16">
        <v>135.5</v>
      </c>
      <c r="H69" s="21" t="str">
        <f t="shared" ref="H69:H132" si="1">IF(C69&lt;DATE(2022,2,24),"Pre-War", IF(C69&lt;=DATE(2022,12,31),"Shock","Post-Shock"))</f>
        <v>Pre-War</v>
      </c>
    </row>
    <row r="70" spans="3:8" x14ac:dyDescent="0.25">
      <c r="C70" s="18">
        <v>44526</v>
      </c>
      <c r="D70" s="19">
        <v>5924.54</v>
      </c>
      <c r="E70" s="19">
        <v>80.63</v>
      </c>
      <c r="F70" s="19">
        <v>147.1</v>
      </c>
      <c r="G70" s="16">
        <v>132.37</v>
      </c>
      <c r="H70" s="22" t="str">
        <f t="shared" si="1"/>
        <v>Pre-War</v>
      </c>
    </row>
    <row r="71" spans="3:8" x14ac:dyDescent="0.25">
      <c r="C71" s="15">
        <v>44525</v>
      </c>
      <c r="D71" s="16">
        <v>6668.25</v>
      </c>
      <c r="E71" s="16">
        <v>83.77</v>
      </c>
      <c r="F71" s="16">
        <v>155.1</v>
      </c>
      <c r="G71" s="16">
        <v>135.63</v>
      </c>
      <c r="H71" s="21" t="str">
        <f t="shared" si="1"/>
        <v>Pre-War</v>
      </c>
    </row>
    <row r="72" spans="3:8" x14ac:dyDescent="0.25">
      <c r="C72" s="18">
        <v>44524</v>
      </c>
      <c r="D72" s="19">
        <v>6695.67</v>
      </c>
      <c r="E72" s="19">
        <v>85.07</v>
      </c>
      <c r="F72" s="19">
        <v>153.44999999999999</v>
      </c>
      <c r="G72" s="16">
        <v>135.30000000000001</v>
      </c>
      <c r="H72" s="22" t="str">
        <f t="shared" si="1"/>
        <v>Pre-War</v>
      </c>
    </row>
    <row r="73" spans="3:8" x14ac:dyDescent="0.25">
      <c r="C73" s="15">
        <v>44523</v>
      </c>
      <c r="D73" s="16">
        <v>6720.8</v>
      </c>
      <c r="E73" s="16">
        <v>84.1</v>
      </c>
      <c r="F73" s="16">
        <v>146.69999999999999</v>
      </c>
      <c r="G73" s="16">
        <v>131.53</v>
      </c>
      <c r="H73" s="21" t="str">
        <f t="shared" si="1"/>
        <v>Pre-War</v>
      </c>
    </row>
    <row r="74" spans="3:8" x14ac:dyDescent="0.25">
      <c r="C74" s="18">
        <v>44522</v>
      </c>
      <c r="D74" s="19">
        <v>6523.16</v>
      </c>
      <c r="E74" s="19">
        <v>83</v>
      </c>
      <c r="F74" s="19">
        <v>146.55000000000001</v>
      </c>
      <c r="G74" s="16">
        <v>130.30000000000001</v>
      </c>
      <c r="H74" s="22" t="str">
        <f t="shared" si="1"/>
        <v>Pre-War</v>
      </c>
    </row>
    <row r="75" spans="3:8" x14ac:dyDescent="0.25">
      <c r="C75" s="15">
        <v>44519</v>
      </c>
      <c r="D75" s="16">
        <v>6476.32</v>
      </c>
      <c r="E75" s="16">
        <v>84</v>
      </c>
      <c r="F75" s="16">
        <v>150</v>
      </c>
      <c r="G75" s="16">
        <v>141</v>
      </c>
      <c r="H75" s="21" t="str">
        <f t="shared" si="1"/>
        <v>Pre-War</v>
      </c>
    </row>
    <row r="76" spans="3:8" x14ac:dyDescent="0.25">
      <c r="C76" s="18">
        <v>44518</v>
      </c>
      <c r="D76" s="19">
        <v>6651.11</v>
      </c>
      <c r="E76" s="19">
        <v>86.23</v>
      </c>
      <c r="F76" s="19">
        <v>154.30000000000001</v>
      </c>
      <c r="G76" s="16">
        <v>142</v>
      </c>
      <c r="H76" s="22" t="str">
        <f t="shared" si="1"/>
        <v>Pre-War</v>
      </c>
    </row>
    <row r="77" spans="3:8" x14ac:dyDescent="0.25">
      <c r="C77" s="15">
        <v>44517</v>
      </c>
      <c r="D77" s="16">
        <v>6616.84</v>
      </c>
      <c r="E77" s="16">
        <v>85.63</v>
      </c>
      <c r="F77" s="16">
        <v>157.4</v>
      </c>
      <c r="G77" s="16">
        <v>146.66999999999999</v>
      </c>
      <c r="H77" s="21" t="str">
        <f t="shared" si="1"/>
        <v>Pre-War</v>
      </c>
    </row>
    <row r="78" spans="3:8" x14ac:dyDescent="0.25">
      <c r="C78" s="18">
        <v>44516</v>
      </c>
      <c r="D78" s="19">
        <v>6829.33</v>
      </c>
      <c r="E78" s="19">
        <v>87.33</v>
      </c>
      <c r="F78" s="19">
        <v>157.15</v>
      </c>
      <c r="G78" s="16">
        <v>148.63</v>
      </c>
      <c r="H78" s="22" t="str">
        <f t="shared" si="1"/>
        <v>Pre-War</v>
      </c>
    </row>
    <row r="79" spans="3:8" x14ac:dyDescent="0.25">
      <c r="C79" s="15">
        <v>44515</v>
      </c>
      <c r="D79" s="16">
        <v>6745.93</v>
      </c>
      <c r="E79" s="16">
        <v>88.57</v>
      </c>
      <c r="F79" s="16">
        <v>157.80000000000001</v>
      </c>
      <c r="G79" s="16">
        <v>147.87</v>
      </c>
      <c r="H79" s="21" t="str">
        <f t="shared" si="1"/>
        <v>Pre-War</v>
      </c>
    </row>
    <row r="80" spans="3:8" x14ac:dyDescent="0.25">
      <c r="C80" s="18">
        <v>44512</v>
      </c>
      <c r="D80" s="19">
        <v>6792.77</v>
      </c>
      <c r="E80" s="19">
        <v>88.63</v>
      </c>
      <c r="F80" s="19">
        <v>154.65</v>
      </c>
      <c r="G80" s="16">
        <v>147.93</v>
      </c>
      <c r="H80" s="22" t="str">
        <f t="shared" si="1"/>
        <v>Pre-War</v>
      </c>
    </row>
    <row r="81" spans="3:8" x14ac:dyDescent="0.25">
      <c r="C81" s="15">
        <v>44511</v>
      </c>
      <c r="D81" s="16">
        <v>6805.34</v>
      </c>
      <c r="E81" s="16">
        <v>88.87</v>
      </c>
      <c r="F81" s="16">
        <v>153.5</v>
      </c>
      <c r="G81" s="16">
        <v>144.43</v>
      </c>
      <c r="H81" s="21" t="str">
        <f t="shared" si="1"/>
        <v>Pre-War</v>
      </c>
    </row>
    <row r="82" spans="3:8" x14ac:dyDescent="0.25">
      <c r="C82" s="18">
        <v>44510</v>
      </c>
      <c r="D82" s="19">
        <v>6849.89</v>
      </c>
      <c r="E82" s="19">
        <v>92.97</v>
      </c>
      <c r="F82" s="19">
        <v>157.69999999999999</v>
      </c>
      <c r="G82" s="16">
        <v>147.97</v>
      </c>
      <c r="H82" s="22" t="str">
        <f t="shared" si="1"/>
        <v>Pre-War</v>
      </c>
    </row>
    <row r="83" spans="3:8" x14ac:dyDescent="0.25">
      <c r="C83" s="15">
        <v>44509</v>
      </c>
      <c r="D83" s="16">
        <v>6989.52</v>
      </c>
      <c r="E83" s="16">
        <v>93.13</v>
      </c>
      <c r="F83" s="16">
        <v>156.65</v>
      </c>
      <c r="G83" s="16">
        <v>147.83000000000001</v>
      </c>
      <c r="H83" s="21" t="str">
        <f t="shared" si="1"/>
        <v>Pre-War</v>
      </c>
    </row>
    <row r="84" spans="3:8" x14ac:dyDescent="0.25">
      <c r="C84" s="18">
        <v>44508</v>
      </c>
      <c r="D84" s="19">
        <v>6822.84</v>
      </c>
      <c r="E84" s="19">
        <v>93.63</v>
      </c>
      <c r="F84" s="19">
        <v>154.9</v>
      </c>
      <c r="G84" s="16">
        <v>148.16999999999999</v>
      </c>
      <c r="H84" s="22" t="str">
        <f t="shared" si="1"/>
        <v>Pre-War</v>
      </c>
    </row>
    <row r="85" spans="3:8" x14ac:dyDescent="0.25">
      <c r="C85" s="15">
        <v>44505</v>
      </c>
      <c r="D85" s="16">
        <v>6817.21</v>
      </c>
      <c r="E85" s="16">
        <v>90</v>
      </c>
      <c r="F85" s="16">
        <v>153</v>
      </c>
      <c r="G85" s="16">
        <v>147</v>
      </c>
      <c r="H85" s="21" t="str">
        <f t="shared" si="1"/>
        <v>Pre-War</v>
      </c>
    </row>
    <row r="86" spans="3:8" x14ac:dyDescent="0.25">
      <c r="C86" s="18">
        <v>44504</v>
      </c>
      <c r="D86" s="19">
        <v>6974.88</v>
      </c>
      <c r="E86" s="19">
        <v>89.77</v>
      </c>
      <c r="F86" s="19">
        <v>152.05000000000001</v>
      </c>
      <c r="G86" s="16">
        <v>146.83000000000001</v>
      </c>
      <c r="H86" s="22" t="str">
        <f t="shared" si="1"/>
        <v>Pre-War</v>
      </c>
    </row>
    <row r="87" spans="3:8" x14ac:dyDescent="0.25">
      <c r="C87" s="15">
        <v>44503</v>
      </c>
      <c r="D87" s="16">
        <v>6817.21</v>
      </c>
      <c r="E87" s="16">
        <v>88.37</v>
      </c>
      <c r="F87" s="16">
        <v>152</v>
      </c>
      <c r="G87" s="16">
        <v>144.80000000000001</v>
      </c>
      <c r="H87" s="21" t="str">
        <f t="shared" si="1"/>
        <v>Pre-War</v>
      </c>
    </row>
    <row r="88" spans="3:8" x14ac:dyDescent="0.25">
      <c r="C88" s="18">
        <v>44502</v>
      </c>
      <c r="D88" s="19">
        <v>7042.46</v>
      </c>
      <c r="E88" s="19">
        <v>87.2</v>
      </c>
      <c r="F88" s="19">
        <v>152.94999999999999</v>
      </c>
      <c r="G88" s="16">
        <v>147.30000000000001</v>
      </c>
      <c r="H88" s="22" t="str">
        <f t="shared" si="1"/>
        <v>Pre-War</v>
      </c>
    </row>
    <row r="89" spans="3:8" x14ac:dyDescent="0.25">
      <c r="C89" s="15">
        <v>44501</v>
      </c>
      <c r="D89" s="16">
        <v>7087.51</v>
      </c>
      <c r="E89" s="16">
        <v>87.77</v>
      </c>
      <c r="F89" s="16">
        <v>153.15</v>
      </c>
      <c r="G89" s="16">
        <v>150.22999999999999</v>
      </c>
      <c r="H89" s="21" t="str">
        <f t="shared" si="1"/>
        <v>Pre-War</v>
      </c>
    </row>
    <row r="90" spans="3:8" x14ac:dyDescent="0.25">
      <c r="C90" s="18">
        <v>44498</v>
      </c>
      <c r="D90" s="19">
        <v>7054.84</v>
      </c>
      <c r="E90" s="19">
        <v>85.3</v>
      </c>
      <c r="F90" s="19">
        <v>149.05000000000001</v>
      </c>
      <c r="G90" s="16">
        <v>150.03</v>
      </c>
      <c r="H90" s="22" t="str">
        <f t="shared" si="1"/>
        <v>Pre-War</v>
      </c>
    </row>
    <row r="91" spans="3:8" x14ac:dyDescent="0.25">
      <c r="C91" s="15">
        <v>44497</v>
      </c>
      <c r="D91" s="16">
        <v>6964.74</v>
      </c>
      <c r="E91" s="16">
        <v>85.77</v>
      </c>
      <c r="F91" s="16">
        <v>150.19999999999999</v>
      </c>
      <c r="G91" s="16">
        <v>145.5</v>
      </c>
      <c r="H91" s="21" t="str">
        <f t="shared" si="1"/>
        <v>Pre-War</v>
      </c>
    </row>
    <row r="92" spans="3:8" x14ac:dyDescent="0.25">
      <c r="C92" s="18">
        <v>44496</v>
      </c>
      <c r="D92" s="19">
        <v>7005.29</v>
      </c>
      <c r="E92" s="19">
        <v>87.2</v>
      </c>
      <c r="F92" s="19">
        <v>157.9</v>
      </c>
      <c r="G92" s="16">
        <v>148.1</v>
      </c>
      <c r="H92" s="22" t="str">
        <f t="shared" si="1"/>
        <v>Pre-War</v>
      </c>
    </row>
    <row r="93" spans="3:8" x14ac:dyDescent="0.25">
      <c r="C93" s="15">
        <v>44495</v>
      </c>
      <c r="D93" s="16">
        <v>7162.97</v>
      </c>
      <c r="E93" s="16">
        <v>87.67</v>
      </c>
      <c r="F93" s="16">
        <v>163.1</v>
      </c>
      <c r="G93" s="16">
        <v>147</v>
      </c>
      <c r="H93" s="21" t="str">
        <f t="shared" si="1"/>
        <v>Pre-War</v>
      </c>
    </row>
    <row r="94" spans="3:8" x14ac:dyDescent="0.25">
      <c r="C94" s="18">
        <v>44494</v>
      </c>
      <c r="D94" s="19">
        <v>7107.78</v>
      </c>
      <c r="E94" s="19">
        <v>86.97</v>
      </c>
      <c r="F94" s="19">
        <v>161.4</v>
      </c>
      <c r="G94" s="16">
        <v>150.13</v>
      </c>
      <c r="H94" s="22" t="str">
        <f t="shared" si="1"/>
        <v>Pre-War</v>
      </c>
    </row>
    <row r="95" spans="3:8" x14ac:dyDescent="0.25">
      <c r="C95" s="15">
        <v>44491</v>
      </c>
      <c r="D95" s="16">
        <v>7076.24</v>
      </c>
      <c r="E95" s="16">
        <v>87.13</v>
      </c>
      <c r="F95" s="16">
        <v>157.05000000000001</v>
      </c>
      <c r="G95" s="16">
        <v>139.63</v>
      </c>
      <c r="H95" s="21" t="str">
        <f t="shared" si="1"/>
        <v>Pre-War</v>
      </c>
    </row>
    <row r="96" spans="3:8" x14ac:dyDescent="0.25">
      <c r="C96" s="18">
        <v>44490</v>
      </c>
      <c r="D96" s="19">
        <v>6917.44</v>
      </c>
      <c r="E96" s="19">
        <v>87.77</v>
      </c>
      <c r="F96" s="19">
        <v>155</v>
      </c>
      <c r="G96" s="16">
        <v>144.66999999999999</v>
      </c>
      <c r="H96" s="22" t="str">
        <f t="shared" si="1"/>
        <v>Pre-War</v>
      </c>
    </row>
    <row r="97" spans="3:8" x14ac:dyDescent="0.25">
      <c r="C97" s="15">
        <v>44489</v>
      </c>
      <c r="D97" s="16">
        <v>7004.16</v>
      </c>
      <c r="E97" s="16">
        <v>87.03</v>
      </c>
      <c r="F97" s="16">
        <v>154.9</v>
      </c>
      <c r="G97" s="16">
        <v>152.22999999999999</v>
      </c>
      <c r="H97" s="21" t="str">
        <f t="shared" si="1"/>
        <v>Pre-War</v>
      </c>
    </row>
    <row r="98" spans="3:8" x14ac:dyDescent="0.25">
      <c r="C98" s="18">
        <v>44488</v>
      </c>
      <c r="D98" s="19">
        <v>7014.3</v>
      </c>
      <c r="E98" s="19">
        <v>89.2</v>
      </c>
      <c r="F98" s="19">
        <v>158.6</v>
      </c>
      <c r="G98" s="16">
        <v>155.66999999999999</v>
      </c>
      <c r="H98" s="22" t="str">
        <f t="shared" si="1"/>
        <v>Pre-War</v>
      </c>
    </row>
    <row r="99" spans="3:8" x14ac:dyDescent="0.25">
      <c r="C99" s="15">
        <v>44487</v>
      </c>
      <c r="D99" s="16">
        <v>6920.82</v>
      </c>
      <c r="E99" s="16">
        <v>90.9</v>
      </c>
      <c r="F99" s="16">
        <v>162.1</v>
      </c>
      <c r="G99" s="16">
        <v>157.03</v>
      </c>
      <c r="H99" s="21" t="str">
        <f t="shared" si="1"/>
        <v>Pre-War</v>
      </c>
    </row>
    <row r="100" spans="3:8" x14ac:dyDescent="0.25">
      <c r="C100" s="18">
        <v>44484</v>
      </c>
      <c r="D100" s="19">
        <v>6921.95</v>
      </c>
      <c r="E100" s="19">
        <v>90</v>
      </c>
      <c r="F100" s="19">
        <v>160</v>
      </c>
      <c r="G100" s="16">
        <v>157</v>
      </c>
      <c r="H100" s="22" t="str">
        <f t="shared" si="1"/>
        <v>Pre-War</v>
      </c>
    </row>
    <row r="101" spans="3:8" x14ac:dyDescent="0.25">
      <c r="C101" s="15">
        <v>44483</v>
      </c>
      <c r="D101" s="16">
        <v>6839.73</v>
      </c>
      <c r="E101" s="16">
        <v>89.6</v>
      </c>
      <c r="F101" s="16">
        <v>159.05000000000001</v>
      </c>
      <c r="G101" s="16">
        <v>156.80000000000001</v>
      </c>
      <c r="H101" s="21" t="str">
        <f t="shared" si="1"/>
        <v>Pre-War</v>
      </c>
    </row>
    <row r="102" spans="3:8" x14ac:dyDescent="0.25">
      <c r="C102" s="18">
        <v>44482</v>
      </c>
      <c r="D102" s="19">
        <v>6795.81</v>
      </c>
      <c r="E102" s="19">
        <v>87.5</v>
      </c>
      <c r="F102" s="19">
        <v>160</v>
      </c>
      <c r="G102" s="16">
        <v>153.13</v>
      </c>
      <c r="H102" s="22" t="str">
        <f t="shared" si="1"/>
        <v>Pre-War</v>
      </c>
    </row>
    <row r="103" spans="3:8" x14ac:dyDescent="0.25">
      <c r="C103" s="15">
        <v>44481</v>
      </c>
      <c r="D103" s="16">
        <v>6817.21</v>
      </c>
      <c r="E103" s="16">
        <v>87.5</v>
      </c>
      <c r="F103" s="16">
        <v>163.55000000000001</v>
      </c>
      <c r="G103" s="16">
        <v>156.63</v>
      </c>
      <c r="H103" s="21" t="str">
        <f t="shared" si="1"/>
        <v>Pre-War</v>
      </c>
    </row>
    <row r="104" spans="3:8" x14ac:dyDescent="0.25">
      <c r="C104" s="18">
        <v>44480</v>
      </c>
      <c r="D104" s="19">
        <v>6831.85</v>
      </c>
      <c r="E104" s="19">
        <v>87.7</v>
      </c>
      <c r="F104" s="19">
        <v>165</v>
      </c>
      <c r="G104" s="16">
        <v>159.6</v>
      </c>
      <c r="H104" s="22" t="str">
        <f t="shared" si="1"/>
        <v>Pre-War</v>
      </c>
    </row>
    <row r="105" spans="3:8" x14ac:dyDescent="0.25">
      <c r="C105" s="15">
        <v>44477</v>
      </c>
      <c r="D105" s="16">
        <v>6658.99</v>
      </c>
      <c r="E105" s="16">
        <v>87.87</v>
      </c>
      <c r="F105" s="16">
        <v>160.94999999999999</v>
      </c>
      <c r="G105" s="16">
        <v>159.83000000000001</v>
      </c>
      <c r="H105" s="21" t="str">
        <f t="shared" si="1"/>
        <v>Pre-War</v>
      </c>
    </row>
    <row r="106" spans="3:8" x14ac:dyDescent="0.25">
      <c r="C106" s="18">
        <v>44476</v>
      </c>
      <c r="D106" s="19">
        <v>6568.2</v>
      </c>
      <c r="E106" s="19">
        <v>88.17</v>
      </c>
      <c r="F106" s="19">
        <v>160.4</v>
      </c>
      <c r="G106" s="16">
        <v>161.63</v>
      </c>
      <c r="H106" s="22" t="str">
        <f t="shared" si="1"/>
        <v>Pre-War</v>
      </c>
    </row>
    <row r="107" spans="3:8" x14ac:dyDescent="0.25">
      <c r="C107" s="15">
        <v>44475</v>
      </c>
      <c r="D107" s="16">
        <v>6518.88</v>
      </c>
      <c r="E107" s="16">
        <v>86.73</v>
      </c>
      <c r="F107" s="16">
        <v>168.1</v>
      </c>
      <c r="G107" s="16">
        <v>165.7</v>
      </c>
      <c r="H107" s="21" t="str">
        <f t="shared" si="1"/>
        <v>Pre-War</v>
      </c>
    </row>
    <row r="108" spans="3:8" x14ac:dyDescent="0.25">
      <c r="C108" s="18">
        <v>44474</v>
      </c>
      <c r="D108" s="19">
        <v>6607.43</v>
      </c>
      <c r="E108" s="19">
        <v>86.6</v>
      </c>
      <c r="F108" s="19">
        <v>163.65</v>
      </c>
      <c r="G108" s="16">
        <v>161.97</v>
      </c>
      <c r="H108" s="22" t="str">
        <f t="shared" si="1"/>
        <v>Pre-War</v>
      </c>
    </row>
    <row r="109" spans="3:8" x14ac:dyDescent="0.25">
      <c r="C109" s="15">
        <v>44473</v>
      </c>
      <c r="D109" s="16">
        <v>6528.97</v>
      </c>
      <c r="E109" s="16">
        <v>84.17</v>
      </c>
      <c r="F109" s="16">
        <v>147.6</v>
      </c>
      <c r="G109" s="16">
        <v>161.07</v>
      </c>
      <c r="H109" s="21" t="str">
        <f t="shared" si="1"/>
        <v>Pre-War</v>
      </c>
    </row>
    <row r="110" spans="3:8" x14ac:dyDescent="0.25">
      <c r="C110" s="18">
        <v>44470</v>
      </c>
      <c r="D110" s="19">
        <v>6294.71</v>
      </c>
      <c r="E110" s="19">
        <v>84.93</v>
      </c>
      <c r="F110" s="19">
        <v>146.25</v>
      </c>
      <c r="G110" s="16">
        <v>166.7</v>
      </c>
      <c r="H110" s="22" t="str">
        <f t="shared" si="1"/>
        <v>Pre-War</v>
      </c>
    </row>
    <row r="111" spans="3:8" x14ac:dyDescent="0.25">
      <c r="C111" s="15">
        <v>44469</v>
      </c>
      <c r="D111" s="16">
        <v>6244.27</v>
      </c>
      <c r="E111" s="16">
        <v>83.53</v>
      </c>
      <c r="F111" s="16">
        <v>144.5</v>
      </c>
      <c r="G111" s="16">
        <v>173.47</v>
      </c>
      <c r="H111" s="21" t="str">
        <f t="shared" si="1"/>
        <v>Pre-War</v>
      </c>
    </row>
    <row r="112" spans="3:8" x14ac:dyDescent="0.25">
      <c r="C112" s="18">
        <v>44468</v>
      </c>
      <c r="D112" s="19">
        <v>6249.88</v>
      </c>
      <c r="E112" s="19">
        <v>84.97</v>
      </c>
      <c r="F112" s="19">
        <v>144.75</v>
      </c>
      <c r="G112" s="16">
        <v>169.63</v>
      </c>
      <c r="H112" s="22" t="str">
        <f t="shared" si="1"/>
        <v>Pre-War</v>
      </c>
    </row>
    <row r="113" spans="3:8" x14ac:dyDescent="0.25">
      <c r="C113" s="15">
        <v>44467</v>
      </c>
      <c r="D113" s="16">
        <v>6262.21</v>
      </c>
      <c r="E113" s="16">
        <v>81.97</v>
      </c>
      <c r="F113" s="16">
        <v>142.19999999999999</v>
      </c>
      <c r="G113" s="16">
        <v>155.5</v>
      </c>
      <c r="H113" s="21" t="str">
        <f t="shared" si="1"/>
        <v>Pre-War</v>
      </c>
    </row>
    <row r="114" spans="3:8" x14ac:dyDescent="0.25">
      <c r="C114" s="18">
        <v>44466</v>
      </c>
      <c r="D114" s="19">
        <v>6253.24</v>
      </c>
      <c r="E114" s="19">
        <v>79.099999999999994</v>
      </c>
      <c r="F114" s="19">
        <v>140</v>
      </c>
      <c r="G114" s="16">
        <v>146.19999999999999</v>
      </c>
      <c r="H114" s="22" t="str">
        <f t="shared" si="1"/>
        <v>Pre-War</v>
      </c>
    </row>
    <row r="115" spans="3:8" x14ac:dyDescent="0.25">
      <c r="C115" s="15">
        <v>44463</v>
      </c>
      <c r="D115" s="16">
        <v>6127.7</v>
      </c>
      <c r="E115" s="16">
        <v>78.17</v>
      </c>
      <c r="F115" s="16">
        <v>136.1</v>
      </c>
      <c r="G115" s="16">
        <v>144.66999999999999</v>
      </c>
      <c r="H115" s="21" t="str">
        <f t="shared" si="1"/>
        <v>Pre-War</v>
      </c>
    </row>
    <row r="116" spans="3:8" x14ac:dyDescent="0.25">
      <c r="C116" s="18">
        <v>44462</v>
      </c>
      <c r="D116" s="19">
        <v>6080.63</v>
      </c>
      <c r="E116" s="19">
        <v>78.67</v>
      </c>
      <c r="F116" s="19">
        <v>137.75</v>
      </c>
      <c r="G116" s="16">
        <v>142.57</v>
      </c>
      <c r="H116" s="22" t="str">
        <f t="shared" si="1"/>
        <v>Pre-War</v>
      </c>
    </row>
    <row r="117" spans="3:8" x14ac:dyDescent="0.25">
      <c r="C117" s="15">
        <v>44461</v>
      </c>
      <c r="D117" s="16">
        <v>5967.42</v>
      </c>
      <c r="E117" s="16">
        <v>77.63</v>
      </c>
      <c r="F117" s="16">
        <v>133.65</v>
      </c>
      <c r="G117" s="16">
        <v>144.66999999999999</v>
      </c>
      <c r="H117" s="21" t="str">
        <f t="shared" si="1"/>
        <v>Pre-War</v>
      </c>
    </row>
    <row r="118" spans="3:8" x14ac:dyDescent="0.25">
      <c r="C118" s="18">
        <v>44460</v>
      </c>
      <c r="D118" s="19">
        <v>5837.4</v>
      </c>
      <c r="E118" s="19">
        <v>76.67</v>
      </c>
      <c r="F118" s="19">
        <v>135.19999999999999</v>
      </c>
      <c r="G118" s="16">
        <v>139.27000000000001</v>
      </c>
      <c r="H118" s="22" t="str">
        <f t="shared" si="1"/>
        <v>Pre-War</v>
      </c>
    </row>
    <row r="119" spans="3:8" x14ac:dyDescent="0.25">
      <c r="C119" s="15">
        <v>44459</v>
      </c>
      <c r="D119" s="16">
        <v>5839.64</v>
      </c>
      <c r="E119" s="16">
        <v>76.400000000000006</v>
      </c>
      <c r="F119" s="16">
        <v>128.5</v>
      </c>
      <c r="G119" s="16">
        <v>130.1</v>
      </c>
      <c r="H119" s="21" t="str">
        <f t="shared" si="1"/>
        <v>Pre-War</v>
      </c>
    </row>
    <row r="120" spans="3:8" x14ac:dyDescent="0.25">
      <c r="C120" s="18">
        <v>44456</v>
      </c>
      <c r="D120" s="19">
        <v>5924.83</v>
      </c>
      <c r="E120" s="19">
        <v>78.83</v>
      </c>
      <c r="F120" s="19">
        <v>127.75</v>
      </c>
      <c r="G120" s="16">
        <v>133.19999999999999</v>
      </c>
      <c r="H120" s="22" t="str">
        <f t="shared" si="1"/>
        <v>Pre-War</v>
      </c>
    </row>
    <row r="121" spans="3:8" x14ac:dyDescent="0.25">
      <c r="C121" s="15">
        <v>44455</v>
      </c>
      <c r="D121" s="16">
        <v>5990.96</v>
      </c>
      <c r="E121" s="16">
        <v>78.900000000000006</v>
      </c>
      <c r="F121" s="16">
        <v>128.69999999999999</v>
      </c>
      <c r="G121" s="16">
        <v>141</v>
      </c>
      <c r="H121" s="21" t="str">
        <f t="shared" si="1"/>
        <v>Pre-War</v>
      </c>
    </row>
    <row r="122" spans="3:8" x14ac:dyDescent="0.25">
      <c r="C122" s="18">
        <v>44454</v>
      </c>
      <c r="D122" s="19">
        <v>5970.78</v>
      </c>
      <c r="E122" s="19">
        <v>77.599999999999994</v>
      </c>
      <c r="F122" s="19">
        <v>128.44999999999999</v>
      </c>
      <c r="G122" s="16">
        <v>137.22999999999999</v>
      </c>
      <c r="H122" s="22" t="str">
        <f t="shared" si="1"/>
        <v>Pre-War</v>
      </c>
    </row>
    <row r="123" spans="3:8" x14ac:dyDescent="0.25">
      <c r="C123" s="15">
        <v>44453</v>
      </c>
      <c r="D123" s="16">
        <v>5800.41</v>
      </c>
      <c r="E123" s="16">
        <v>76.83</v>
      </c>
      <c r="F123" s="16">
        <v>123.95</v>
      </c>
      <c r="G123" s="16">
        <v>132.27000000000001</v>
      </c>
      <c r="H123" s="21" t="str">
        <f t="shared" si="1"/>
        <v>Pre-War</v>
      </c>
    </row>
    <row r="124" spans="3:8" x14ac:dyDescent="0.25">
      <c r="C124" s="18">
        <v>44452</v>
      </c>
      <c r="D124" s="19">
        <v>5804.9</v>
      </c>
      <c r="E124" s="19">
        <v>76</v>
      </c>
      <c r="F124" s="19">
        <v>123.05</v>
      </c>
      <c r="G124" s="16">
        <v>128.9</v>
      </c>
      <c r="H124" s="22" t="str">
        <f t="shared" si="1"/>
        <v>Pre-War</v>
      </c>
    </row>
    <row r="125" spans="3:8" x14ac:dyDescent="0.25">
      <c r="C125" s="15">
        <v>44449</v>
      </c>
      <c r="D125" s="16">
        <v>5743.25</v>
      </c>
      <c r="E125" s="16">
        <v>76</v>
      </c>
      <c r="F125" s="16">
        <v>122</v>
      </c>
      <c r="G125" s="16">
        <v>129</v>
      </c>
      <c r="H125" s="21" t="str">
        <f t="shared" si="1"/>
        <v>Pre-War</v>
      </c>
    </row>
    <row r="126" spans="3:8" x14ac:dyDescent="0.25">
      <c r="C126" s="18">
        <v>44448</v>
      </c>
      <c r="D126" s="19">
        <v>5600.94</v>
      </c>
      <c r="E126" s="19">
        <v>75.2</v>
      </c>
      <c r="F126" s="19">
        <v>122.15</v>
      </c>
      <c r="G126" s="16">
        <v>129.93</v>
      </c>
      <c r="H126" s="22" t="str">
        <f t="shared" si="1"/>
        <v>Pre-War</v>
      </c>
    </row>
    <row r="127" spans="3:8" x14ac:dyDescent="0.25">
      <c r="C127" s="15">
        <v>44447</v>
      </c>
      <c r="D127" s="16">
        <v>5711.93</v>
      </c>
      <c r="E127" s="16">
        <v>75.069999999999993</v>
      </c>
      <c r="F127" s="16">
        <v>118.95</v>
      </c>
      <c r="G127" s="16">
        <v>126.43</v>
      </c>
      <c r="H127" s="21" t="str">
        <f t="shared" si="1"/>
        <v>Pre-War</v>
      </c>
    </row>
    <row r="128" spans="3:8" x14ac:dyDescent="0.25">
      <c r="C128" s="18">
        <v>44446</v>
      </c>
      <c r="D128" s="19">
        <v>5620</v>
      </c>
      <c r="E128" s="19">
        <v>74.569999999999993</v>
      </c>
      <c r="F128" s="19">
        <v>119.95</v>
      </c>
      <c r="G128" s="16">
        <v>120.3</v>
      </c>
      <c r="H128" s="22" t="str">
        <f t="shared" si="1"/>
        <v>Pre-War</v>
      </c>
    </row>
    <row r="129" spans="3:8" x14ac:dyDescent="0.25">
      <c r="C129" s="15">
        <v>44445</v>
      </c>
      <c r="D129" s="16">
        <v>5643.55</v>
      </c>
      <c r="E129" s="16">
        <v>74.400000000000006</v>
      </c>
      <c r="F129" s="16">
        <v>121.65</v>
      </c>
      <c r="G129" s="16">
        <v>117.47</v>
      </c>
      <c r="H129" s="21" t="str">
        <f t="shared" si="1"/>
        <v>Pre-War</v>
      </c>
    </row>
    <row r="130" spans="3:8" x14ac:dyDescent="0.25">
      <c r="C130" s="18">
        <v>44444</v>
      </c>
      <c r="D130" s="19">
        <v>5655</v>
      </c>
      <c r="E130" s="19">
        <v>74</v>
      </c>
      <c r="F130" s="19">
        <v>123</v>
      </c>
      <c r="G130" s="16">
        <v>118</v>
      </c>
      <c r="H130" s="22" t="str">
        <f t="shared" si="1"/>
        <v>Pre-War</v>
      </c>
    </row>
    <row r="131" spans="3:8" x14ac:dyDescent="0.25">
      <c r="C131" s="15">
        <v>44442</v>
      </c>
      <c r="D131" s="16">
        <v>5674.94</v>
      </c>
      <c r="E131" s="16">
        <v>75.400000000000006</v>
      </c>
      <c r="F131" s="16">
        <v>123.1</v>
      </c>
      <c r="G131" s="16">
        <v>119.93</v>
      </c>
      <c r="H131" s="21" t="str">
        <f t="shared" si="1"/>
        <v>Pre-War</v>
      </c>
    </row>
    <row r="132" spans="3:8" x14ac:dyDescent="0.25">
      <c r="C132" s="18">
        <v>44441</v>
      </c>
      <c r="D132" s="19">
        <v>5757.9</v>
      </c>
      <c r="E132" s="19">
        <v>73.430000000000007</v>
      </c>
      <c r="F132" s="19">
        <v>118.65</v>
      </c>
      <c r="G132" s="16">
        <v>119.5</v>
      </c>
      <c r="H132" s="22" t="str">
        <f t="shared" si="1"/>
        <v>Pre-War</v>
      </c>
    </row>
    <row r="133" spans="3:8" x14ac:dyDescent="0.25">
      <c r="C133" s="15">
        <v>44440</v>
      </c>
      <c r="D133" s="16">
        <v>5597.58</v>
      </c>
      <c r="E133" s="16">
        <v>73.83</v>
      </c>
      <c r="F133" s="16">
        <v>119.7</v>
      </c>
      <c r="G133" s="16">
        <v>119.67</v>
      </c>
      <c r="H133" s="21" t="str">
        <f t="shared" ref="H133:H196" si="2">IF(C133&lt;DATE(2022,2,24),"Pre-War", IF(C133&lt;=DATE(2022,12,31),"Shock","Post-Shock"))</f>
        <v>Pre-War</v>
      </c>
    </row>
    <row r="134" spans="3:8" x14ac:dyDescent="0.25">
      <c r="C134" s="18">
        <v>44439</v>
      </c>
      <c r="D134" s="19">
        <v>5634.58</v>
      </c>
      <c r="E134" s="19">
        <v>73.900000000000006</v>
      </c>
      <c r="F134" s="19">
        <v>120.55</v>
      </c>
      <c r="G134" s="16">
        <v>121.33</v>
      </c>
      <c r="H134" s="22" t="str">
        <f t="shared" si="2"/>
        <v>Pre-War</v>
      </c>
    </row>
    <row r="135" spans="3:8" x14ac:dyDescent="0.25">
      <c r="C135" s="15">
        <v>44438</v>
      </c>
      <c r="D135" s="16">
        <v>5685.03</v>
      </c>
      <c r="E135" s="16">
        <v>71.569999999999993</v>
      </c>
      <c r="F135" s="16">
        <v>120.15</v>
      </c>
      <c r="G135" s="16">
        <v>116.03</v>
      </c>
      <c r="H135" s="21" t="str">
        <f t="shared" si="2"/>
        <v>Pre-War</v>
      </c>
    </row>
    <row r="136" spans="3:8" x14ac:dyDescent="0.25">
      <c r="C136" s="18">
        <v>44435</v>
      </c>
      <c r="D136" s="19">
        <v>5674.94</v>
      </c>
      <c r="E136" s="19">
        <v>70.63</v>
      </c>
      <c r="F136" s="19">
        <v>116.65</v>
      </c>
      <c r="G136" s="16">
        <v>117.7</v>
      </c>
      <c r="H136" s="22" t="str">
        <f t="shared" si="2"/>
        <v>Pre-War</v>
      </c>
    </row>
    <row r="137" spans="3:8" x14ac:dyDescent="0.25">
      <c r="C137" s="15">
        <v>44434</v>
      </c>
      <c r="D137" s="16">
        <v>5654.76</v>
      </c>
      <c r="E137" s="16">
        <v>70.400000000000006</v>
      </c>
      <c r="F137" s="16">
        <v>115.55</v>
      </c>
      <c r="G137" s="16">
        <v>119.77</v>
      </c>
      <c r="H137" s="21" t="str">
        <f t="shared" si="2"/>
        <v>Pre-War</v>
      </c>
    </row>
    <row r="138" spans="3:8" x14ac:dyDescent="0.25">
      <c r="C138" s="18">
        <v>44433</v>
      </c>
      <c r="D138" s="19">
        <v>5669.33</v>
      </c>
      <c r="E138" s="19">
        <v>70.73</v>
      </c>
      <c r="F138" s="19">
        <v>115.65</v>
      </c>
      <c r="G138" s="16">
        <v>117.37</v>
      </c>
      <c r="H138" s="22" t="str">
        <f t="shared" si="2"/>
        <v>Pre-War</v>
      </c>
    </row>
    <row r="139" spans="3:8" x14ac:dyDescent="0.25">
      <c r="C139" s="15">
        <v>44432</v>
      </c>
      <c r="D139" s="16">
        <v>5628.97</v>
      </c>
      <c r="E139" s="16">
        <v>70.599999999999994</v>
      </c>
      <c r="F139" s="16">
        <v>113.2</v>
      </c>
      <c r="G139" s="16">
        <v>114.07</v>
      </c>
      <c r="H139" s="21" t="str">
        <f t="shared" si="2"/>
        <v>Pre-War</v>
      </c>
    </row>
    <row r="140" spans="3:8" x14ac:dyDescent="0.25">
      <c r="C140" s="18">
        <v>44431</v>
      </c>
      <c r="D140" s="19">
        <v>5478.75</v>
      </c>
      <c r="E140" s="19">
        <v>68.67</v>
      </c>
      <c r="F140" s="19">
        <v>111.75</v>
      </c>
      <c r="G140" s="16">
        <v>112.1</v>
      </c>
      <c r="H140" s="22" t="str">
        <f t="shared" si="2"/>
        <v>Pre-War</v>
      </c>
    </row>
    <row r="141" spans="3:8" x14ac:dyDescent="0.25">
      <c r="C141" s="15">
        <v>44428</v>
      </c>
      <c r="D141" s="16">
        <v>5201.84</v>
      </c>
      <c r="E141" s="16">
        <v>69</v>
      </c>
      <c r="F141" s="16">
        <v>110.2</v>
      </c>
      <c r="G141" s="16">
        <v>110.9</v>
      </c>
      <c r="H141" s="21" t="str">
        <f t="shared" si="2"/>
        <v>Pre-War</v>
      </c>
    </row>
    <row r="142" spans="3:8" x14ac:dyDescent="0.25">
      <c r="C142" s="18">
        <v>44427</v>
      </c>
      <c r="D142" s="19">
        <v>5293.77</v>
      </c>
      <c r="E142" s="19">
        <v>70</v>
      </c>
      <c r="F142" s="19">
        <v>111</v>
      </c>
      <c r="G142" s="16">
        <v>110</v>
      </c>
      <c r="H142" s="22" t="str">
        <f t="shared" si="2"/>
        <v>Pre-War</v>
      </c>
    </row>
    <row r="143" spans="3:8" x14ac:dyDescent="0.25">
      <c r="C143" s="15">
        <v>44426</v>
      </c>
      <c r="D143" s="16">
        <v>5464.17</v>
      </c>
      <c r="E143" s="16">
        <v>70.8</v>
      </c>
      <c r="F143" s="16">
        <v>113.2</v>
      </c>
      <c r="G143" s="16">
        <v>109.03</v>
      </c>
      <c r="H143" s="21" t="str">
        <f t="shared" si="2"/>
        <v>Pre-War</v>
      </c>
    </row>
    <row r="144" spans="3:8" x14ac:dyDescent="0.25">
      <c r="C144" s="18">
        <v>44425</v>
      </c>
      <c r="D144" s="19">
        <v>5556.1</v>
      </c>
      <c r="E144" s="19">
        <v>70.47</v>
      </c>
      <c r="F144" s="19">
        <v>113.85</v>
      </c>
      <c r="G144" s="16">
        <v>111.27</v>
      </c>
      <c r="H144" s="22" t="str">
        <f t="shared" si="2"/>
        <v>Pre-War</v>
      </c>
    </row>
    <row r="145" spans="3:8" x14ac:dyDescent="0.25">
      <c r="C145" s="15">
        <v>44424</v>
      </c>
      <c r="D145" s="16">
        <v>5611.03</v>
      </c>
      <c r="E145" s="16">
        <v>71.47</v>
      </c>
      <c r="F145" s="16">
        <v>115.5</v>
      </c>
      <c r="G145" s="16">
        <v>108.7</v>
      </c>
      <c r="H145" s="21" t="str">
        <f t="shared" si="2"/>
        <v>Pre-War</v>
      </c>
    </row>
    <row r="146" spans="3:8" x14ac:dyDescent="0.25">
      <c r="C146" s="18">
        <v>44421</v>
      </c>
      <c r="D146" s="19">
        <v>5697.36</v>
      </c>
      <c r="E146" s="19">
        <v>69.77</v>
      </c>
      <c r="F146" s="19">
        <v>116.1</v>
      </c>
      <c r="G146" s="16">
        <v>110.9</v>
      </c>
      <c r="H146" s="22" t="str">
        <f t="shared" si="2"/>
        <v>Pre-War</v>
      </c>
    </row>
    <row r="147" spans="3:8" x14ac:dyDescent="0.25">
      <c r="C147" s="15">
        <v>44420</v>
      </c>
      <c r="D147" s="16">
        <v>5760.14</v>
      </c>
      <c r="E147" s="16">
        <v>69.400000000000006</v>
      </c>
      <c r="F147" s="16">
        <v>116.25</v>
      </c>
      <c r="G147" s="16">
        <v>109.67</v>
      </c>
      <c r="H147" s="21" t="str">
        <f t="shared" si="2"/>
        <v>Pre-War</v>
      </c>
    </row>
    <row r="148" spans="3:8" x14ac:dyDescent="0.25">
      <c r="C148" s="18">
        <v>44419</v>
      </c>
      <c r="D148" s="19">
        <v>5767.99</v>
      </c>
      <c r="E148" s="19">
        <v>69.77</v>
      </c>
      <c r="F148" s="19">
        <v>117</v>
      </c>
      <c r="G148" s="16">
        <v>109</v>
      </c>
      <c r="H148" s="22" t="str">
        <f t="shared" si="2"/>
        <v>Pre-War</v>
      </c>
    </row>
    <row r="149" spans="3:8" x14ac:dyDescent="0.25">
      <c r="C149" s="15">
        <v>44418</v>
      </c>
      <c r="D149" s="16">
        <v>5730.99</v>
      </c>
      <c r="E149" s="16">
        <v>68.17</v>
      </c>
      <c r="F149" s="16">
        <v>114.85</v>
      </c>
      <c r="G149" s="16">
        <v>107.17</v>
      </c>
      <c r="H149" s="21" t="str">
        <f t="shared" si="2"/>
        <v>Pre-War</v>
      </c>
    </row>
    <row r="150" spans="3:8" x14ac:dyDescent="0.25">
      <c r="C150" s="18">
        <v>44417</v>
      </c>
      <c r="D150" s="19">
        <v>5553.86</v>
      </c>
      <c r="E150" s="19">
        <v>69.599999999999994</v>
      </c>
      <c r="F150" s="19">
        <v>115</v>
      </c>
      <c r="G150" s="16">
        <v>110.33</v>
      </c>
      <c r="H150" s="22" t="str">
        <f t="shared" si="2"/>
        <v>Pre-War</v>
      </c>
    </row>
    <row r="151" spans="3:8" x14ac:dyDescent="0.25">
      <c r="C151" s="15">
        <v>44414</v>
      </c>
      <c r="D151" s="16">
        <v>5713.06</v>
      </c>
      <c r="E151" s="16">
        <v>70.599999999999994</v>
      </c>
      <c r="F151" s="16">
        <v>116.65</v>
      </c>
      <c r="G151" s="16">
        <v>111.57</v>
      </c>
      <c r="H151" s="21" t="str">
        <f t="shared" si="2"/>
        <v>Pre-War</v>
      </c>
    </row>
    <row r="152" spans="3:8" x14ac:dyDescent="0.25">
      <c r="C152" s="18">
        <v>44413</v>
      </c>
      <c r="D152" s="19">
        <v>5742.21</v>
      </c>
      <c r="E152" s="19">
        <v>69.3</v>
      </c>
      <c r="F152" s="19">
        <v>116.85</v>
      </c>
      <c r="G152" s="16">
        <v>108.57</v>
      </c>
      <c r="H152" s="22" t="str">
        <f t="shared" si="2"/>
        <v>Pre-War</v>
      </c>
    </row>
    <row r="153" spans="3:8" x14ac:dyDescent="0.25">
      <c r="C153" s="15">
        <v>44412</v>
      </c>
      <c r="D153" s="16">
        <v>5697.36</v>
      </c>
      <c r="E153" s="16">
        <v>70.2</v>
      </c>
      <c r="F153" s="16">
        <v>117.35</v>
      </c>
      <c r="G153" s="16">
        <v>110.4</v>
      </c>
      <c r="H153" s="21" t="str">
        <f t="shared" si="2"/>
        <v>Pre-War</v>
      </c>
    </row>
    <row r="154" spans="3:8" x14ac:dyDescent="0.25">
      <c r="C154" s="18">
        <v>44411</v>
      </c>
      <c r="D154" s="19">
        <v>5872.25</v>
      </c>
      <c r="E154" s="19">
        <v>70.77</v>
      </c>
      <c r="F154" s="19">
        <v>117.9</v>
      </c>
      <c r="G154" s="16">
        <v>110.67</v>
      </c>
      <c r="H154" s="22" t="str">
        <f t="shared" si="2"/>
        <v>Pre-War</v>
      </c>
    </row>
    <row r="155" spans="3:8" x14ac:dyDescent="0.25">
      <c r="C155" s="15">
        <v>44410</v>
      </c>
      <c r="D155" s="16">
        <v>5939.52</v>
      </c>
      <c r="E155" s="16">
        <v>70.33</v>
      </c>
      <c r="F155" s="16">
        <v>117.1</v>
      </c>
      <c r="G155" s="16">
        <v>110.33</v>
      </c>
      <c r="H155" s="21" t="str">
        <f t="shared" si="2"/>
        <v>Pre-War</v>
      </c>
    </row>
    <row r="156" spans="3:8" x14ac:dyDescent="0.25">
      <c r="C156" s="18">
        <v>44407</v>
      </c>
      <c r="D156" s="19">
        <v>6185.03</v>
      </c>
      <c r="E156" s="19">
        <v>68.77</v>
      </c>
      <c r="F156" s="19">
        <v>115.3</v>
      </c>
      <c r="G156" s="16">
        <v>111.23</v>
      </c>
      <c r="H156" s="22" t="str">
        <f t="shared" si="2"/>
        <v>Pre-War</v>
      </c>
    </row>
    <row r="157" spans="3:8" x14ac:dyDescent="0.25">
      <c r="C157" s="15">
        <v>44406</v>
      </c>
      <c r="D157" s="16">
        <v>6106.56</v>
      </c>
      <c r="E157" s="16">
        <v>69.27</v>
      </c>
      <c r="F157" s="16">
        <v>114.75</v>
      </c>
      <c r="G157" s="16">
        <v>109</v>
      </c>
      <c r="H157" s="21" t="str">
        <f t="shared" si="2"/>
        <v>Pre-War</v>
      </c>
    </row>
    <row r="158" spans="3:8" x14ac:dyDescent="0.25">
      <c r="C158" s="18">
        <v>44405</v>
      </c>
      <c r="D158" s="19">
        <v>6057.23</v>
      </c>
      <c r="E158" s="19">
        <v>69.33</v>
      </c>
      <c r="F158" s="19">
        <v>114.35</v>
      </c>
      <c r="G158" s="16">
        <v>108.47</v>
      </c>
      <c r="H158" s="22" t="str">
        <f t="shared" si="2"/>
        <v>Pre-War</v>
      </c>
    </row>
    <row r="159" spans="3:8" x14ac:dyDescent="0.25">
      <c r="C159" s="15">
        <v>44404</v>
      </c>
      <c r="D159" s="16">
        <v>5979.88</v>
      </c>
      <c r="E159" s="16">
        <v>69.3</v>
      </c>
      <c r="F159" s="16">
        <v>114.65</v>
      </c>
      <c r="G159" s="16">
        <v>107.37</v>
      </c>
      <c r="H159" s="21" t="str">
        <f t="shared" si="2"/>
        <v>Pre-War</v>
      </c>
    </row>
    <row r="160" spans="3:8" x14ac:dyDescent="0.25">
      <c r="C160" s="18">
        <v>44403</v>
      </c>
      <c r="D160" s="19">
        <v>6004.54</v>
      </c>
      <c r="E160" s="19">
        <v>69.77</v>
      </c>
      <c r="F160" s="19">
        <v>114.55</v>
      </c>
      <c r="G160" s="16">
        <v>107.47</v>
      </c>
      <c r="H160" s="22" t="str">
        <f t="shared" si="2"/>
        <v>Pre-War</v>
      </c>
    </row>
    <row r="161" spans="3:8" x14ac:dyDescent="0.25">
      <c r="C161" s="15">
        <v>44400</v>
      </c>
      <c r="D161" s="16">
        <v>6019.11</v>
      </c>
      <c r="E161" s="16">
        <v>70.67</v>
      </c>
      <c r="F161" s="16">
        <v>115.3</v>
      </c>
      <c r="G161" s="16">
        <v>107.4</v>
      </c>
      <c r="H161" s="21" t="str">
        <f t="shared" si="2"/>
        <v>Pre-War</v>
      </c>
    </row>
    <row r="162" spans="3:8" x14ac:dyDescent="0.25">
      <c r="C162" s="18">
        <v>44399</v>
      </c>
      <c r="D162" s="19">
        <v>5989.97</v>
      </c>
      <c r="E162" s="19">
        <v>71.13</v>
      </c>
      <c r="F162" s="19">
        <v>115.5</v>
      </c>
      <c r="G162" s="16">
        <v>107.6</v>
      </c>
      <c r="H162" s="22" t="str">
        <f t="shared" si="2"/>
        <v>Pre-War</v>
      </c>
    </row>
    <row r="163" spans="3:8" x14ac:dyDescent="0.25">
      <c r="C163" s="15">
        <v>44398</v>
      </c>
      <c r="D163" s="16">
        <v>5887.95</v>
      </c>
      <c r="E163" s="16">
        <v>71</v>
      </c>
      <c r="F163" s="16">
        <v>114</v>
      </c>
      <c r="G163" s="16">
        <v>105</v>
      </c>
      <c r="H163" s="21" t="str">
        <f t="shared" si="2"/>
        <v>Pre-War</v>
      </c>
    </row>
    <row r="164" spans="3:8" x14ac:dyDescent="0.25">
      <c r="C164" s="18">
        <v>44397</v>
      </c>
      <c r="D164" s="19">
        <v>5618.89</v>
      </c>
      <c r="E164" s="19">
        <v>70.400000000000006</v>
      </c>
      <c r="F164" s="19">
        <v>112.6</v>
      </c>
      <c r="G164" s="16">
        <v>103.63</v>
      </c>
      <c r="H164" s="22" t="str">
        <f t="shared" si="2"/>
        <v>Pre-War</v>
      </c>
    </row>
    <row r="165" spans="3:8" x14ac:dyDescent="0.25">
      <c r="C165" s="15">
        <v>44396</v>
      </c>
      <c r="D165" s="16">
        <v>5595.34</v>
      </c>
      <c r="E165" s="16">
        <v>70.63</v>
      </c>
      <c r="F165" s="16">
        <v>114.6</v>
      </c>
      <c r="G165" s="16">
        <v>103.9</v>
      </c>
      <c r="H165" s="21" t="str">
        <f t="shared" si="2"/>
        <v>Pre-War</v>
      </c>
    </row>
    <row r="166" spans="3:8" x14ac:dyDescent="0.25">
      <c r="C166" s="18">
        <v>44393</v>
      </c>
      <c r="D166" s="19">
        <v>6025.84</v>
      </c>
      <c r="E166" s="19">
        <v>70.73</v>
      </c>
      <c r="F166" s="19">
        <v>116.8</v>
      </c>
      <c r="G166" s="16">
        <v>104.43</v>
      </c>
      <c r="H166" s="22" t="str">
        <f t="shared" si="2"/>
        <v>Pre-War</v>
      </c>
    </row>
    <row r="167" spans="3:8" x14ac:dyDescent="0.25">
      <c r="C167" s="15">
        <v>44392</v>
      </c>
      <c r="D167" s="16">
        <v>6025.84</v>
      </c>
      <c r="E167" s="16">
        <v>70.87</v>
      </c>
      <c r="F167" s="16">
        <v>116.9</v>
      </c>
      <c r="G167" s="16">
        <v>107.57</v>
      </c>
      <c r="H167" s="21" t="str">
        <f t="shared" si="2"/>
        <v>Pre-War</v>
      </c>
    </row>
    <row r="168" spans="3:8" x14ac:dyDescent="0.25">
      <c r="C168" s="18">
        <v>44391</v>
      </c>
      <c r="D168" s="19">
        <v>6087.5</v>
      </c>
      <c r="E168" s="19">
        <v>71.400000000000006</v>
      </c>
      <c r="F168" s="19">
        <v>120.8</v>
      </c>
      <c r="G168" s="16">
        <v>110.57</v>
      </c>
      <c r="H168" s="22" t="str">
        <f t="shared" si="2"/>
        <v>Pre-War</v>
      </c>
    </row>
    <row r="169" spans="3:8" x14ac:dyDescent="0.25">
      <c r="C169" s="15">
        <v>44390</v>
      </c>
      <c r="D169" s="16">
        <v>6259.03</v>
      </c>
      <c r="E169" s="16">
        <v>71.87</v>
      </c>
      <c r="F169" s="16">
        <v>120.4</v>
      </c>
      <c r="G169" s="16">
        <v>112.7</v>
      </c>
      <c r="H169" s="21" t="str">
        <f t="shared" si="2"/>
        <v>Pre-War</v>
      </c>
    </row>
    <row r="170" spans="3:8" x14ac:dyDescent="0.25">
      <c r="C170" s="18">
        <v>44389</v>
      </c>
      <c r="D170" s="19">
        <v>6135.71</v>
      </c>
      <c r="E170" s="19">
        <v>71.47</v>
      </c>
      <c r="F170" s="19">
        <v>118.55</v>
      </c>
      <c r="G170" s="16">
        <v>112.73</v>
      </c>
      <c r="H170" s="22" t="str">
        <f t="shared" si="2"/>
        <v>Pre-War</v>
      </c>
    </row>
    <row r="171" spans="3:8" x14ac:dyDescent="0.25">
      <c r="C171" s="15">
        <v>44386</v>
      </c>
      <c r="D171" s="16">
        <v>6189.52</v>
      </c>
      <c r="E171" s="16">
        <v>71.53</v>
      </c>
      <c r="F171" s="16">
        <v>117.9</v>
      </c>
      <c r="G171" s="16">
        <v>115.67</v>
      </c>
      <c r="H171" s="21" t="str">
        <f t="shared" si="2"/>
        <v>Pre-War</v>
      </c>
    </row>
    <row r="172" spans="3:8" x14ac:dyDescent="0.25">
      <c r="C172" s="18">
        <v>44385</v>
      </c>
      <c r="D172" s="19">
        <v>6047.01</v>
      </c>
      <c r="E172" s="19">
        <v>71.7</v>
      </c>
      <c r="F172" s="19">
        <v>117.05</v>
      </c>
      <c r="G172" s="16">
        <v>115.13</v>
      </c>
      <c r="H172" s="22" t="str">
        <f t="shared" si="2"/>
        <v>Pre-War</v>
      </c>
    </row>
    <row r="173" spans="3:8" x14ac:dyDescent="0.25">
      <c r="C173" s="15">
        <v>44384</v>
      </c>
      <c r="D173" s="16">
        <v>6012.44</v>
      </c>
      <c r="E173" s="16">
        <v>71.97</v>
      </c>
      <c r="F173" s="16">
        <v>119.9</v>
      </c>
      <c r="G173" s="16">
        <v>115.23</v>
      </c>
      <c r="H173" s="21" t="str">
        <f t="shared" si="2"/>
        <v>Pre-War</v>
      </c>
    </row>
    <row r="174" spans="3:8" x14ac:dyDescent="0.25">
      <c r="C174" s="18">
        <v>44383</v>
      </c>
      <c r="D174" s="19">
        <v>6129.52</v>
      </c>
      <c r="E174" s="19">
        <v>72.27</v>
      </c>
      <c r="F174" s="19">
        <v>121.5</v>
      </c>
      <c r="G174" s="16">
        <v>116.07</v>
      </c>
      <c r="H174" s="22" t="str">
        <f t="shared" si="2"/>
        <v>Pre-War</v>
      </c>
    </row>
    <row r="175" spans="3:8" x14ac:dyDescent="0.25">
      <c r="C175" s="15">
        <v>44382</v>
      </c>
      <c r="D175" s="16">
        <v>6341.38</v>
      </c>
      <c r="E175" s="16">
        <v>72.53</v>
      </c>
      <c r="F175" s="16">
        <v>120.95</v>
      </c>
      <c r="G175" s="16">
        <v>114.83</v>
      </c>
      <c r="H175" s="21" t="str">
        <f t="shared" si="2"/>
        <v>Pre-War</v>
      </c>
    </row>
    <row r="176" spans="3:8" x14ac:dyDescent="0.25">
      <c r="C176" s="18">
        <v>44381</v>
      </c>
      <c r="D176" s="19">
        <v>6320</v>
      </c>
      <c r="E176" s="19">
        <v>72.44</v>
      </c>
      <c r="F176" s="19">
        <v>119</v>
      </c>
      <c r="G176" s="16">
        <v>113</v>
      </c>
      <c r="H176" s="22" t="str">
        <f t="shared" si="2"/>
        <v>Pre-War</v>
      </c>
    </row>
    <row r="177" spans="3:8" x14ac:dyDescent="0.25">
      <c r="C177" s="15">
        <v>44379</v>
      </c>
      <c r="D177" s="16">
        <v>6241.03</v>
      </c>
      <c r="E177" s="16">
        <v>72.3</v>
      </c>
      <c r="F177" s="16">
        <v>118.45</v>
      </c>
      <c r="G177" s="16">
        <v>112.8</v>
      </c>
      <c r="H177" s="21" t="str">
        <f t="shared" si="2"/>
        <v>Pre-War</v>
      </c>
    </row>
    <row r="178" spans="3:8" x14ac:dyDescent="0.25">
      <c r="C178" s="18">
        <v>44378</v>
      </c>
      <c r="D178" s="19">
        <v>6252.18</v>
      </c>
      <c r="E178" s="19">
        <v>71.7</v>
      </c>
      <c r="F178" s="19">
        <v>118.85</v>
      </c>
      <c r="G178" s="16">
        <v>108.47</v>
      </c>
      <c r="H178" s="22" t="str">
        <f t="shared" si="2"/>
        <v>Pre-War</v>
      </c>
    </row>
    <row r="179" spans="3:8" x14ac:dyDescent="0.25">
      <c r="C179" s="15">
        <v>44377</v>
      </c>
      <c r="D179" s="16">
        <v>6123.95</v>
      </c>
      <c r="E179" s="16">
        <v>71.930000000000007</v>
      </c>
      <c r="F179" s="16">
        <v>117.7</v>
      </c>
      <c r="G179" s="16">
        <v>104.8</v>
      </c>
      <c r="H179" s="21" t="str">
        <f t="shared" si="2"/>
        <v>Pre-War</v>
      </c>
    </row>
    <row r="180" spans="3:8" x14ac:dyDescent="0.25">
      <c r="C180" s="18">
        <v>44376</v>
      </c>
      <c r="D180" s="19">
        <v>6051.47</v>
      </c>
      <c r="E180" s="19">
        <v>72.099999999999994</v>
      </c>
      <c r="F180" s="19">
        <v>119.4</v>
      </c>
      <c r="G180" s="16">
        <v>102.9</v>
      </c>
      <c r="H180" s="22" t="str">
        <f t="shared" si="2"/>
        <v>Pre-War</v>
      </c>
    </row>
    <row r="181" spans="3:8" x14ac:dyDescent="0.25">
      <c r="C181" s="15">
        <v>44375</v>
      </c>
      <c r="D181" s="16">
        <v>6036.97</v>
      </c>
      <c r="E181" s="16">
        <v>73.900000000000006</v>
      </c>
      <c r="F181" s="16">
        <v>122.35</v>
      </c>
      <c r="G181" s="16">
        <v>108.03</v>
      </c>
      <c r="H181" s="21" t="str">
        <f t="shared" si="2"/>
        <v>Pre-War</v>
      </c>
    </row>
    <row r="182" spans="3:8" x14ac:dyDescent="0.25">
      <c r="C182" s="18">
        <v>44372</v>
      </c>
      <c r="D182" s="19">
        <v>6136.21</v>
      </c>
      <c r="E182" s="19">
        <v>74.27</v>
      </c>
      <c r="F182" s="19">
        <v>120.9</v>
      </c>
      <c r="G182" s="16">
        <v>104.5</v>
      </c>
      <c r="H182" s="22" t="str">
        <f t="shared" si="2"/>
        <v>Pre-War</v>
      </c>
    </row>
    <row r="183" spans="3:8" x14ac:dyDescent="0.25">
      <c r="C183" s="15">
        <v>44371</v>
      </c>
      <c r="D183" s="16">
        <v>6062.62</v>
      </c>
      <c r="E183" s="16">
        <v>74.3</v>
      </c>
      <c r="F183" s="16">
        <v>122</v>
      </c>
      <c r="G183" s="16">
        <v>104.23</v>
      </c>
      <c r="H183" s="21" t="str">
        <f t="shared" si="2"/>
        <v>Pre-War</v>
      </c>
    </row>
    <row r="184" spans="3:8" x14ac:dyDescent="0.25">
      <c r="C184" s="18">
        <v>44370</v>
      </c>
      <c r="D184" s="19">
        <v>6065.96</v>
      </c>
      <c r="E184" s="19">
        <v>75.27</v>
      </c>
      <c r="F184" s="19">
        <v>123.35</v>
      </c>
      <c r="G184" s="16">
        <v>101.73</v>
      </c>
      <c r="H184" s="22" t="str">
        <f t="shared" si="2"/>
        <v>Pre-War</v>
      </c>
    </row>
    <row r="185" spans="3:8" x14ac:dyDescent="0.25">
      <c r="C185" s="15">
        <v>44369</v>
      </c>
      <c r="D185" s="16">
        <v>6041.43</v>
      </c>
      <c r="E185" s="16">
        <v>75.900000000000006</v>
      </c>
      <c r="F185" s="16">
        <v>122.05</v>
      </c>
      <c r="G185" s="16">
        <v>100.9</v>
      </c>
      <c r="H185" s="21" t="str">
        <f t="shared" si="2"/>
        <v>Pre-War</v>
      </c>
    </row>
    <row r="186" spans="3:8" x14ac:dyDescent="0.25">
      <c r="C186" s="18">
        <v>44368</v>
      </c>
      <c r="D186" s="19">
        <v>6054.81</v>
      </c>
      <c r="E186" s="19">
        <v>75.099999999999994</v>
      </c>
      <c r="F186" s="19">
        <v>120.95</v>
      </c>
      <c r="G186" s="16">
        <v>99.77</v>
      </c>
      <c r="H186" s="22" t="str">
        <f t="shared" si="2"/>
        <v>Pre-War</v>
      </c>
    </row>
    <row r="187" spans="3:8" x14ac:dyDescent="0.25">
      <c r="C187" s="15">
        <v>44365</v>
      </c>
      <c r="D187" s="16">
        <v>5897.59</v>
      </c>
      <c r="E187" s="16">
        <v>74.87</v>
      </c>
      <c r="F187" s="16">
        <v>120.25</v>
      </c>
      <c r="G187" s="16">
        <v>99</v>
      </c>
      <c r="H187" s="21" t="str">
        <f t="shared" si="2"/>
        <v>Pre-War</v>
      </c>
    </row>
    <row r="188" spans="3:8" x14ac:dyDescent="0.25">
      <c r="C188" s="18">
        <v>44364</v>
      </c>
      <c r="D188" s="19">
        <v>5842.95</v>
      </c>
      <c r="E188" s="19">
        <v>76.400000000000006</v>
      </c>
      <c r="F188" s="19">
        <v>125.1</v>
      </c>
      <c r="G188" s="16">
        <v>97.4</v>
      </c>
      <c r="H188" s="22" t="str">
        <f t="shared" si="2"/>
        <v>Pre-War</v>
      </c>
    </row>
    <row r="189" spans="3:8" x14ac:dyDescent="0.25">
      <c r="C189" s="15">
        <v>44363</v>
      </c>
      <c r="D189" s="16">
        <v>5880.86</v>
      </c>
      <c r="E189" s="16">
        <v>77.27</v>
      </c>
      <c r="F189" s="16">
        <v>126.7</v>
      </c>
      <c r="G189" s="16">
        <v>98.3</v>
      </c>
      <c r="H189" s="21" t="str">
        <f t="shared" si="2"/>
        <v>Pre-War</v>
      </c>
    </row>
    <row r="190" spans="3:8" x14ac:dyDescent="0.25">
      <c r="C190" s="18">
        <v>44362</v>
      </c>
      <c r="D190" s="19">
        <v>5878.63</v>
      </c>
      <c r="E190" s="19">
        <v>77.17</v>
      </c>
      <c r="F190" s="19">
        <v>125.35</v>
      </c>
      <c r="G190" s="16">
        <v>99.33</v>
      </c>
      <c r="H190" s="22" t="str">
        <f t="shared" si="2"/>
        <v>Pre-War</v>
      </c>
    </row>
    <row r="191" spans="3:8" x14ac:dyDescent="0.25">
      <c r="C191" s="15">
        <v>44361</v>
      </c>
      <c r="D191" s="16">
        <v>5779.39</v>
      </c>
      <c r="E191" s="16">
        <v>76.5</v>
      </c>
      <c r="F191" s="16">
        <v>124.8</v>
      </c>
      <c r="G191" s="16">
        <v>95.53</v>
      </c>
      <c r="H191" s="21" t="str">
        <f t="shared" si="2"/>
        <v>Pre-War</v>
      </c>
    </row>
    <row r="192" spans="3:8" x14ac:dyDescent="0.25">
      <c r="C192" s="18">
        <v>44358</v>
      </c>
      <c r="D192" s="19">
        <v>5787.2</v>
      </c>
      <c r="E192" s="19">
        <v>76.73</v>
      </c>
      <c r="F192" s="19">
        <v>123.55</v>
      </c>
      <c r="G192" s="16">
        <v>94.83</v>
      </c>
      <c r="H192" s="22" t="str">
        <f t="shared" si="2"/>
        <v>Pre-War</v>
      </c>
    </row>
    <row r="193" spans="3:8" x14ac:dyDescent="0.25">
      <c r="C193" s="15">
        <v>44357</v>
      </c>
      <c r="D193" s="16">
        <v>5704.22</v>
      </c>
      <c r="E193" s="16">
        <v>77.3</v>
      </c>
      <c r="F193" s="16">
        <v>123.95</v>
      </c>
      <c r="G193" s="16">
        <v>93.73</v>
      </c>
      <c r="H193" s="21" t="str">
        <f t="shared" si="2"/>
        <v>Pre-War</v>
      </c>
    </row>
    <row r="194" spans="3:8" x14ac:dyDescent="0.25">
      <c r="C194" s="18">
        <v>44356</v>
      </c>
      <c r="D194" s="19">
        <v>5670.8</v>
      </c>
      <c r="E194" s="19">
        <v>76.63</v>
      </c>
      <c r="F194" s="19">
        <v>124.05</v>
      </c>
      <c r="G194" s="16">
        <v>94.13</v>
      </c>
      <c r="H194" s="22" t="str">
        <f t="shared" si="2"/>
        <v>Pre-War</v>
      </c>
    </row>
    <row r="195" spans="3:8" x14ac:dyDescent="0.25">
      <c r="C195" s="15">
        <v>44355</v>
      </c>
      <c r="D195" s="16">
        <v>5669.68</v>
      </c>
      <c r="E195" s="16">
        <v>77.8</v>
      </c>
      <c r="F195" s="16">
        <v>124.8</v>
      </c>
      <c r="G195" s="16">
        <v>94.4</v>
      </c>
      <c r="H195" s="21" t="str">
        <f t="shared" si="2"/>
        <v>Pre-War</v>
      </c>
    </row>
    <row r="196" spans="3:8" x14ac:dyDescent="0.25">
      <c r="C196" s="18">
        <v>44354</v>
      </c>
      <c r="D196" s="19">
        <v>5624</v>
      </c>
      <c r="E196" s="19">
        <v>76.47</v>
      </c>
      <c r="F196" s="19">
        <v>125.15</v>
      </c>
      <c r="G196" s="16">
        <v>95.4</v>
      </c>
      <c r="H196" s="22" t="str">
        <f t="shared" si="2"/>
        <v>Pre-War</v>
      </c>
    </row>
    <row r="197" spans="3:8" x14ac:dyDescent="0.25">
      <c r="C197" s="15">
        <v>44351</v>
      </c>
      <c r="D197" s="16">
        <v>5649.63</v>
      </c>
      <c r="E197" s="16">
        <v>76.400000000000006</v>
      </c>
      <c r="F197" s="16">
        <v>125.45</v>
      </c>
      <c r="G197" s="16">
        <v>94.23</v>
      </c>
      <c r="H197" s="21" t="str">
        <f t="shared" ref="H197:H260" si="3">IF(C197&lt;DATE(2022,2,24),"Pre-War", IF(C197&lt;=DATE(2022,12,31),"Shock","Post-Shock"))</f>
        <v>Pre-War</v>
      </c>
    </row>
    <row r="198" spans="3:8" x14ac:dyDescent="0.25">
      <c r="C198" s="18">
        <v>44350</v>
      </c>
      <c r="D198" s="19">
        <v>5582.78</v>
      </c>
      <c r="E198" s="19">
        <v>74.97</v>
      </c>
      <c r="F198" s="19">
        <v>122.5</v>
      </c>
      <c r="G198" s="16">
        <v>93.13</v>
      </c>
      <c r="H198" s="22" t="str">
        <f t="shared" si="3"/>
        <v>Pre-War</v>
      </c>
    </row>
    <row r="199" spans="3:8" x14ac:dyDescent="0.25">
      <c r="C199" s="15">
        <v>44349</v>
      </c>
      <c r="D199" s="16">
        <v>5599.49</v>
      </c>
      <c r="E199" s="16">
        <v>73.900000000000006</v>
      </c>
      <c r="F199" s="16">
        <v>117.75</v>
      </c>
      <c r="G199" s="16">
        <v>91.93</v>
      </c>
      <c r="H199" s="21" t="str">
        <f t="shared" si="3"/>
        <v>Pre-War</v>
      </c>
    </row>
    <row r="200" spans="3:8" x14ac:dyDescent="0.25">
      <c r="C200" s="18">
        <v>44348</v>
      </c>
      <c r="D200" s="19">
        <v>5507.02</v>
      </c>
      <c r="E200" s="19">
        <v>73.27</v>
      </c>
      <c r="F200" s="19">
        <v>117.6</v>
      </c>
      <c r="G200" s="16">
        <v>90.73</v>
      </c>
      <c r="H200" s="22" t="str">
        <f t="shared" si="3"/>
        <v>Pre-War</v>
      </c>
    </row>
    <row r="201" spans="3:8" x14ac:dyDescent="0.25">
      <c r="C201" s="15">
        <v>44347</v>
      </c>
      <c r="D201" s="16">
        <v>5425.69</v>
      </c>
      <c r="E201" s="16">
        <v>72.83</v>
      </c>
      <c r="F201" s="16">
        <v>113.65</v>
      </c>
      <c r="G201" s="16">
        <v>88.33</v>
      </c>
      <c r="H201" s="21" t="str">
        <f t="shared" si="3"/>
        <v>Pre-War</v>
      </c>
    </row>
    <row r="202" spans="3:8" x14ac:dyDescent="0.25">
      <c r="C202" s="18">
        <v>44346</v>
      </c>
      <c r="D202" s="19">
        <v>5411</v>
      </c>
      <c r="E202" s="19">
        <v>73</v>
      </c>
      <c r="F202" s="19">
        <v>112</v>
      </c>
      <c r="G202" s="16">
        <v>88.43</v>
      </c>
      <c r="H202" s="22" t="str">
        <f t="shared" si="3"/>
        <v>Pre-War</v>
      </c>
    </row>
    <row r="203" spans="3:8" x14ac:dyDescent="0.25">
      <c r="C203" s="15">
        <v>44344</v>
      </c>
      <c r="D203" s="16">
        <v>5408.98</v>
      </c>
      <c r="E203" s="16">
        <v>73.23</v>
      </c>
      <c r="F203" s="16">
        <v>112.35</v>
      </c>
      <c r="G203" s="16">
        <v>88.63</v>
      </c>
      <c r="H203" s="21" t="str">
        <f t="shared" si="3"/>
        <v>Pre-War</v>
      </c>
    </row>
    <row r="204" spans="3:8" x14ac:dyDescent="0.25">
      <c r="C204" s="18">
        <v>44343</v>
      </c>
      <c r="D204" s="19">
        <v>5404.52</v>
      </c>
      <c r="E204" s="19">
        <v>73.5</v>
      </c>
      <c r="F204" s="19">
        <v>111.85</v>
      </c>
      <c r="G204" s="16">
        <v>88.83</v>
      </c>
      <c r="H204" s="22" t="str">
        <f t="shared" si="3"/>
        <v>Pre-War</v>
      </c>
    </row>
    <row r="205" spans="3:8" x14ac:dyDescent="0.25">
      <c r="C205" s="15">
        <v>44342</v>
      </c>
      <c r="D205" s="16">
        <v>5373.33</v>
      </c>
      <c r="E205" s="16">
        <v>74.67</v>
      </c>
      <c r="F205" s="16">
        <v>113.35</v>
      </c>
      <c r="G205" s="16">
        <v>89.4</v>
      </c>
      <c r="H205" s="21" t="str">
        <f t="shared" si="3"/>
        <v>Pre-War</v>
      </c>
    </row>
    <row r="206" spans="3:8" x14ac:dyDescent="0.25">
      <c r="C206" s="18">
        <v>44341</v>
      </c>
      <c r="D206" s="19">
        <v>5384.47</v>
      </c>
      <c r="E206" s="19">
        <v>73.53</v>
      </c>
      <c r="F206" s="19">
        <v>114.6</v>
      </c>
      <c r="G206" s="16">
        <v>89.4</v>
      </c>
      <c r="H206" s="22" t="str">
        <f t="shared" si="3"/>
        <v>Pre-War</v>
      </c>
    </row>
    <row r="207" spans="3:8" x14ac:dyDescent="0.25">
      <c r="C207" s="15">
        <v>44340</v>
      </c>
      <c r="D207" s="16">
        <v>5375.56</v>
      </c>
      <c r="E207" s="16">
        <v>72.97</v>
      </c>
      <c r="F207" s="16">
        <v>113.05</v>
      </c>
      <c r="G207" s="16">
        <v>86.73</v>
      </c>
      <c r="H207" s="21" t="str">
        <f t="shared" si="3"/>
        <v>Pre-War</v>
      </c>
    </row>
    <row r="208" spans="3:8" x14ac:dyDescent="0.25">
      <c r="C208" s="18">
        <v>44337</v>
      </c>
      <c r="D208" s="19">
        <v>5190.62</v>
      </c>
      <c r="E208" s="19">
        <v>69.53</v>
      </c>
      <c r="F208" s="19">
        <v>112.75</v>
      </c>
      <c r="G208" s="16">
        <v>87.77</v>
      </c>
      <c r="H208" s="22" t="str">
        <f t="shared" si="3"/>
        <v>Pre-War</v>
      </c>
    </row>
    <row r="209" spans="3:8" x14ac:dyDescent="0.25">
      <c r="C209" s="15">
        <v>44336</v>
      </c>
      <c r="D209" s="16">
        <v>5069.18</v>
      </c>
      <c r="E209" s="16">
        <v>69.8</v>
      </c>
      <c r="F209" s="16">
        <v>111.8</v>
      </c>
      <c r="G209" s="16">
        <v>88.7</v>
      </c>
      <c r="H209" s="21" t="str">
        <f t="shared" si="3"/>
        <v>Pre-War</v>
      </c>
    </row>
    <row r="210" spans="3:8" x14ac:dyDescent="0.25">
      <c r="C210" s="18">
        <v>44335</v>
      </c>
      <c r="D210" s="19">
        <v>5201.76</v>
      </c>
      <c r="E210" s="19">
        <v>71.47</v>
      </c>
      <c r="F210" s="19">
        <v>114.9</v>
      </c>
      <c r="G210" s="16">
        <v>89.7</v>
      </c>
      <c r="H210" s="22" t="str">
        <f t="shared" si="3"/>
        <v>Pre-War</v>
      </c>
    </row>
    <row r="211" spans="3:8" x14ac:dyDescent="0.25">
      <c r="C211" s="15">
        <v>44334</v>
      </c>
      <c r="D211" s="16">
        <v>5346.59</v>
      </c>
      <c r="E211" s="16">
        <v>70.37</v>
      </c>
      <c r="F211" s="16">
        <v>116.1</v>
      </c>
      <c r="G211" s="16">
        <v>89.47</v>
      </c>
      <c r="H211" s="21" t="str">
        <f t="shared" si="3"/>
        <v>Pre-War</v>
      </c>
    </row>
    <row r="212" spans="3:8" x14ac:dyDescent="0.25">
      <c r="C212" s="18">
        <v>44333</v>
      </c>
      <c r="D212" s="19">
        <v>5435.72</v>
      </c>
      <c r="E212" s="19">
        <v>68</v>
      </c>
      <c r="F212" s="19">
        <v>114.25</v>
      </c>
      <c r="G212" s="16">
        <v>87.8</v>
      </c>
      <c r="H212" s="22" t="str">
        <f t="shared" si="3"/>
        <v>Pre-War</v>
      </c>
    </row>
    <row r="213" spans="3:8" x14ac:dyDescent="0.25">
      <c r="C213" s="15">
        <v>44330</v>
      </c>
      <c r="D213" s="16">
        <v>5352.16</v>
      </c>
      <c r="E213" s="16">
        <v>67.37</v>
      </c>
      <c r="F213" s="16">
        <v>112.95</v>
      </c>
      <c r="G213" s="16">
        <v>86.9</v>
      </c>
      <c r="H213" s="21" t="str">
        <f t="shared" si="3"/>
        <v>Pre-War</v>
      </c>
    </row>
    <row r="214" spans="3:8" x14ac:dyDescent="0.25">
      <c r="C214" s="18">
        <v>44329</v>
      </c>
      <c r="D214" s="19">
        <v>5231.84</v>
      </c>
      <c r="E214" s="19">
        <v>67</v>
      </c>
      <c r="F214" s="19">
        <v>113</v>
      </c>
      <c r="G214" s="16">
        <v>86.8</v>
      </c>
      <c r="H214" s="22" t="str">
        <f t="shared" si="3"/>
        <v>Pre-War</v>
      </c>
    </row>
    <row r="215" spans="3:8" x14ac:dyDescent="0.25">
      <c r="C215" s="15">
        <v>44328</v>
      </c>
      <c r="D215" s="16">
        <v>5472.48</v>
      </c>
      <c r="E215" s="16">
        <v>68.53</v>
      </c>
      <c r="F215" s="16">
        <v>115.1</v>
      </c>
      <c r="G215" s="16">
        <v>86.73</v>
      </c>
      <c r="H215" s="21" t="str">
        <f t="shared" si="3"/>
        <v>Pre-War</v>
      </c>
    </row>
    <row r="216" spans="3:8" x14ac:dyDescent="0.25">
      <c r="C216" s="18">
        <v>44327</v>
      </c>
      <c r="D216" s="19">
        <v>5372.22</v>
      </c>
      <c r="E216" s="19">
        <v>69.13</v>
      </c>
      <c r="F216" s="19">
        <v>118.1</v>
      </c>
      <c r="G216" s="16">
        <v>86.3</v>
      </c>
      <c r="H216" s="22" t="str">
        <f t="shared" si="3"/>
        <v>Pre-War</v>
      </c>
    </row>
    <row r="217" spans="3:8" x14ac:dyDescent="0.25">
      <c r="C217" s="15">
        <v>44326</v>
      </c>
      <c r="D217" s="16">
        <v>5349.32</v>
      </c>
      <c r="E217" s="16">
        <v>66.099999999999994</v>
      </c>
      <c r="F217" s="16">
        <v>113.9</v>
      </c>
      <c r="G217" s="16">
        <v>84.47</v>
      </c>
      <c r="H217" s="21" t="str">
        <f t="shared" si="3"/>
        <v>Pre-War</v>
      </c>
    </row>
    <row r="218" spans="3:8" x14ac:dyDescent="0.25">
      <c r="C218" s="18">
        <v>44323</v>
      </c>
      <c r="D218" s="19">
        <v>5332.53</v>
      </c>
      <c r="E218" s="19">
        <v>63.13</v>
      </c>
      <c r="F218" s="19">
        <v>111.45</v>
      </c>
      <c r="G218" s="16">
        <v>81.7</v>
      </c>
      <c r="H218" s="22" t="str">
        <f t="shared" si="3"/>
        <v>Pre-War</v>
      </c>
    </row>
    <row r="219" spans="3:8" x14ac:dyDescent="0.25">
      <c r="C219" s="15">
        <v>44322</v>
      </c>
      <c r="D219" s="16">
        <v>5362.76</v>
      </c>
      <c r="E219" s="16">
        <v>61.73</v>
      </c>
      <c r="F219" s="16">
        <v>110.25</v>
      </c>
      <c r="G219" s="16">
        <v>81.17</v>
      </c>
      <c r="H219" s="21" t="str">
        <f t="shared" si="3"/>
        <v>Pre-War</v>
      </c>
    </row>
    <row r="220" spans="3:8" x14ac:dyDescent="0.25">
      <c r="C220" s="18">
        <v>44321</v>
      </c>
      <c r="D220" s="19">
        <v>5403.06</v>
      </c>
      <c r="E220" s="19">
        <v>61.47</v>
      </c>
      <c r="F220" s="19">
        <v>111.1</v>
      </c>
      <c r="G220" s="16">
        <v>81.400000000000006</v>
      </c>
      <c r="H220" s="22" t="str">
        <f t="shared" si="3"/>
        <v>Pre-War</v>
      </c>
    </row>
    <row r="221" spans="3:8" x14ac:dyDescent="0.25">
      <c r="C221" s="15">
        <v>44320</v>
      </c>
      <c r="D221" s="16">
        <v>5420.98</v>
      </c>
      <c r="E221" s="16">
        <v>60.93</v>
      </c>
      <c r="F221" s="16">
        <v>109.65</v>
      </c>
      <c r="G221" s="16">
        <v>80.7</v>
      </c>
      <c r="H221" s="21" t="str">
        <f t="shared" si="3"/>
        <v>Pre-War</v>
      </c>
    </row>
    <row r="222" spans="3:8" x14ac:dyDescent="0.25">
      <c r="C222" s="18">
        <v>44319</v>
      </c>
      <c r="D222" s="19">
        <v>5354.92</v>
      </c>
      <c r="E222" s="19">
        <v>60.97</v>
      </c>
      <c r="F222" s="19">
        <v>107.7</v>
      </c>
      <c r="G222" s="16">
        <v>80.13</v>
      </c>
      <c r="H222" s="22" t="str">
        <f t="shared" si="3"/>
        <v>Pre-War</v>
      </c>
    </row>
    <row r="223" spans="3:8" x14ac:dyDescent="0.25">
      <c r="C223" s="15">
        <v>44316</v>
      </c>
      <c r="D223" s="16">
        <v>5287.75</v>
      </c>
      <c r="E223" s="16">
        <v>60.57</v>
      </c>
      <c r="F223" s="16">
        <v>108.15</v>
      </c>
      <c r="G223" s="16">
        <v>81.400000000000006</v>
      </c>
      <c r="H223" s="21" t="str">
        <f t="shared" si="3"/>
        <v>Pre-War</v>
      </c>
    </row>
    <row r="224" spans="3:8" x14ac:dyDescent="0.25">
      <c r="C224" s="18">
        <v>44315</v>
      </c>
      <c r="D224" s="19">
        <v>5392.99</v>
      </c>
      <c r="E224" s="19">
        <v>59.27</v>
      </c>
      <c r="F224" s="19">
        <v>104.05</v>
      </c>
      <c r="G224" s="16">
        <v>79.67</v>
      </c>
      <c r="H224" s="22" t="str">
        <f t="shared" si="3"/>
        <v>Pre-War</v>
      </c>
    </row>
    <row r="225" spans="3:8" x14ac:dyDescent="0.25">
      <c r="C225" s="15">
        <v>44314</v>
      </c>
      <c r="D225" s="16">
        <v>5349.32</v>
      </c>
      <c r="E225" s="16">
        <v>59.6</v>
      </c>
      <c r="F225" s="16">
        <v>103.9</v>
      </c>
      <c r="G225" s="16">
        <v>79.2</v>
      </c>
      <c r="H225" s="21" t="str">
        <f t="shared" si="3"/>
        <v>Pre-War</v>
      </c>
    </row>
    <row r="226" spans="3:8" x14ac:dyDescent="0.25">
      <c r="C226" s="18">
        <v>44313</v>
      </c>
      <c r="D226" s="19">
        <v>5235.13</v>
      </c>
      <c r="E226" s="19">
        <v>59.23</v>
      </c>
      <c r="F226" s="19">
        <v>103.2</v>
      </c>
      <c r="G226" s="16">
        <v>77.33</v>
      </c>
      <c r="H226" s="22" t="str">
        <f t="shared" si="3"/>
        <v>Pre-War</v>
      </c>
    </row>
    <row r="227" spans="3:8" x14ac:dyDescent="0.25">
      <c r="C227" s="15">
        <v>44312</v>
      </c>
      <c r="D227" s="16">
        <v>5214.9799999999996</v>
      </c>
      <c r="E227" s="16">
        <v>58.8</v>
      </c>
      <c r="F227" s="16">
        <v>102.8</v>
      </c>
      <c r="G227" s="16">
        <v>77.37</v>
      </c>
      <c r="H227" s="21" t="str">
        <f t="shared" si="3"/>
        <v>Pre-War</v>
      </c>
    </row>
    <row r="228" spans="3:8" x14ac:dyDescent="0.25">
      <c r="C228" s="18">
        <v>44309</v>
      </c>
      <c r="D228" s="19">
        <v>5208.26</v>
      </c>
      <c r="E228" s="19">
        <v>58.7</v>
      </c>
      <c r="F228" s="19">
        <v>102.4</v>
      </c>
      <c r="G228" s="16">
        <v>77.3</v>
      </c>
      <c r="H228" s="22" t="str">
        <f t="shared" si="3"/>
        <v>Pre-War</v>
      </c>
    </row>
    <row r="229" spans="3:8" x14ac:dyDescent="0.25">
      <c r="C229" s="15">
        <v>44308</v>
      </c>
      <c r="D229" s="16">
        <v>5178.03</v>
      </c>
      <c r="E229" s="16">
        <v>58.57</v>
      </c>
      <c r="F229" s="16">
        <v>103.1</v>
      </c>
      <c r="G229" s="16">
        <v>77.5</v>
      </c>
      <c r="H229" s="21" t="str">
        <f t="shared" si="3"/>
        <v>Pre-War</v>
      </c>
    </row>
    <row r="230" spans="3:8" x14ac:dyDescent="0.25">
      <c r="C230" s="18">
        <v>44307</v>
      </c>
      <c r="D230" s="19">
        <v>5192.58</v>
      </c>
      <c r="E230" s="19">
        <v>58.53</v>
      </c>
      <c r="F230" s="19">
        <v>103</v>
      </c>
      <c r="G230" s="16">
        <v>77.7</v>
      </c>
      <c r="H230" s="22" t="str">
        <f t="shared" si="3"/>
        <v>Pre-War</v>
      </c>
    </row>
    <row r="231" spans="3:8" x14ac:dyDescent="0.25">
      <c r="C231" s="15">
        <v>44306</v>
      </c>
      <c r="D231" s="16">
        <v>5291.11</v>
      </c>
      <c r="E231" s="16">
        <v>58.53</v>
      </c>
      <c r="F231" s="16">
        <v>102.85</v>
      </c>
      <c r="G231" s="16">
        <v>77.930000000000007</v>
      </c>
      <c r="H231" s="21" t="str">
        <f t="shared" si="3"/>
        <v>Pre-War</v>
      </c>
    </row>
    <row r="232" spans="3:8" x14ac:dyDescent="0.25">
      <c r="C232" s="18">
        <v>44305</v>
      </c>
      <c r="D232" s="19">
        <v>5335.89</v>
      </c>
      <c r="E232" s="19">
        <v>58.73</v>
      </c>
      <c r="F232" s="19">
        <v>103.05</v>
      </c>
      <c r="G232" s="16">
        <v>77.87</v>
      </c>
      <c r="H232" s="22" t="str">
        <f t="shared" si="3"/>
        <v>Pre-War</v>
      </c>
    </row>
    <row r="233" spans="3:8" x14ac:dyDescent="0.25">
      <c r="C233" s="15">
        <v>44302</v>
      </c>
      <c r="D233" s="16">
        <v>5304.54</v>
      </c>
      <c r="E233" s="16">
        <v>60.1</v>
      </c>
      <c r="F233" s="16">
        <v>107.3</v>
      </c>
      <c r="G233" s="16">
        <v>79.2</v>
      </c>
      <c r="H233" s="21" t="str">
        <f t="shared" si="3"/>
        <v>Pre-War</v>
      </c>
    </row>
    <row r="234" spans="3:8" x14ac:dyDescent="0.25">
      <c r="C234" s="18">
        <v>44301</v>
      </c>
      <c r="D234" s="19">
        <v>5326.93</v>
      </c>
      <c r="E234" s="19">
        <v>60.07</v>
      </c>
      <c r="F234" s="19">
        <v>105.1</v>
      </c>
      <c r="G234" s="16">
        <v>79.67</v>
      </c>
      <c r="H234" s="22" t="str">
        <f t="shared" si="3"/>
        <v>Pre-War</v>
      </c>
    </row>
    <row r="235" spans="3:8" x14ac:dyDescent="0.25">
      <c r="C235" s="15">
        <v>44300</v>
      </c>
      <c r="D235" s="16">
        <v>5335.89</v>
      </c>
      <c r="E235" s="16">
        <v>60</v>
      </c>
      <c r="F235" s="16">
        <v>103</v>
      </c>
      <c r="G235" s="16">
        <v>78</v>
      </c>
      <c r="H235" s="21" t="str">
        <f t="shared" si="3"/>
        <v>Pre-War</v>
      </c>
    </row>
    <row r="236" spans="3:8" x14ac:dyDescent="0.25">
      <c r="C236" s="18">
        <v>44299</v>
      </c>
      <c r="D236" s="19">
        <v>5086.22</v>
      </c>
      <c r="E236" s="19">
        <v>59.2</v>
      </c>
      <c r="F236" s="19">
        <v>102.05</v>
      </c>
      <c r="G236" s="16">
        <v>77.099999999999994</v>
      </c>
      <c r="H236" s="22" t="str">
        <f t="shared" si="3"/>
        <v>Pre-War</v>
      </c>
    </row>
    <row r="237" spans="3:8" x14ac:dyDescent="0.25">
      <c r="C237" s="15">
        <v>44298</v>
      </c>
      <c r="D237" s="16">
        <v>5032.4799999999996</v>
      </c>
      <c r="E237" s="16">
        <v>58</v>
      </c>
      <c r="F237" s="16">
        <v>98.05</v>
      </c>
      <c r="G237" s="16">
        <v>75.099999999999994</v>
      </c>
      <c r="H237" s="21" t="str">
        <f t="shared" si="3"/>
        <v>Pre-War</v>
      </c>
    </row>
    <row r="238" spans="3:8" x14ac:dyDescent="0.25">
      <c r="C238" s="18">
        <v>44295</v>
      </c>
      <c r="D238" s="19">
        <v>4983.22</v>
      </c>
      <c r="E238" s="19">
        <v>61.13</v>
      </c>
      <c r="F238" s="19">
        <v>103.8</v>
      </c>
      <c r="G238" s="16">
        <v>80.13</v>
      </c>
      <c r="H238" s="22" t="str">
        <f t="shared" si="3"/>
        <v>Pre-War</v>
      </c>
    </row>
    <row r="239" spans="3:8" x14ac:dyDescent="0.25">
      <c r="C239" s="15">
        <v>44294</v>
      </c>
      <c r="D239" s="16">
        <v>4987.71</v>
      </c>
      <c r="E239" s="16">
        <v>61.97</v>
      </c>
      <c r="F239" s="16">
        <v>103.6</v>
      </c>
      <c r="G239" s="16">
        <v>81.47</v>
      </c>
      <c r="H239" s="21" t="str">
        <f t="shared" si="3"/>
        <v>Pre-War</v>
      </c>
    </row>
    <row r="240" spans="3:8" x14ac:dyDescent="0.25">
      <c r="C240" s="18">
        <v>44293</v>
      </c>
      <c r="D240" s="19">
        <v>4994.45</v>
      </c>
      <c r="E240" s="19">
        <v>61.8</v>
      </c>
      <c r="F240" s="19">
        <v>104.65</v>
      </c>
      <c r="G240" s="16">
        <v>82.63</v>
      </c>
      <c r="H240" s="22" t="str">
        <f t="shared" si="3"/>
        <v>Pre-War</v>
      </c>
    </row>
    <row r="241" spans="3:8" x14ac:dyDescent="0.25">
      <c r="C241" s="15">
        <v>44292</v>
      </c>
      <c r="D241" s="16">
        <v>4907.92</v>
      </c>
      <c r="E241" s="16">
        <v>60.77</v>
      </c>
      <c r="F241" s="16">
        <v>103.95</v>
      </c>
      <c r="G241" s="16">
        <v>81.8</v>
      </c>
      <c r="H241" s="21" t="str">
        <f t="shared" si="3"/>
        <v>Pre-War</v>
      </c>
    </row>
    <row r="242" spans="3:8" x14ac:dyDescent="0.25">
      <c r="C242" s="18">
        <v>44291</v>
      </c>
      <c r="D242" s="19">
        <v>4811.26</v>
      </c>
      <c r="E242" s="19">
        <v>60.5</v>
      </c>
      <c r="F242" s="19">
        <v>103.45</v>
      </c>
      <c r="G242" s="16">
        <v>81.569999999999993</v>
      </c>
      <c r="H242" s="22" t="str">
        <f t="shared" si="3"/>
        <v>Pre-War</v>
      </c>
    </row>
    <row r="243" spans="3:8" x14ac:dyDescent="0.25">
      <c r="C243" s="15">
        <v>44287</v>
      </c>
      <c r="D243" s="16">
        <v>5073.12</v>
      </c>
      <c r="E243" s="16">
        <v>62.1</v>
      </c>
      <c r="F243" s="16">
        <v>104.35</v>
      </c>
      <c r="G243" s="16">
        <v>82.67</v>
      </c>
      <c r="H243" s="21" t="str">
        <f t="shared" si="3"/>
        <v>Pre-War</v>
      </c>
    </row>
    <row r="244" spans="3:8" x14ac:dyDescent="0.25">
      <c r="C244" s="18">
        <v>44286</v>
      </c>
      <c r="D244" s="19">
        <v>4927.0200000000004</v>
      </c>
      <c r="E244" s="19">
        <v>61.23</v>
      </c>
      <c r="F244" s="19">
        <v>102.15</v>
      </c>
      <c r="G244" s="16">
        <v>81.87</v>
      </c>
      <c r="H244" s="22" t="str">
        <f t="shared" si="3"/>
        <v>Pre-War</v>
      </c>
    </row>
    <row r="245" spans="3:8" x14ac:dyDescent="0.25">
      <c r="C245" s="15">
        <v>44285</v>
      </c>
      <c r="D245" s="16">
        <v>5006.82</v>
      </c>
      <c r="E245" s="16">
        <v>61.03</v>
      </c>
      <c r="F245" s="16">
        <v>103.5</v>
      </c>
      <c r="G245" s="16">
        <v>82.67</v>
      </c>
      <c r="H245" s="21" t="str">
        <f t="shared" si="3"/>
        <v>Pre-War</v>
      </c>
    </row>
    <row r="246" spans="3:8" x14ac:dyDescent="0.25">
      <c r="C246" s="18">
        <v>44284</v>
      </c>
      <c r="D246" s="19">
        <v>5041.66</v>
      </c>
      <c r="E246" s="19">
        <v>61</v>
      </c>
      <c r="F246" s="19">
        <v>102</v>
      </c>
      <c r="G246" s="16">
        <v>80</v>
      </c>
      <c r="H246" s="22" t="str">
        <f t="shared" si="3"/>
        <v>Pre-War</v>
      </c>
    </row>
    <row r="247" spans="3:8" x14ac:dyDescent="0.25">
      <c r="C247" s="15">
        <v>44281</v>
      </c>
      <c r="D247" s="16">
        <v>5007.9399999999996</v>
      </c>
      <c r="E247" s="16">
        <v>60.6</v>
      </c>
      <c r="F247" s="16">
        <v>102.4</v>
      </c>
      <c r="G247" s="16">
        <v>78.77</v>
      </c>
      <c r="H247" s="21" t="str">
        <f t="shared" si="3"/>
        <v>Pre-War</v>
      </c>
    </row>
    <row r="248" spans="3:8" x14ac:dyDescent="0.25">
      <c r="C248" s="18">
        <v>44280</v>
      </c>
      <c r="D248" s="19">
        <v>4782.04</v>
      </c>
      <c r="E248" s="19">
        <v>60.6</v>
      </c>
      <c r="F248" s="19">
        <v>102</v>
      </c>
      <c r="G248" s="16">
        <v>78.13</v>
      </c>
      <c r="H248" s="22" t="str">
        <f t="shared" si="3"/>
        <v>Pre-War</v>
      </c>
    </row>
    <row r="249" spans="3:8" x14ac:dyDescent="0.25">
      <c r="C249" s="15">
        <v>44279</v>
      </c>
      <c r="D249" s="16">
        <v>4997.83</v>
      </c>
      <c r="E249" s="16">
        <v>63.03</v>
      </c>
      <c r="F249" s="16">
        <v>104.8</v>
      </c>
      <c r="G249" s="16">
        <v>77.63</v>
      </c>
      <c r="H249" s="21" t="str">
        <f t="shared" si="3"/>
        <v>Pre-War</v>
      </c>
    </row>
    <row r="250" spans="3:8" x14ac:dyDescent="0.25">
      <c r="C250" s="18">
        <v>44278</v>
      </c>
      <c r="D250" s="19">
        <v>4757.32</v>
      </c>
      <c r="E250" s="19">
        <v>64.5</v>
      </c>
      <c r="F250" s="19">
        <v>107.15</v>
      </c>
      <c r="G250" s="16">
        <v>78.73</v>
      </c>
      <c r="H250" s="22" t="str">
        <f t="shared" si="3"/>
        <v>Pre-War</v>
      </c>
    </row>
    <row r="251" spans="3:8" x14ac:dyDescent="0.25">
      <c r="C251" s="15">
        <v>44277</v>
      </c>
      <c r="D251" s="16">
        <v>5031.54</v>
      </c>
      <c r="E251" s="16">
        <v>66.099999999999994</v>
      </c>
      <c r="F251" s="16">
        <v>109.6</v>
      </c>
      <c r="G251" s="16">
        <v>79.23</v>
      </c>
      <c r="H251" s="21" t="str">
        <f t="shared" si="3"/>
        <v>Pre-War</v>
      </c>
    </row>
    <row r="252" spans="3:8" x14ac:dyDescent="0.25">
      <c r="C252" s="18">
        <v>44274</v>
      </c>
      <c r="D252" s="19">
        <v>5011.3100000000004</v>
      </c>
      <c r="E252" s="19">
        <v>65.83</v>
      </c>
      <c r="F252" s="19">
        <v>110.5</v>
      </c>
      <c r="G252" s="16">
        <v>79.77</v>
      </c>
      <c r="H252" s="22" t="str">
        <f t="shared" si="3"/>
        <v>Pre-War</v>
      </c>
    </row>
    <row r="253" spans="3:8" x14ac:dyDescent="0.25">
      <c r="C253" s="15">
        <v>44273</v>
      </c>
      <c r="D253" s="16">
        <v>5018.05</v>
      </c>
      <c r="E253" s="16">
        <v>64.83</v>
      </c>
      <c r="F253" s="16">
        <v>110.2</v>
      </c>
      <c r="G253" s="16">
        <v>84.97</v>
      </c>
      <c r="H253" s="21" t="str">
        <f t="shared" si="3"/>
        <v>Pre-War</v>
      </c>
    </row>
    <row r="254" spans="3:8" x14ac:dyDescent="0.25">
      <c r="C254" s="18">
        <v>44272</v>
      </c>
      <c r="D254" s="19">
        <v>5275.42</v>
      </c>
      <c r="E254" s="19">
        <v>65.47</v>
      </c>
      <c r="F254" s="19">
        <v>109.35</v>
      </c>
      <c r="G254" s="16">
        <v>86.2</v>
      </c>
      <c r="H254" s="22" t="str">
        <f t="shared" si="3"/>
        <v>Pre-War</v>
      </c>
    </row>
    <row r="255" spans="3:8" x14ac:dyDescent="0.25">
      <c r="C255" s="15">
        <v>44271</v>
      </c>
      <c r="D255" s="16">
        <v>5322.21</v>
      </c>
      <c r="E255" s="16">
        <v>66.930000000000007</v>
      </c>
      <c r="F255" s="16">
        <v>115.1</v>
      </c>
      <c r="G255" s="16">
        <v>88.1</v>
      </c>
      <c r="H255" s="21" t="str">
        <f t="shared" si="3"/>
        <v>Pre-War</v>
      </c>
    </row>
    <row r="256" spans="3:8" x14ac:dyDescent="0.25">
      <c r="C256" s="18">
        <v>44270</v>
      </c>
      <c r="D256" s="19">
        <v>5368.6</v>
      </c>
      <c r="E256" s="19">
        <v>67.37</v>
      </c>
      <c r="F256" s="19">
        <v>114.35</v>
      </c>
      <c r="G256" s="16">
        <v>87.57</v>
      </c>
      <c r="H256" s="22" t="str">
        <f t="shared" si="3"/>
        <v>Pre-War</v>
      </c>
    </row>
    <row r="257" spans="3:8" x14ac:dyDescent="0.25">
      <c r="C257" s="15">
        <v>44267</v>
      </c>
      <c r="D257" s="16">
        <v>5427.43</v>
      </c>
      <c r="E257" s="16">
        <v>67.53</v>
      </c>
      <c r="F257" s="16">
        <v>115.05</v>
      </c>
      <c r="G257" s="16">
        <v>87.93</v>
      </c>
      <c r="H257" s="21" t="str">
        <f t="shared" si="3"/>
        <v>Pre-War</v>
      </c>
    </row>
    <row r="258" spans="3:8" x14ac:dyDescent="0.25">
      <c r="C258" s="18">
        <v>44266</v>
      </c>
      <c r="D258" s="19">
        <v>5426.3</v>
      </c>
      <c r="E258" s="19">
        <v>66</v>
      </c>
      <c r="F258" s="19">
        <v>114</v>
      </c>
      <c r="G258" s="16">
        <v>88</v>
      </c>
      <c r="H258" s="22" t="str">
        <f t="shared" si="3"/>
        <v>Pre-War</v>
      </c>
    </row>
    <row r="259" spans="3:8" x14ac:dyDescent="0.25">
      <c r="C259" s="15">
        <v>44265</v>
      </c>
      <c r="D259" s="16">
        <v>5255.46</v>
      </c>
      <c r="E259" s="16">
        <v>65.900000000000006</v>
      </c>
      <c r="F259" s="16">
        <v>114.4</v>
      </c>
      <c r="G259" s="16">
        <v>88.03</v>
      </c>
      <c r="H259" s="21" t="str">
        <f t="shared" si="3"/>
        <v>Pre-War</v>
      </c>
    </row>
    <row r="260" spans="3:8" x14ac:dyDescent="0.25">
      <c r="C260" s="18">
        <v>44264</v>
      </c>
      <c r="D260" s="19">
        <v>5295.06</v>
      </c>
      <c r="E260" s="19">
        <v>67.03</v>
      </c>
      <c r="F260" s="19">
        <v>116.75</v>
      </c>
      <c r="G260" s="16">
        <v>86.37</v>
      </c>
      <c r="H260" s="22" t="str">
        <f t="shared" si="3"/>
        <v>Pre-War</v>
      </c>
    </row>
    <row r="261" spans="3:8" x14ac:dyDescent="0.25">
      <c r="C261" s="15">
        <v>44263</v>
      </c>
      <c r="D261" s="16">
        <v>5395.75</v>
      </c>
      <c r="E261" s="16">
        <v>69.069999999999993</v>
      </c>
      <c r="F261" s="16">
        <v>118.25</v>
      </c>
      <c r="G261" s="16">
        <v>87.33</v>
      </c>
      <c r="H261" s="21" t="str">
        <f t="shared" ref="H261:H309" si="4">IF(C261&lt;DATE(2022,2,24),"Pre-War", IF(C261&lt;=DATE(2022,12,31),"Shock","Post-Shock"))</f>
        <v>Pre-War</v>
      </c>
    </row>
    <row r="262" spans="3:8" x14ac:dyDescent="0.25">
      <c r="C262" s="18">
        <v>44260</v>
      </c>
      <c r="D262" s="19">
        <v>5480.61</v>
      </c>
      <c r="E262" s="19">
        <v>67.63</v>
      </c>
      <c r="F262" s="19">
        <v>114.95</v>
      </c>
      <c r="G262" s="16">
        <v>84.87</v>
      </c>
      <c r="H262" s="22" t="str">
        <f t="shared" si="4"/>
        <v>Pre-War</v>
      </c>
    </row>
    <row r="263" spans="3:8" x14ac:dyDescent="0.25">
      <c r="C263" s="15">
        <v>44259</v>
      </c>
      <c r="D263" s="16">
        <v>5325.6</v>
      </c>
      <c r="E263" s="16">
        <v>67.63</v>
      </c>
      <c r="F263" s="16">
        <v>112.7</v>
      </c>
      <c r="G263" s="16">
        <v>84.87</v>
      </c>
      <c r="H263" s="21" t="str">
        <f t="shared" si="4"/>
        <v>Pre-War</v>
      </c>
    </row>
    <row r="264" spans="3:8" x14ac:dyDescent="0.25">
      <c r="C264" s="18">
        <v>44258</v>
      </c>
      <c r="D264" s="19">
        <v>5119.68</v>
      </c>
      <c r="E264" s="19">
        <v>68.400000000000006</v>
      </c>
      <c r="F264" s="19">
        <v>114</v>
      </c>
      <c r="G264" s="16">
        <v>85.27</v>
      </c>
      <c r="H264" s="22" t="str">
        <f t="shared" si="4"/>
        <v>Pre-War</v>
      </c>
    </row>
    <row r="265" spans="3:8" x14ac:dyDescent="0.25">
      <c r="C265" s="15">
        <v>44257</v>
      </c>
      <c r="D265" s="16">
        <v>5055.1899999999996</v>
      </c>
      <c r="E265" s="16">
        <v>68.13</v>
      </c>
      <c r="F265" s="16">
        <v>113.5</v>
      </c>
      <c r="G265" s="16">
        <v>85.03</v>
      </c>
      <c r="H265" s="21" t="str">
        <f t="shared" si="4"/>
        <v>Pre-War</v>
      </c>
    </row>
    <row r="266" spans="3:8" x14ac:dyDescent="0.25">
      <c r="C266" s="18">
        <v>44256</v>
      </c>
      <c r="D266" s="19">
        <v>5035.96</v>
      </c>
      <c r="E266" s="19">
        <v>67.13</v>
      </c>
      <c r="F266" s="19">
        <v>117.05</v>
      </c>
      <c r="G266" s="16">
        <v>84.83</v>
      </c>
      <c r="H266" s="22" t="str">
        <f t="shared" si="4"/>
        <v>Pre-War</v>
      </c>
    </row>
    <row r="267" spans="3:8" x14ac:dyDescent="0.25">
      <c r="C267" s="15">
        <v>44253</v>
      </c>
      <c r="D267" s="16">
        <v>5209.07</v>
      </c>
      <c r="E267" s="16">
        <v>65.37</v>
      </c>
      <c r="F267" s="16">
        <v>111</v>
      </c>
      <c r="G267" s="16">
        <v>84.2</v>
      </c>
      <c r="H267" s="21" t="str">
        <f t="shared" si="4"/>
        <v>Pre-War</v>
      </c>
    </row>
    <row r="268" spans="3:8" x14ac:dyDescent="0.25">
      <c r="C268" s="18">
        <v>44252</v>
      </c>
      <c r="D268" s="19">
        <v>5229.43</v>
      </c>
      <c r="E268" s="19">
        <v>67.27</v>
      </c>
      <c r="F268" s="19">
        <v>119.05</v>
      </c>
      <c r="G268" s="16">
        <v>85.2</v>
      </c>
      <c r="H268" s="22" t="str">
        <f t="shared" si="4"/>
        <v>Pre-War</v>
      </c>
    </row>
    <row r="269" spans="3:8" x14ac:dyDescent="0.25">
      <c r="C269" s="15">
        <v>44251</v>
      </c>
      <c r="D269" s="16">
        <v>5168.34</v>
      </c>
      <c r="E269" s="16">
        <v>65.3</v>
      </c>
      <c r="F269" s="16">
        <v>113.6</v>
      </c>
      <c r="G269" s="16">
        <v>83.07</v>
      </c>
      <c r="H269" s="21" t="str">
        <f t="shared" si="4"/>
        <v>Pre-War</v>
      </c>
    </row>
    <row r="270" spans="3:8" x14ac:dyDescent="0.25">
      <c r="C270" s="18">
        <v>44250</v>
      </c>
      <c r="D270" s="19">
        <v>5063.1099999999997</v>
      </c>
      <c r="E270" s="19">
        <v>65.099999999999994</v>
      </c>
      <c r="F270" s="19">
        <v>112.2</v>
      </c>
      <c r="G270" s="16">
        <v>83.73</v>
      </c>
      <c r="H270" s="22" t="str">
        <f t="shared" si="4"/>
        <v>Pre-War</v>
      </c>
    </row>
    <row r="271" spans="3:8" x14ac:dyDescent="0.25">
      <c r="C271" s="15">
        <v>44249</v>
      </c>
      <c r="D271" s="16">
        <v>5017.8599999999997</v>
      </c>
      <c r="E271" s="16">
        <v>63.77</v>
      </c>
      <c r="F271" s="16">
        <v>106.3</v>
      </c>
      <c r="G271" s="16">
        <v>82.87</v>
      </c>
      <c r="H271" s="21" t="str">
        <f t="shared" si="4"/>
        <v>Pre-War</v>
      </c>
    </row>
    <row r="272" spans="3:8" x14ac:dyDescent="0.25">
      <c r="C272" s="18">
        <v>44246</v>
      </c>
      <c r="D272" s="19">
        <v>4869.6400000000003</v>
      </c>
      <c r="E272" s="19">
        <v>65.03</v>
      </c>
      <c r="F272" s="19">
        <v>105.1</v>
      </c>
      <c r="G272" s="16">
        <v>82.23</v>
      </c>
      <c r="H272" s="22" t="str">
        <f t="shared" si="4"/>
        <v>Pre-War</v>
      </c>
    </row>
    <row r="273" spans="3:8" x14ac:dyDescent="0.25">
      <c r="C273" s="15">
        <v>44245</v>
      </c>
      <c r="D273" s="16">
        <v>4995.2299999999996</v>
      </c>
      <c r="E273" s="16">
        <v>66</v>
      </c>
      <c r="F273" s="16">
        <v>110.7</v>
      </c>
      <c r="G273" s="16">
        <v>81.2</v>
      </c>
      <c r="H273" s="21" t="str">
        <f t="shared" si="4"/>
        <v>Pre-War</v>
      </c>
    </row>
    <row r="274" spans="3:8" x14ac:dyDescent="0.25">
      <c r="C274" s="18">
        <v>44244</v>
      </c>
      <c r="D274" s="19">
        <v>5016.7299999999996</v>
      </c>
      <c r="E274" s="19">
        <v>63.33</v>
      </c>
      <c r="F274" s="19">
        <v>102.25</v>
      </c>
      <c r="G274" s="16">
        <v>79.7</v>
      </c>
      <c r="H274" s="22" t="str">
        <f t="shared" si="4"/>
        <v>Pre-War</v>
      </c>
    </row>
    <row r="275" spans="3:8" x14ac:dyDescent="0.25">
      <c r="C275" s="15">
        <v>44243</v>
      </c>
      <c r="D275" s="16">
        <v>4958.8900000000003</v>
      </c>
      <c r="E275" s="16">
        <v>63.73</v>
      </c>
      <c r="F275" s="16">
        <v>103.75</v>
      </c>
      <c r="G275" s="16">
        <v>78.83</v>
      </c>
      <c r="H275" s="21" t="str">
        <f t="shared" si="4"/>
        <v>Pre-War</v>
      </c>
    </row>
    <row r="276" spans="3:8" x14ac:dyDescent="0.25">
      <c r="C276" s="18">
        <v>44242</v>
      </c>
      <c r="D276" s="19">
        <v>4964.57</v>
      </c>
      <c r="E276" s="19">
        <v>62.77</v>
      </c>
      <c r="F276" s="19">
        <v>98.45</v>
      </c>
      <c r="G276" s="16">
        <v>77.37</v>
      </c>
      <c r="H276" s="22" t="str">
        <f t="shared" si="4"/>
        <v>Pre-War</v>
      </c>
    </row>
    <row r="277" spans="3:8" x14ac:dyDescent="0.25">
      <c r="C277" s="15">
        <v>44241</v>
      </c>
      <c r="D277" s="16">
        <v>4944</v>
      </c>
      <c r="E277" s="16">
        <v>63</v>
      </c>
      <c r="F277" s="16">
        <v>87</v>
      </c>
      <c r="G277" s="16">
        <v>77.2</v>
      </c>
      <c r="H277" s="21" t="str">
        <f t="shared" si="4"/>
        <v>Pre-War</v>
      </c>
    </row>
    <row r="278" spans="3:8" x14ac:dyDescent="0.25">
      <c r="C278" s="18">
        <v>44239</v>
      </c>
      <c r="D278" s="19">
        <v>4914.58</v>
      </c>
      <c r="E278" s="19">
        <v>63.4</v>
      </c>
      <c r="F278" s="19">
        <v>97</v>
      </c>
      <c r="G278" s="16">
        <v>77.099999999999994</v>
      </c>
      <c r="H278" s="22" t="str">
        <f t="shared" si="4"/>
        <v>Pre-War</v>
      </c>
    </row>
    <row r="279" spans="3:8" x14ac:dyDescent="0.25">
      <c r="C279" s="15">
        <v>44238</v>
      </c>
      <c r="D279" s="16">
        <v>4819.13</v>
      </c>
      <c r="E279" s="16">
        <v>64.33</v>
      </c>
      <c r="F279" s="16">
        <v>99.45</v>
      </c>
      <c r="G279" s="16">
        <v>79.97</v>
      </c>
      <c r="H279" s="21" t="str">
        <f t="shared" si="4"/>
        <v>Pre-War</v>
      </c>
    </row>
    <row r="280" spans="3:8" x14ac:dyDescent="0.25">
      <c r="C280" s="18">
        <v>44237</v>
      </c>
      <c r="D280" s="19">
        <v>4869.12</v>
      </c>
      <c r="E280" s="19">
        <v>64.5</v>
      </c>
      <c r="F280" s="19">
        <v>100</v>
      </c>
      <c r="G280" s="16">
        <v>79.930000000000007</v>
      </c>
      <c r="H280" s="22" t="str">
        <f t="shared" si="4"/>
        <v>Pre-War</v>
      </c>
    </row>
    <row r="281" spans="3:8" x14ac:dyDescent="0.25">
      <c r="C281" s="15">
        <v>44236</v>
      </c>
      <c r="D281" s="16">
        <v>4837.3100000000004</v>
      </c>
      <c r="E281" s="16">
        <v>65.13</v>
      </c>
      <c r="F281" s="16">
        <v>101</v>
      </c>
      <c r="G281" s="16">
        <v>79.97</v>
      </c>
      <c r="H281" s="21" t="str">
        <f t="shared" si="4"/>
        <v>Pre-War</v>
      </c>
    </row>
    <row r="282" spans="3:8" x14ac:dyDescent="0.25">
      <c r="C282" s="18">
        <v>44235</v>
      </c>
      <c r="D282" s="19">
        <v>4807.76</v>
      </c>
      <c r="E282" s="19">
        <v>69.400000000000006</v>
      </c>
      <c r="F282" s="19">
        <v>99.65</v>
      </c>
      <c r="G282" s="16">
        <v>78.7</v>
      </c>
      <c r="H282" s="22" t="str">
        <f t="shared" si="4"/>
        <v>Pre-War</v>
      </c>
    </row>
    <row r="283" spans="3:8" x14ac:dyDescent="0.25">
      <c r="C283" s="15">
        <v>44232</v>
      </c>
      <c r="D283" s="16">
        <v>4705.49</v>
      </c>
      <c r="E283" s="16">
        <v>68.27</v>
      </c>
      <c r="F283" s="16">
        <v>97.65</v>
      </c>
      <c r="G283" s="16">
        <v>78.03</v>
      </c>
      <c r="H283" s="21" t="str">
        <f t="shared" si="4"/>
        <v>Pre-War</v>
      </c>
    </row>
    <row r="284" spans="3:8" x14ac:dyDescent="0.25">
      <c r="C284" s="18">
        <v>44231</v>
      </c>
      <c r="D284" s="19">
        <v>4670.2700000000004</v>
      </c>
      <c r="E284" s="19">
        <v>69.069999999999993</v>
      </c>
      <c r="F284" s="19">
        <v>97.65</v>
      </c>
      <c r="G284" s="16">
        <v>78.77</v>
      </c>
      <c r="H284" s="22" t="str">
        <f t="shared" si="4"/>
        <v>Pre-War</v>
      </c>
    </row>
    <row r="285" spans="3:8" x14ac:dyDescent="0.25">
      <c r="C285" s="15">
        <v>44230</v>
      </c>
      <c r="D285" s="16">
        <v>4624.82</v>
      </c>
      <c r="E285" s="16">
        <v>67.900000000000006</v>
      </c>
      <c r="F285" s="16">
        <v>93.35</v>
      </c>
      <c r="G285" s="16">
        <v>76</v>
      </c>
      <c r="H285" s="21" t="str">
        <f t="shared" si="4"/>
        <v>Pre-War</v>
      </c>
    </row>
    <row r="286" spans="3:8" x14ac:dyDescent="0.25">
      <c r="C286" s="18">
        <v>44229</v>
      </c>
      <c r="D286" s="19">
        <v>4550.95</v>
      </c>
      <c r="E286" s="19">
        <v>65.87</v>
      </c>
      <c r="F286" s="19">
        <v>92.85</v>
      </c>
      <c r="G286" s="16">
        <v>75.3</v>
      </c>
      <c r="H286" s="22" t="str">
        <f t="shared" si="4"/>
        <v>Pre-War</v>
      </c>
    </row>
    <row r="287" spans="3:8" x14ac:dyDescent="0.25">
      <c r="C287" s="15">
        <v>44228</v>
      </c>
      <c r="D287" s="16">
        <v>4437.32</v>
      </c>
      <c r="E287" s="16">
        <v>63.87</v>
      </c>
      <c r="F287" s="16">
        <v>90.85</v>
      </c>
      <c r="G287" s="16">
        <v>74.73</v>
      </c>
      <c r="H287" s="21" t="str">
        <f t="shared" si="4"/>
        <v>Pre-War</v>
      </c>
    </row>
    <row r="288" spans="3:8" x14ac:dyDescent="0.25">
      <c r="C288" s="18">
        <v>44225</v>
      </c>
      <c r="D288" s="19">
        <v>4340.74</v>
      </c>
      <c r="E288" s="19">
        <v>62.53</v>
      </c>
      <c r="F288" s="19">
        <v>88.3</v>
      </c>
      <c r="G288" s="16">
        <v>74.23</v>
      </c>
      <c r="H288" s="22" t="str">
        <f t="shared" si="4"/>
        <v>Pre-War</v>
      </c>
    </row>
    <row r="289" spans="3:8" x14ac:dyDescent="0.25">
      <c r="C289" s="15">
        <v>44224</v>
      </c>
      <c r="D289" s="16">
        <v>4348.6899999999996</v>
      </c>
      <c r="E289" s="16">
        <v>60.3</v>
      </c>
      <c r="F289" s="16">
        <v>90.65</v>
      </c>
      <c r="G289" s="16">
        <v>73.7</v>
      </c>
      <c r="H289" s="21" t="str">
        <f t="shared" si="4"/>
        <v>Pre-War</v>
      </c>
    </row>
    <row r="290" spans="3:8" x14ac:dyDescent="0.25">
      <c r="C290" s="18">
        <v>44223</v>
      </c>
      <c r="D290" s="19">
        <v>4423.6899999999996</v>
      </c>
      <c r="E290" s="19">
        <v>62</v>
      </c>
      <c r="F290" s="19">
        <v>89.7</v>
      </c>
      <c r="G290" s="16">
        <v>74.569999999999993</v>
      </c>
      <c r="H290" s="22" t="str">
        <f t="shared" si="4"/>
        <v>Pre-War</v>
      </c>
    </row>
    <row r="291" spans="3:8" x14ac:dyDescent="0.25">
      <c r="C291" s="15">
        <v>44222</v>
      </c>
      <c r="D291" s="16">
        <v>4300</v>
      </c>
      <c r="E291" s="16">
        <v>63</v>
      </c>
      <c r="F291" s="16">
        <v>90</v>
      </c>
      <c r="G291" s="16">
        <v>74</v>
      </c>
      <c r="H291" s="21" t="str">
        <f t="shared" si="4"/>
        <v>Pre-War</v>
      </c>
    </row>
    <row r="292" spans="3:8" x14ac:dyDescent="0.25">
      <c r="C292" s="18">
        <v>44221</v>
      </c>
      <c r="D292" s="19">
        <v>4362.33</v>
      </c>
      <c r="E292" s="19">
        <v>64.67</v>
      </c>
      <c r="F292" s="19">
        <v>91.35</v>
      </c>
      <c r="G292" s="16">
        <v>73.67</v>
      </c>
      <c r="H292" s="22" t="str">
        <f t="shared" si="4"/>
        <v>Pre-War</v>
      </c>
    </row>
    <row r="293" spans="3:8" x14ac:dyDescent="0.25">
      <c r="C293" s="15">
        <v>44218</v>
      </c>
      <c r="D293" s="16">
        <v>4357.78</v>
      </c>
      <c r="E293" s="16">
        <v>64.33</v>
      </c>
      <c r="F293" s="16">
        <v>92.75</v>
      </c>
      <c r="G293" s="16">
        <v>74.33</v>
      </c>
      <c r="H293" s="21" t="str">
        <f t="shared" si="4"/>
        <v>Pre-War</v>
      </c>
    </row>
    <row r="294" spans="3:8" x14ac:dyDescent="0.25">
      <c r="C294" s="18">
        <v>44217</v>
      </c>
      <c r="D294" s="19">
        <v>4424.82</v>
      </c>
      <c r="E294" s="19">
        <v>65.47</v>
      </c>
      <c r="F294" s="19">
        <v>94.7</v>
      </c>
      <c r="G294" s="16">
        <v>75.83</v>
      </c>
      <c r="H294" s="22" t="str">
        <f t="shared" si="4"/>
        <v>Pre-War</v>
      </c>
    </row>
    <row r="295" spans="3:8" x14ac:dyDescent="0.25">
      <c r="C295" s="15">
        <v>44216</v>
      </c>
      <c r="D295" s="16">
        <v>4443</v>
      </c>
      <c r="E295" s="16">
        <v>65.930000000000007</v>
      </c>
      <c r="F295" s="16">
        <v>98.85</v>
      </c>
      <c r="G295" s="16">
        <v>77.47</v>
      </c>
      <c r="H295" s="21" t="str">
        <f t="shared" si="4"/>
        <v>Pre-War</v>
      </c>
    </row>
    <row r="296" spans="3:8" x14ac:dyDescent="0.25">
      <c r="C296" s="18">
        <v>44215</v>
      </c>
      <c r="D296" s="19">
        <v>4418.01</v>
      </c>
      <c r="E296" s="19">
        <v>66</v>
      </c>
      <c r="F296" s="19">
        <v>98.1</v>
      </c>
      <c r="G296" s="16">
        <v>77.569999999999993</v>
      </c>
      <c r="H296" s="22" t="str">
        <f t="shared" si="4"/>
        <v>Pre-War</v>
      </c>
    </row>
    <row r="297" spans="3:8" x14ac:dyDescent="0.25">
      <c r="C297" s="15">
        <v>44214</v>
      </c>
      <c r="D297" s="16">
        <v>4356.6400000000003</v>
      </c>
      <c r="E297" s="16">
        <v>67.7</v>
      </c>
      <c r="F297" s="16">
        <v>96.65</v>
      </c>
      <c r="G297" s="16">
        <v>76.53</v>
      </c>
      <c r="H297" s="21" t="str">
        <f t="shared" si="4"/>
        <v>Pre-War</v>
      </c>
    </row>
    <row r="298" spans="3:8" x14ac:dyDescent="0.25">
      <c r="C298" s="18">
        <v>44213</v>
      </c>
      <c r="D298" s="19">
        <v>4360</v>
      </c>
      <c r="E298" s="19">
        <v>68</v>
      </c>
      <c r="F298" s="19">
        <v>100</v>
      </c>
      <c r="G298" s="16">
        <v>77</v>
      </c>
      <c r="H298" s="22" t="str">
        <f t="shared" si="4"/>
        <v>Pre-War</v>
      </c>
    </row>
    <row r="299" spans="3:8" x14ac:dyDescent="0.25">
      <c r="C299" s="15">
        <v>44211</v>
      </c>
      <c r="D299" s="16">
        <v>4366.87</v>
      </c>
      <c r="E299" s="16">
        <v>68.900000000000006</v>
      </c>
      <c r="F299" s="16">
        <v>101.4</v>
      </c>
      <c r="G299" s="16">
        <v>78.33</v>
      </c>
      <c r="H299" s="21" t="str">
        <f t="shared" si="4"/>
        <v>Pre-War</v>
      </c>
    </row>
    <row r="300" spans="3:8" x14ac:dyDescent="0.25">
      <c r="C300" s="18">
        <v>44210</v>
      </c>
      <c r="D300" s="19">
        <v>4446.03</v>
      </c>
      <c r="E300" s="19">
        <v>67.83</v>
      </c>
      <c r="F300" s="19">
        <v>105.05</v>
      </c>
      <c r="G300" s="16">
        <v>78.099999999999994</v>
      </c>
      <c r="H300" s="22" t="str">
        <f t="shared" si="4"/>
        <v>Pre-War</v>
      </c>
    </row>
    <row r="301" spans="3:8" x14ac:dyDescent="0.25">
      <c r="C301" s="15">
        <v>44209</v>
      </c>
      <c r="D301" s="16">
        <v>4414.1000000000004</v>
      </c>
      <c r="E301" s="16">
        <v>65.63</v>
      </c>
      <c r="F301" s="16">
        <v>105.25</v>
      </c>
      <c r="G301" s="16">
        <v>77.97</v>
      </c>
      <c r="H301" s="21" t="str">
        <f t="shared" si="4"/>
        <v>Pre-War</v>
      </c>
    </row>
    <row r="302" spans="3:8" x14ac:dyDescent="0.25">
      <c r="C302" s="18">
        <v>44208</v>
      </c>
      <c r="D302" s="19">
        <v>4431.21</v>
      </c>
      <c r="E302" s="19">
        <v>63.73</v>
      </c>
      <c r="F302" s="19">
        <v>103.45</v>
      </c>
      <c r="G302" s="16">
        <v>76.73</v>
      </c>
      <c r="H302" s="22" t="str">
        <f t="shared" si="4"/>
        <v>Pre-War</v>
      </c>
    </row>
    <row r="303" spans="3:8" x14ac:dyDescent="0.25">
      <c r="C303" s="15">
        <v>44207</v>
      </c>
      <c r="D303" s="16">
        <v>4386.7299999999996</v>
      </c>
      <c r="E303" s="16">
        <v>64.13</v>
      </c>
      <c r="F303" s="16">
        <v>102.55</v>
      </c>
      <c r="G303" s="16">
        <v>76.53</v>
      </c>
      <c r="H303" s="21" t="str">
        <f t="shared" si="4"/>
        <v>Pre-War</v>
      </c>
    </row>
    <row r="304" spans="3:8" x14ac:dyDescent="0.25">
      <c r="C304" s="18">
        <v>44204</v>
      </c>
      <c r="D304" s="19">
        <v>4335.42</v>
      </c>
      <c r="E304" s="19">
        <v>63.4</v>
      </c>
      <c r="F304" s="19">
        <v>100.65</v>
      </c>
      <c r="G304" s="16">
        <v>75.7</v>
      </c>
      <c r="H304" s="22" t="str">
        <f t="shared" si="4"/>
        <v>Pre-War</v>
      </c>
    </row>
    <row r="305" spans="3:8" x14ac:dyDescent="0.25">
      <c r="C305" s="15">
        <v>44203</v>
      </c>
      <c r="D305" s="16">
        <v>4262.4399999999996</v>
      </c>
      <c r="E305" s="16">
        <v>63.33</v>
      </c>
      <c r="F305" s="16">
        <v>97.9</v>
      </c>
      <c r="G305" s="16">
        <v>75.2</v>
      </c>
      <c r="H305" s="21" t="str">
        <f t="shared" si="4"/>
        <v>Pre-War</v>
      </c>
    </row>
    <row r="306" spans="3:8" x14ac:dyDescent="0.25">
      <c r="C306" s="18">
        <v>44202</v>
      </c>
      <c r="D306" s="19">
        <v>4243.0600000000004</v>
      </c>
      <c r="E306" s="19">
        <v>62.23</v>
      </c>
      <c r="F306" s="19">
        <v>96.95</v>
      </c>
      <c r="G306" s="16">
        <v>75.33</v>
      </c>
      <c r="H306" s="22" t="str">
        <f t="shared" si="4"/>
        <v>Pre-War</v>
      </c>
    </row>
    <row r="307" spans="3:8" x14ac:dyDescent="0.25">
      <c r="C307" s="15">
        <v>44201</v>
      </c>
      <c r="D307" s="16">
        <v>4178.0600000000004</v>
      </c>
      <c r="E307" s="16">
        <v>62</v>
      </c>
      <c r="F307" s="16">
        <v>94.95</v>
      </c>
      <c r="G307" s="16">
        <v>74.63</v>
      </c>
      <c r="H307" s="21" t="str">
        <f t="shared" si="4"/>
        <v>Pre-War</v>
      </c>
    </row>
    <row r="308" spans="3:8" x14ac:dyDescent="0.25">
      <c r="C308" s="18">
        <v>44200</v>
      </c>
      <c r="D308" s="19">
        <v>3984.21</v>
      </c>
      <c r="E308" s="19">
        <v>61.33</v>
      </c>
      <c r="F308" s="19">
        <v>96.95</v>
      </c>
      <c r="G308" s="16">
        <v>74.900000000000006</v>
      </c>
      <c r="H308" s="22" t="str">
        <f t="shared" si="4"/>
        <v>Pre-War</v>
      </c>
    </row>
    <row r="309" spans="3:8" x14ac:dyDescent="0.25">
      <c r="C309" s="15">
        <v>44197</v>
      </c>
      <c r="D309" s="16">
        <v>4021.84</v>
      </c>
      <c r="E309" s="16">
        <v>60.87</v>
      </c>
      <c r="F309" s="16">
        <v>93.2</v>
      </c>
      <c r="G309" s="16">
        <v>72.47</v>
      </c>
      <c r="H309" s="21" t="str">
        <f t="shared" si="4"/>
        <v>Pre-War</v>
      </c>
    </row>
    <row r="310" spans="3:8" ht="7.05" customHeight="1" x14ac:dyDescent="0.25"/>
  </sheetData>
  <mergeCells count="1">
    <mergeCell ref="C3:H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CF478-8AF4-4B4D-B726-10948DA7E1D0}">
  <dimension ref="C1:H230"/>
  <sheetViews>
    <sheetView showGridLines="0" view="pageBreakPreview" zoomScale="70" zoomScaleNormal="100" zoomScaleSheetLayoutView="70" workbookViewId="0">
      <selection activeCell="AD20" sqref="AD20"/>
    </sheetView>
  </sheetViews>
  <sheetFormatPr defaultColWidth="8.77734375" defaultRowHeight="13.2" x14ac:dyDescent="0.25"/>
  <cols>
    <col min="1" max="1" width="2.44140625" style="7" customWidth="1"/>
    <col min="2" max="2" width="2.21875" style="7" customWidth="1"/>
    <col min="3" max="3" width="10.44140625" style="7" bestFit="1" customWidth="1"/>
    <col min="4" max="4" width="10.77734375" style="7" bestFit="1" customWidth="1"/>
    <col min="5" max="7" width="8.77734375" style="7" bestFit="1" customWidth="1"/>
    <col min="8" max="8" width="8.77734375" style="7"/>
    <col min="9" max="9" width="2.21875" style="7" customWidth="1"/>
    <col min="10" max="10" width="8.88671875" style="7" customWidth="1"/>
    <col min="11" max="16384" width="8.77734375" style="7"/>
  </cols>
  <sheetData>
    <row r="1" spans="3:8" ht="9.75" customHeight="1" x14ac:dyDescent="0.25"/>
    <row r="2" spans="3:8" ht="7.05" customHeight="1" x14ac:dyDescent="0.25"/>
    <row r="3" spans="3:8" x14ac:dyDescent="0.25">
      <c r="C3" s="174" t="s">
        <v>1310</v>
      </c>
      <c r="D3" s="174"/>
      <c r="E3" s="174"/>
      <c r="F3" s="174"/>
      <c r="G3" s="174"/>
      <c r="H3" s="174"/>
    </row>
    <row r="4" spans="3:8" x14ac:dyDescent="0.25">
      <c r="C4" s="13" t="s">
        <v>0</v>
      </c>
      <c r="D4" s="14" t="s">
        <v>1278</v>
      </c>
      <c r="E4" s="14" t="s">
        <v>1279</v>
      </c>
      <c r="F4" s="14" t="s">
        <v>7</v>
      </c>
      <c r="G4" s="14" t="s">
        <v>1606</v>
      </c>
      <c r="H4" s="20" t="s">
        <v>1295</v>
      </c>
    </row>
    <row r="5" spans="3:8" x14ac:dyDescent="0.25">
      <c r="C5" s="15">
        <v>44925</v>
      </c>
      <c r="D5" s="16">
        <v>8361.66</v>
      </c>
      <c r="E5" s="16">
        <v>76.5</v>
      </c>
      <c r="F5" s="16">
        <v>146.75</v>
      </c>
      <c r="G5" s="16">
        <v>138.80000000000001</v>
      </c>
      <c r="H5" s="21" t="str">
        <f t="shared" ref="H5:H68" si="0">IF(C5&lt;DATE(2022,2,24),"Pre-War", IF(C5&lt;=DATE(2022,12,31),"Shock","Post-Shock"))</f>
        <v>Shock</v>
      </c>
    </row>
    <row r="6" spans="3:8" x14ac:dyDescent="0.25">
      <c r="C6" s="15">
        <v>44924</v>
      </c>
      <c r="D6" s="16">
        <v>8257.06</v>
      </c>
      <c r="E6" s="16">
        <v>74.75</v>
      </c>
      <c r="F6" s="16">
        <v>144.65</v>
      </c>
      <c r="G6" s="16">
        <v>138.22999999999999</v>
      </c>
      <c r="H6" s="22" t="str">
        <f t="shared" si="0"/>
        <v>Shock</v>
      </c>
    </row>
    <row r="7" spans="3:8" x14ac:dyDescent="0.25">
      <c r="C7" s="15">
        <v>44923</v>
      </c>
      <c r="D7" s="16">
        <v>8311.91</v>
      </c>
      <c r="E7" s="16">
        <v>74.8</v>
      </c>
      <c r="F7" s="16">
        <v>143.9</v>
      </c>
      <c r="G7" s="16">
        <v>139.77000000000001</v>
      </c>
      <c r="H7" s="21" t="str">
        <f t="shared" si="0"/>
        <v>Shock</v>
      </c>
    </row>
    <row r="8" spans="3:8" x14ac:dyDescent="0.25">
      <c r="C8" s="15">
        <v>44922</v>
      </c>
      <c r="D8" s="16">
        <v>8532.6</v>
      </c>
      <c r="E8" s="16">
        <v>75.099999999999994</v>
      </c>
      <c r="F8" s="16">
        <v>144.80000000000001</v>
      </c>
      <c r="G8" s="16">
        <v>139.93</v>
      </c>
      <c r="H8" s="22" t="str">
        <f t="shared" si="0"/>
        <v>Shock</v>
      </c>
    </row>
    <row r="9" spans="3:8" x14ac:dyDescent="0.25">
      <c r="C9" s="15">
        <v>44921</v>
      </c>
      <c r="D9" s="16">
        <v>8485.4</v>
      </c>
      <c r="E9" s="16">
        <v>74.400000000000006</v>
      </c>
      <c r="F9" s="16">
        <v>141.30000000000001</v>
      </c>
      <c r="G9" s="16">
        <v>134.69999999999999</v>
      </c>
      <c r="H9" s="21" t="str">
        <f t="shared" si="0"/>
        <v>Shock</v>
      </c>
    </row>
    <row r="10" spans="3:8" x14ac:dyDescent="0.25">
      <c r="C10" s="15">
        <v>44918</v>
      </c>
      <c r="D10" s="16">
        <v>8445.85</v>
      </c>
      <c r="E10" s="16">
        <v>73</v>
      </c>
      <c r="F10" s="16">
        <v>139.80000000000001</v>
      </c>
      <c r="G10" s="16">
        <v>132.53</v>
      </c>
      <c r="H10" s="22" t="str">
        <f t="shared" si="0"/>
        <v>Shock</v>
      </c>
    </row>
    <row r="11" spans="3:8" x14ac:dyDescent="0.25">
      <c r="C11" s="15">
        <v>44917</v>
      </c>
      <c r="D11" s="16">
        <v>8208.59</v>
      </c>
      <c r="E11" s="16">
        <v>75.099999999999994</v>
      </c>
      <c r="F11" s="16">
        <v>142.25</v>
      </c>
      <c r="G11" s="16">
        <v>135.37</v>
      </c>
      <c r="H11" s="21" t="str">
        <f t="shared" si="0"/>
        <v>Shock</v>
      </c>
    </row>
    <row r="12" spans="3:8" x14ac:dyDescent="0.25">
      <c r="C12" s="15">
        <v>44916</v>
      </c>
      <c r="D12" s="16">
        <v>8299.16</v>
      </c>
      <c r="E12" s="16">
        <v>76.400000000000006</v>
      </c>
      <c r="F12" s="16">
        <v>143.5</v>
      </c>
      <c r="G12" s="16">
        <v>136.6</v>
      </c>
      <c r="H12" s="22" t="str">
        <f t="shared" si="0"/>
        <v>Shock</v>
      </c>
    </row>
    <row r="13" spans="3:8" x14ac:dyDescent="0.25">
      <c r="C13" s="15">
        <v>44915</v>
      </c>
      <c r="D13" s="16">
        <v>8060.62</v>
      </c>
      <c r="E13" s="16">
        <v>77.8</v>
      </c>
      <c r="F13" s="16">
        <v>145.85</v>
      </c>
      <c r="G13" s="16">
        <v>140.07</v>
      </c>
      <c r="H13" s="21" t="str">
        <f t="shared" si="0"/>
        <v>Shock</v>
      </c>
    </row>
    <row r="14" spans="3:8" x14ac:dyDescent="0.25">
      <c r="C14" s="15">
        <v>44914</v>
      </c>
      <c r="D14" s="16">
        <v>8045.31</v>
      </c>
      <c r="E14" s="16">
        <v>77.95</v>
      </c>
      <c r="F14" s="16">
        <v>145.80000000000001</v>
      </c>
      <c r="G14" s="16">
        <v>141.16999999999999</v>
      </c>
      <c r="H14" s="22" t="str">
        <f t="shared" si="0"/>
        <v>Shock</v>
      </c>
    </row>
    <row r="15" spans="3:8" x14ac:dyDescent="0.25">
      <c r="C15" s="15">
        <v>44911</v>
      </c>
      <c r="D15" s="16">
        <v>7926.68</v>
      </c>
      <c r="E15" s="16">
        <v>76.95</v>
      </c>
      <c r="F15" s="16">
        <v>147.19999999999999</v>
      </c>
      <c r="G15" s="16">
        <v>143.03</v>
      </c>
      <c r="H15" s="21" t="str">
        <f t="shared" si="0"/>
        <v>Shock</v>
      </c>
    </row>
    <row r="16" spans="3:8" x14ac:dyDescent="0.25">
      <c r="C16" s="15">
        <v>44910</v>
      </c>
      <c r="D16" s="16">
        <v>8176.7</v>
      </c>
      <c r="E16" s="16">
        <v>78.099999999999994</v>
      </c>
      <c r="F16" s="16">
        <v>147.44999999999999</v>
      </c>
      <c r="G16" s="16">
        <v>142</v>
      </c>
      <c r="H16" s="22" t="str">
        <f t="shared" si="0"/>
        <v>Shock</v>
      </c>
    </row>
    <row r="17" spans="3:8" x14ac:dyDescent="0.25">
      <c r="C17" s="15">
        <v>44909</v>
      </c>
      <c r="D17" s="16">
        <v>8195.83</v>
      </c>
      <c r="E17" s="16">
        <v>78.150000000000006</v>
      </c>
      <c r="F17" s="16">
        <v>147.6</v>
      </c>
      <c r="G17" s="16">
        <v>142.6</v>
      </c>
      <c r="H17" s="21" t="str">
        <f t="shared" si="0"/>
        <v>Shock</v>
      </c>
    </row>
    <row r="18" spans="3:8" x14ac:dyDescent="0.25">
      <c r="C18" s="15">
        <v>44908</v>
      </c>
      <c r="D18" s="16">
        <v>8008.32</v>
      </c>
      <c r="E18" s="16">
        <v>77.75</v>
      </c>
      <c r="F18" s="16">
        <v>144.35</v>
      </c>
      <c r="G18" s="16">
        <v>138.63</v>
      </c>
      <c r="H18" s="22" t="str">
        <f t="shared" si="0"/>
        <v>Shock</v>
      </c>
    </row>
    <row r="19" spans="3:8" x14ac:dyDescent="0.25">
      <c r="C19" s="15">
        <v>44907</v>
      </c>
      <c r="D19" s="16">
        <v>7813.15</v>
      </c>
      <c r="E19" s="16">
        <v>78.900000000000006</v>
      </c>
      <c r="F19" s="16">
        <v>142.35</v>
      </c>
      <c r="G19" s="16">
        <v>135.83000000000001</v>
      </c>
      <c r="H19" s="21" t="str">
        <f t="shared" si="0"/>
        <v>Shock</v>
      </c>
    </row>
    <row r="20" spans="3:8" x14ac:dyDescent="0.25">
      <c r="C20" s="15">
        <v>44904</v>
      </c>
      <c r="D20" s="16">
        <v>7584.81</v>
      </c>
      <c r="E20" s="16">
        <v>77</v>
      </c>
      <c r="F20" s="16">
        <v>140.69999999999999</v>
      </c>
      <c r="G20" s="16">
        <v>136.43</v>
      </c>
      <c r="H20" s="22" t="str">
        <f t="shared" si="0"/>
        <v>Shock</v>
      </c>
    </row>
    <row r="21" spans="3:8" x14ac:dyDescent="0.25">
      <c r="C21" s="15">
        <v>44903</v>
      </c>
      <c r="D21" s="16">
        <v>7693.24</v>
      </c>
      <c r="E21" s="16">
        <v>76.75</v>
      </c>
      <c r="F21" s="16">
        <v>142.65</v>
      </c>
      <c r="G21" s="16">
        <v>139.30000000000001</v>
      </c>
      <c r="H21" s="21" t="str">
        <f t="shared" si="0"/>
        <v>Shock</v>
      </c>
    </row>
    <row r="22" spans="3:8" x14ac:dyDescent="0.25">
      <c r="C22" s="15">
        <v>44902</v>
      </c>
      <c r="D22" s="16">
        <v>7768.01</v>
      </c>
      <c r="E22" s="16">
        <v>76.7</v>
      </c>
      <c r="F22" s="16">
        <v>140.65</v>
      </c>
      <c r="G22" s="16">
        <v>139.69999999999999</v>
      </c>
      <c r="H22" s="22" t="str">
        <f t="shared" si="0"/>
        <v>Shock</v>
      </c>
    </row>
    <row r="23" spans="3:8" x14ac:dyDescent="0.25">
      <c r="C23" s="15">
        <v>44901</v>
      </c>
      <c r="D23" s="16">
        <v>7931.72</v>
      </c>
      <c r="E23" s="16">
        <v>75.8</v>
      </c>
      <c r="F23" s="16">
        <v>142.44999999999999</v>
      </c>
      <c r="G23" s="16">
        <v>140.53</v>
      </c>
      <c r="H23" s="21" t="str">
        <f t="shared" si="0"/>
        <v>Shock</v>
      </c>
    </row>
    <row r="24" spans="3:8" x14ac:dyDescent="0.25">
      <c r="C24" s="15">
        <v>44900</v>
      </c>
      <c r="D24" s="16">
        <v>8269.4599999999991</v>
      </c>
      <c r="E24" s="16">
        <v>77.05</v>
      </c>
      <c r="F24" s="16">
        <v>143.75</v>
      </c>
      <c r="G24" s="16">
        <v>141.33000000000001</v>
      </c>
      <c r="H24" s="22" t="str">
        <f t="shared" si="0"/>
        <v>Shock</v>
      </c>
    </row>
    <row r="25" spans="3:8" x14ac:dyDescent="0.25">
      <c r="C25" s="15">
        <v>44897</v>
      </c>
      <c r="D25" s="16">
        <v>8440.91</v>
      </c>
      <c r="E25" s="16">
        <v>77</v>
      </c>
      <c r="F25" s="16">
        <v>140.9</v>
      </c>
      <c r="G25" s="16">
        <v>138.6</v>
      </c>
      <c r="H25" s="21" t="str">
        <f t="shared" si="0"/>
        <v>Shock</v>
      </c>
    </row>
    <row r="26" spans="3:8" x14ac:dyDescent="0.25">
      <c r="C26" s="15">
        <v>44896</v>
      </c>
      <c r="D26" s="16">
        <v>8602.0400000000009</v>
      </c>
      <c r="E26" s="16">
        <v>76.2</v>
      </c>
      <c r="F26" s="16">
        <v>140.05000000000001</v>
      </c>
      <c r="G26" s="16">
        <v>138.16999999999999</v>
      </c>
      <c r="H26" s="22" t="str">
        <f t="shared" si="0"/>
        <v>Shock</v>
      </c>
    </row>
    <row r="27" spans="3:8" x14ac:dyDescent="0.25">
      <c r="C27" s="15">
        <v>44895</v>
      </c>
      <c r="D27" s="16">
        <v>8470.56</v>
      </c>
      <c r="E27" s="16">
        <v>76.650000000000006</v>
      </c>
      <c r="F27" s="16">
        <v>141.1</v>
      </c>
      <c r="G27" s="16">
        <v>136.43</v>
      </c>
      <c r="H27" s="21" t="str">
        <f t="shared" si="0"/>
        <v>Shock</v>
      </c>
    </row>
    <row r="28" spans="3:8" x14ac:dyDescent="0.25">
      <c r="C28" s="15">
        <v>44894</v>
      </c>
      <c r="D28" s="16">
        <v>8278.48</v>
      </c>
      <c r="E28" s="16">
        <v>75.3</v>
      </c>
      <c r="F28" s="16">
        <v>140.25</v>
      </c>
      <c r="G28" s="16">
        <v>135.97</v>
      </c>
      <c r="H28" s="22" t="str">
        <f t="shared" si="0"/>
        <v>Shock</v>
      </c>
    </row>
    <row r="29" spans="3:8" x14ac:dyDescent="0.25">
      <c r="C29" s="15">
        <v>44893</v>
      </c>
      <c r="D29" s="16">
        <v>8172.78</v>
      </c>
      <c r="E29" s="16">
        <v>76.2</v>
      </c>
      <c r="F29" s="16">
        <v>139.6</v>
      </c>
      <c r="G29" s="16">
        <v>135.16999999999999</v>
      </c>
      <c r="H29" s="21" t="str">
        <f t="shared" si="0"/>
        <v>Shock</v>
      </c>
    </row>
    <row r="30" spans="3:8" x14ac:dyDescent="0.25">
      <c r="C30" s="15">
        <v>44890</v>
      </c>
      <c r="D30" s="16">
        <v>8135.4</v>
      </c>
      <c r="E30" s="16">
        <v>73.349999999999994</v>
      </c>
      <c r="F30" s="16">
        <v>140.55000000000001</v>
      </c>
      <c r="G30" s="16">
        <v>133.27000000000001</v>
      </c>
      <c r="H30" s="22" t="str">
        <f t="shared" si="0"/>
        <v>Shock</v>
      </c>
    </row>
    <row r="31" spans="3:8" x14ac:dyDescent="0.25">
      <c r="C31" s="15">
        <v>44889</v>
      </c>
      <c r="D31" s="16">
        <v>8275.91</v>
      </c>
      <c r="E31" s="16">
        <v>72.05</v>
      </c>
      <c r="F31" s="16">
        <v>139.44999999999999</v>
      </c>
      <c r="G31" s="16">
        <v>131.43</v>
      </c>
      <c r="H31" s="21" t="str">
        <f t="shared" si="0"/>
        <v>Shock</v>
      </c>
    </row>
    <row r="32" spans="3:8" x14ac:dyDescent="0.25">
      <c r="C32" s="15">
        <v>44888</v>
      </c>
      <c r="D32" s="16">
        <v>8235.94</v>
      </c>
      <c r="E32" s="16">
        <v>69.900000000000006</v>
      </c>
      <c r="F32" s="16">
        <v>136.5</v>
      </c>
      <c r="G32" s="16">
        <v>130.5</v>
      </c>
      <c r="H32" s="22" t="str">
        <f t="shared" si="0"/>
        <v>Shock</v>
      </c>
    </row>
    <row r="33" spans="3:8" x14ac:dyDescent="0.25">
      <c r="C33" s="15">
        <v>44887</v>
      </c>
      <c r="D33" s="16">
        <v>8662.6299999999992</v>
      </c>
      <c r="E33" s="16">
        <v>70</v>
      </c>
      <c r="F33" s="16">
        <v>135.19999999999999</v>
      </c>
      <c r="G33" s="16">
        <v>130.47</v>
      </c>
      <c r="H33" s="21" t="str">
        <f t="shared" si="0"/>
        <v>Shock</v>
      </c>
    </row>
    <row r="34" spans="3:8" x14ac:dyDescent="0.25">
      <c r="C34" s="15">
        <v>44886</v>
      </c>
      <c r="D34" s="16">
        <v>8483.4500000000007</v>
      </c>
      <c r="E34" s="16">
        <v>70.05</v>
      </c>
      <c r="F34" s="16">
        <v>135.44999999999999</v>
      </c>
      <c r="G34" s="16">
        <v>133.03</v>
      </c>
      <c r="H34" s="22" t="str">
        <f t="shared" si="0"/>
        <v>Shock</v>
      </c>
    </row>
    <row r="35" spans="3:8" x14ac:dyDescent="0.25">
      <c r="C35" s="15">
        <v>44883</v>
      </c>
      <c r="D35" s="16">
        <v>8382.9</v>
      </c>
      <c r="E35" s="16">
        <v>69.25</v>
      </c>
      <c r="F35" s="16">
        <v>141.75</v>
      </c>
      <c r="G35" s="16">
        <v>136.19999999999999</v>
      </c>
      <c r="H35" s="21" t="str">
        <f t="shared" si="0"/>
        <v>Shock</v>
      </c>
    </row>
    <row r="36" spans="3:8" x14ac:dyDescent="0.25">
      <c r="C36" s="15">
        <v>44882</v>
      </c>
      <c r="D36" s="16">
        <v>8662.6299999999992</v>
      </c>
      <c r="E36" s="16">
        <v>69.099999999999994</v>
      </c>
      <c r="F36" s="16">
        <v>143.19999999999999</v>
      </c>
      <c r="G36" s="16">
        <v>134.93</v>
      </c>
      <c r="H36" s="22" t="str">
        <f t="shared" si="0"/>
        <v>Shock</v>
      </c>
    </row>
    <row r="37" spans="3:8" x14ac:dyDescent="0.25">
      <c r="C37" s="15">
        <v>44881</v>
      </c>
      <c r="D37" s="16">
        <v>8942.36</v>
      </c>
      <c r="E37" s="16">
        <v>69.3</v>
      </c>
      <c r="F37" s="16">
        <v>142.9</v>
      </c>
      <c r="G37" s="16">
        <v>136.57</v>
      </c>
      <c r="H37" s="21" t="str">
        <f t="shared" si="0"/>
        <v>Shock</v>
      </c>
    </row>
    <row r="38" spans="3:8" x14ac:dyDescent="0.25">
      <c r="C38" s="15">
        <v>44880</v>
      </c>
      <c r="D38" s="16">
        <v>9067.4</v>
      </c>
      <c r="E38" s="16">
        <v>69.599999999999994</v>
      </c>
      <c r="F38" s="16">
        <v>142.35</v>
      </c>
      <c r="G38" s="16">
        <v>135</v>
      </c>
      <c r="H38" s="22" t="str">
        <f t="shared" si="0"/>
        <v>Shock</v>
      </c>
    </row>
    <row r="39" spans="3:8" x14ac:dyDescent="0.25">
      <c r="C39" s="15">
        <v>44879</v>
      </c>
      <c r="D39" s="16">
        <v>8974.59</v>
      </c>
      <c r="E39" s="16">
        <v>69.45</v>
      </c>
      <c r="F39" s="16">
        <v>139.25</v>
      </c>
      <c r="G39" s="16">
        <v>133.72999999999999</v>
      </c>
      <c r="H39" s="21" t="str">
        <f t="shared" si="0"/>
        <v>Shock</v>
      </c>
    </row>
    <row r="40" spans="3:8" x14ac:dyDescent="0.25">
      <c r="C40" s="15">
        <v>44876</v>
      </c>
      <c r="D40" s="16">
        <v>9130.57</v>
      </c>
      <c r="E40" s="16">
        <v>69.75</v>
      </c>
      <c r="F40" s="16">
        <v>140.44999999999999</v>
      </c>
      <c r="G40" s="16">
        <v>131.72999999999999</v>
      </c>
      <c r="H40" s="22" t="str">
        <f t="shared" si="0"/>
        <v>Shock</v>
      </c>
    </row>
    <row r="41" spans="3:8" x14ac:dyDescent="0.25">
      <c r="C41" s="15">
        <v>44875</v>
      </c>
      <c r="D41" s="16">
        <v>9022.2800000000007</v>
      </c>
      <c r="E41" s="16">
        <v>69.599999999999994</v>
      </c>
      <c r="F41" s="16">
        <v>139.85</v>
      </c>
      <c r="G41" s="16">
        <v>130.53</v>
      </c>
      <c r="H41" s="21" t="str">
        <f t="shared" si="0"/>
        <v>Shock</v>
      </c>
    </row>
    <row r="42" spans="3:8" x14ac:dyDescent="0.25">
      <c r="C42" s="15">
        <v>44874</v>
      </c>
      <c r="D42" s="16">
        <v>9076.9500000000007</v>
      </c>
      <c r="E42" s="16">
        <v>69.55</v>
      </c>
      <c r="F42" s="16">
        <v>138.65</v>
      </c>
      <c r="G42" s="16">
        <v>130.69999999999999</v>
      </c>
      <c r="H42" s="22" t="str">
        <f t="shared" si="0"/>
        <v>Shock</v>
      </c>
    </row>
    <row r="43" spans="3:8" x14ac:dyDescent="0.25">
      <c r="C43" s="15">
        <v>44873</v>
      </c>
      <c r="D43" s="16">
        <v>9462.43</v>
      </c>
      <c r="E43" s="16">
        <v>70</v>
      </c>
      <c r="F43" s="16">
        <v>137</v>
      </c>
      <c r="G43" s="16">
        <v>130.6</v>
      </c>
      <c r="H43" s="21" t="str">
        <f t="shared" si="0"/>
        <v>Shock</v>
      </c>
    </row>
    <row r="44" spans="3:8" x14ac:dyDescent="0.25">
      <c r="C44" s="15">
        <v>44872</v>
      </c>
      <c r="D44" s="16">
        <v>9720.7099999999991</v>
      </c>
      <c r="E44" s="16">
        <v>70.099999999999994</v>
      </c>
      <c r="F44" s="16">
        <v>138.55000000000001</v>
      </c>
      <c r="G44" s="16">
        <v>130.4</v>
      </c>
      <c r="H44" s="22" t="str">
        <f t="shared" si="0"/>
        <v>Shock</v>
      </c>
    </row>
    <row r="45" spans="3:8" x14ac:dyDescent="0.25">
      <c r="C45" s="15">
        <v>44869</v>
      </c>
      <c r="D45" s="16">
        <v>9709.15</v>
      </c>
      <c r="E45" s="16">
        <v>68.5</v>
      </c>
      <c r="F45" s="16">
        <v>137.85</v>
      </c>
      <c r="G45" s="16">
        <v>129.16999999999999</v>
      </c>
      <c r="H45" s="21" t="str">
        <f t="shared" si="0"/>
        <v>Shock</v>
      </c>
    </row>
    <row r="46" spans="3:8" x14ac:dyDescent="0.25">
      <c r="C46" s="15">
        <v>44868</v>
      </c>
      <c r="D46" s="16">
        <v>9432.8799999999992</v>
      </c>
      <c r="E46" s="16">
        <v>68.7</v>
      </c>
      <c r="F46" s="16">
        <v>136.4</v>
      </c>
      <c r="G46" s="16">
        <v>130.07</v>
      </c>
      <c r="H46" s="22" t="str">
        <f t="shared" si="0"/>
        <v>Shock</v>
      </c>
    </row>
    <row r="47" spans="3:8" x14ac:dyDescent="0.25">
      <c r="C47" s="15">
        <v>44867</v>
      </c>
      <c r="D47" s="16">
        <v>9553.67</v>
      </c>
      <c r="E47" s="16">
        <v>68.599999999999994</v>
      </c>
      <c r="F47" s="16">
        <v>136.44999999999999</v>
      </c>
      <c r="G47" s="16">
        <v>129.80000000000001</v>
      </c>
      <c r="H47" s="21" t="str">
        <f t="shared" si="0"/>
        <v>Shock</v>
      </c>
    </row>
    <row r="48" spans="3:8" x14ac:dyDescent="0.25">
      <c r="C48" s="15">
        <v>44866</v>
      </c>
      <c r="D48" s="16">
        <v>9398.19</v>
      </c>
      <c r="E48" s="16">
        <v>68.5</v>
      </c>
      <c r="F48" s="16">
        <v>135.15</v>
      </c>
      <c r="G48" s="16">
        <v>128.37</v>
      </c>
      <c r="H48" s="22" t="str">
        <f t="shared" si="0"/>
        <v>Shock</v>
      </c>
    </row>
    <row r="49" spans="3:8" x14ac:dyDescent="0.25">
      <c r="C49" s="15">
        <v>44865</v>
      </c>
      <c r="D49" s="16">
        <v>9124.49</v>
      </c>
      <c r="E49" s="16">
        <v>68.25</v>
      </c>
      <c r="F49" s="16">
        <v>134.05000000000001</v>
      </c>
      <c r="G49" s="16">
        <v>128.66999999999999</v>
      </c>
      <c r="H49" s="21" t="str">
        <f t="shared" si="0"/>
        <v>Shock</v>
      </c>
    </row>
    <row r="50" spans="3:8" x14ac:dyDescent="0.25">
      <c r="C50" s="15">
        <v>44862</v>
      </c>
      <c r="D50" s="16">
        <v>9268.4</v>
      </c>
      <c r="E50" s="16">
        <v>68.45</v>
      </c>
      <c r="F50" s="16">
        <v>133.69999999999999</v>
      </c>
      <c r="G50" s="16">
        <v>129.72999999999999</v>
      </c>
      <c r="H50" s="22" t="str">
        <f t="shared" si="0"/>
        <v>Shock</v>
      </c>
    </row>
    <row r="51" spans="3:8" x14ac:dyDescent="0.25">
      <c r="C51" s="15">
        <v>44861</v>
      </c>
      <c r="D51" s="16">
        <v>9459.86</v>
      </c>
      <c r="E51" s="16">
        <v>68.3</v>
      </c>
      <c r="F51" s="16">
        <v>131.80000000000001</v>
      </c>
      <c r="G51" s="16">
        <v>124.83</v>
      </c>
      <c r="H51" s="21" t="str">
        <f t="shared" si="0"/>
        <v>Shock</v>
      </c>
    </row>
    <row r="52" spans="3:8" x14ac:dyDescent="0.25">
      <c r="C52" s="15">
        <v>44860</v>
      </c>
      <c r="D52" s="16">
        <v>9290.25</v>
      </c>
      <c r="E52" s="16">
        <v>68</v>
      </c>
      <c r="F52" s="16">
        <v>131</v>
      </c>
      <c r="G52" s="16">
        <v>124.83</v>
      </c>
      <c r="H52" s="22" t="str">
        <f t="shared" si="0"/>
        <v>Shock</v>
      </c>
    </row>
    <row r="53" spans="3:8" x14ac:dyDescent="0.25">
      <c r="C53" s="15">
        <v>44859</v>
      </c>
      <c r="D53" s="16">
        <v>9060.24</v>
      </c>
      <c r="E53" s="16">
        <v>67.900000000000006</v>
      </c>
      <c r="F53" s="16">
        <v>130.75</v>
      </c>
      <c r="G53" s="16">
        <v>124.9</v>
      </c>
      <c r="H53" s="21" t="str">
        <f t="shared" si="0"/>
        <v>Shock</v>
      </c>
    </row>
    <row r="54" spans="3:8" x14ac:dyDescent="0.25">
      <c r="C54" s="15">
        <v>44858</v>
      </c>
      <c r="D54" s="16">
        <v>9055.1</v>
      </c>
      <c r="E54" s="16">
        <v>68.05</v>
      </c>
      <c r="F54" s="16">
        <v>132.80000000000001</v>
      </c>
      <c r="G54" s="16">
        <v>129.03</v>
      </c>
      <c r="H54" s="22" t="str">
        <f t="shared" si="0"/>
        <v>Shock</v>
      </c>
    </row>
    <row r="55" spans="3:8" x14ac:dyDescent="0.25">
      <c r="C55" s="15">
        <v>44855</v>
      </c>
      <c r="D55" s="16">
        <v>9049.9599999999991</v>
      </c>
      <c r="E55" s="16">
        <v>67.5</v>
      </c>
      <c r="F55" s="16">
        <v>131.55000000000001</v>
      </c>
      <c r="G55" s="16">
        <v>128.87</v>
      </c>
      <c r="H55" s="21" t="str">
        <f t="shared" si="0"/>
        <v>Shock</v>
      </c>
    </row>
    <row r="56" spans="3:8" x14ac:dyDescent="0.25">
      <c r="C56" s="15">
        <v>44854</v>
      </c>
      <c r="D56" s="16">
        <v>9111.64</v>
      </c>
      <c r="E56" s="16">
        <v>67.849999999999994</v>
      </c>
      <c r="F56" s="16">
        <v>129.6</v>
      </c>
      <c r="G56" s="16">
        <v>130.1</v>
      </c>
      <c r="H56" s="22" t="str">
        <f t="shared" si="0"/>
        <v>Shock</v>
      </c>
    </row>
    <row r="57" spans="3:8" x14ac:dyDescent="0.25">
      <c r="C57" s="15">
        <v>44853</v>
      </c>
      <c r="D57" s="16">
        <v>9055.1</v>
      </c>
      <c r="E57" s="16">
        <v>67</v>
      </c>
      <c r="F57" s="16">
        <v>127.8</v>
      </c>
      <c r="G57" s="16">
        <v>126</v>
      </c>
      <c r="H57" s="21" t="str">
        <f t="shared" si="0"/>
        <v>Shock</v>
      </c>
    </row>
    <row r="58" spans="3:8" x14ac:dyDescent="0.25">
      <c r="C58" s="15">
        <v>44852</v>
      </c>
      <c r="D58" s="16">
        <v>8818.67</v>
      </c>
      <c r="E58" s="16">
        <v>66.7</v>
      </c>
      <c r="F58" s="16">
        <v>128.69999999999999</v>
      </c>
      <c r="G58" s="16">
        <v>126.23</v>
      </c>
      <c r="H58" s="22" t="str">
        <f t="shared" si="0"/>
        <v>Shock</v>
      </c>
    </row>
    <row r="59" spans="3:8" x14ac:dyDescent="0.25">
      <c r="C59" s="15">
        <v>44851</v>
      </c>
      <c r="D59" s="16">
        <v>9044.82</v>
      </c>
      <c r="E59" s="16">
        <v>66.05</v>
      </c>
      <c r="F59" s="16">
        <v>127.8</v>
      </c>
      <c r="G59" s="16">
        <v>123</v>
      </c>
      <c r="H59" s="21" t="str">
        <f t="shared" si="0"/>
        <v>Shock</v>
      </c>
    </row>
    <row r="60" spans="3:8" x14ac:dyDescent="0.25">
      <c r="C60" s="15">
        <v>44848</v>
      </c>
      <c r="D60" s="16">
        <v>9019.1200000000008</v>
      </c>
      <c r="E60" s="16">
        <v>66.3</v>
      </c>
      <c r="F60" s="16">
        <v>127.6</v>
      </c>
      <c r="G60" s="16">
        <v>124.23</v>
      </c>
      <c r="H60" s="22" t="str">
        <f t="shared" si="0"/>
        <v>Shock</v>
      </c>
    </row>
    <row r="61" spans="3:8" x14ac:dyDescent="0.25">
      <c r="C61" s="15">
        <v>44847</v>
      </c>
      <c r="D61" s="16">
        <v>9348.07</v>
      </c>
      <c r="E61" s="16">
        <v>66.849999999999994</v>
      </c>
      <c r="F61" s="16">
        <v>129.85</v>
      </c>
      <c r="G61" s="16">
        <v>126.03</v>
      </c>
      <c r="H61" s="21" t="str">
        <f t="shared" si="0"/>
        <v>Shock</v>
      </c>
    </row>
    <row r="62" spans="3:8" x14ac:dyDescent="0.25">
      <c r="C62" s="15">
        <v>44846</v>
      </c>
      <c r="D62" s="16">
        <v>9145.0499999999993</v>
      </c>
      <c r="E62" s="16">
        <v>67.25</v>
      </c>
      <c r="F62" s="16">
        <v>131.35</v>
      </c>
      <c r="G62" s="16">
        <v>125.4</v>
      </c>
      <c r="H62" s="22" t="str">
        <f t="shared" si="0"/>
        <v>Shock</v>
      </c>
    </row>
    <row r="63" spans="3:8" x14ac:dyDescent="0.25">
      <c r="C63" s="15">
        <v>44845</v>
      </c>
      <c r="D63" s="16">
        <v>9357.07</v>
      </c>
      <c r="E63" s="16">
        <v>65.95</v>
      </c>
      <c r="F63" s="16">
        <v>131.1</v>
      </c>
      <c r="G63" s="16">
        <v>124.83</v>
      </c>
      <c r="H63" s="21" t="str">
        <f t="shared" si="0"/>
        <v>Shock</v>
      </c>
    </row>
    <row r="64" spans="3:8" x14ac:dyDescent="0.25">
      <c r="C64" s="15">
        <v>44844</v>
      </c>
      <c r="D64" s="16">
        <v>9644.5</v>
      </c>
      <c r="E64" s="16">
        <v>67.55</v>
      </c>
      <c r="F64" s="16">
        <v>133.25</v>
      </c>
      <c r="G64" s="16">
        <v>126.33</v>
      </c>
      <c r="H64" s="22" t="str">
        <f t="shared" si="0"/>
        <v>Shock</v>
      </c>
    </row>
    <row r="65" spans="3:8" x14ac:dyDescent="0.25">
      <c r="C65" s="15">
        <v>44841</v>
      </c>
      <c r="D65" s="16">
        <v>9682.59</v>
      </c>
      <c r="E65" s="16">
        <v>67.45</v>
      </c>
      <c r="F65" s="16">
        <v>134.05000000000001</v>
      </c>
      <c r="G65" s="16">
        <v>125.37</v>
      </c>
      <c r="H65" s="21" t="str">
        <f t="shared" si="0"/>
        <v>Shock</v>
      </c>
    </row>
    <row r="66" spans="3:8" x14ac:dyDescent="0.25">
      <c r="C66" s="15">
        <v>44840</v>
      </c>
      <c r="D66" s="16">
        <v>9224.2999999999993</v>
      </c>
      <c r="E66" s="16">
        <v>67.75</v>
      </c>
      <c r="F66" s="16">
        <v>132.65</v>
      </c>
      <c r="G66" s="16">
        <v>124.67</v>
      </c>
      <c r="H66" s="22" t="str">
        <f t="shared" si="0"/>
        <v>Shock</v>
      </c>
    </row>
    <row r="67" spans="3:8" x14ac:dyDescent="0.25">
      <c r="C67" s="15">
        <v>44839</v>
      </c>
      <c r="D67" s="16">
        <v>9096.07</v>
      </c>
      <c r="E67" s="16">
        <v>67</v>
      </c>
      <c r="F67" s="16">
        <v>132</v>
      </c>
      <c r="G67" s="16">
        <v>123</v>
      </c>
      <c r="H67" s="21" t="str">
        <f t="shared" si="0"/>
        <v>Shock</v>
      </c>
    </row>
    <row r="68" spans="3:8" x14ac:dyDescent="0.25">
      <c r="C68" s="15">
        <v>44838</v>
      </c>
      <c r="D68" s="16">
        <v>8960.24</v>
      </c>
      <c r="E68" s="16">
        <v>67.3</v>
      </c>
      <c r="F68" s="16">
        <v>133.9</v>
      </c>
      <c r="G68" s="16">
        <v>122.6</v>
      </c>
      <c r="H68" s="22" t="str">
        <f t="shared" si="0"/>
        <v>Shock</v>
      </c>
    </row>
    <row r="69" spans="3:8" x14ac:dyDescent="0.25">
      <c r="C69" s="15">
        <v>44837</v>
      </c>
      <c r="D69" s="16">
        <v>8654.2800000000007</v>
      </c>
      <c r="E69" s="16">
        <v>66.7</v>
      </c>
      <c r="F69" s="16">
        <v>132.4</v>
      </c>
      <c r="G69" s="16">
        <v>120.13</v>
      </c>
      <c r="H69" s="21" t="str">
        <f t="shared" ref="H69:H132" si="1">IF(C69&lt;DATE(2022,2,24),"Pre-War", IF(C69&lt;=DATE(2022,12,31),"Shock","Post-Shock"))</f>
        <v>Shock</v>
      </c>
    </row>
    <row r="70" spans="3:8" x14ac:dyDescent="0.25">
      <c r="C70" s="15">
        <v>44834</v>
      </c>
      <c r="D70" s="16">
        <v>8301.36</v>
      </c>
      <c r="E70" s="16">
        <v>66.95</v>
      </c>
      <c r="F70" s="16">
        <v>126.8</v>
      </c>
      <c r="G70" s="16">
        <v>116.3</v>
      </c>
      <c r="H70" s="22" t="str">
        <f t="shared" si="1"/>
        <v>Shock</v>
      </c>
    </row>
    <row r="71" spans="3:8" x14ac:dyDescent="0.25">
      <c r="C71" s="15">
        <v>44833</v>
      </c>
      <c r="D71" s="16">
        <v>8505.75</v>
      </c>
      <c r="E71" s="16">
        <v>65.900000000000006</v>
      </c>
      <c r="F71" s="16">
        <v>126.65</v>
      </c>
      <c r="G71" s="16">
        <v>117.13</v>
      </c>
      <c r="H71" s="21" t="str">
        <f t="shared" si="1"/>
        <v>Shock</v>
      </c>
    </row>
    <row r="72" spans="3:8" x14ac:dyDescent="0.25">
      <c r="C72" s="15">
        <v>44832</v>
      </c>
      <c r="D72" s="16">
        <v>8486.7099999999991</v>
      </c>
      <c r="E72" s="16">
        <v>65.75</v>
      </c>
      <c r="F72" s="16">
        <v>122.55</v>
      </c>
      <c r="G72" s="16">
        <v>113.07</v>
      </c>
      <c r="H72" s="22" t="str">
        <f t="shared" si="1"/>
        <v>Shock</v>
      </c>
    </row>
    <row r="73" spans="3:8" x14ac:dyDescent="0.25">
      <c r="C73" s="15">
        <v>44831</v>
      </c>
      <c r="D73" s="16">
        <v>8217.57</v>
      </c>
      <c r="E73" s="16">
        <v>66.75</v>
      </c>
      <c r="F73" s="16">
        <v>124.45</v>
      </c>
      <c r="G73" s="16">
        <v>116.77</v>
      </c>
      <c r="H73" s="21" t="str">
        <f t="shared" si="1"/>
        <v>Shock</v>
      </c>
    </row>
    <row r="74" spans="3:8" x14ac:dyDescent="0.25">
      <c r="C74" s="15">
        <v>44830</v>
      </c>
      <c r="D74" s="16">
        <v>8041.11</v>
      </c>
      <c r="E74" s="16">
        <v>66.05</v>
      </c>
      <c r="F74" s="16">
        <v>123.45</v>
      </c>
      <c r="G74" s="16">
        <v>119.33</v>
      </c>
      <c r="H74" s="22" t="str">
        <f t="shared" si="1"/>
        <v>Shock</v>
      </c>
    </row>
    <row r="75" spans="3:8" x14ac:dyDescent="0.25">
      <c r="C75" s="15">
        <v>44827</v>
      </c>
      <c r="D75" s="16">
        <v>8157.9</v>
      </c>
      <c r="E75" s="16">
        <v>67.45</v>
      </c>
      <c r="F75" s="16">
        <v>128.6</v>
      </c>
      <c r="G75" s="16">
        <v>123.27</v>
      </c>
      <c r="H75" s="21" t="str">
        <f t="shared" si="1"/>
        <v>Shock</v>
      </c>
    </row>
    <row r="76" spans="3:8" x14ac:dyDescent="0.25">
      <c r="C76" s="15">
        <v>44826</v>
      </c>
      <c r="D76" s="16">
        <v>8641.59</v>
      </c>
      <c r="E76" s="16">
        <v>67.8</v>
      </c>
      <c r="F76" s="16">
        <v>128.65</v>
      </c>
      <c r="G76" s="16">
        <v>121.77</v>
      </c>
      <c r="H76" s="22" t="str">
        <f t="shared" si="1"/>
        <v>Shock</v>
      </c>
    </row>
    <row r="77" spans="3:8" x14ac:dyDescent="0.25">
      <c r="C77" s="15">
        <v>44825</v>
      </c>
      <c r="D77" s="16">
        <v>8559.07</v>
      </c>
      <c r="E77" s="16">
        <v>68.45</v>
      </c>
      <c r="F77" s="16">
        <v>130.9</v>
      </c>
      <c r="G77" s="16">
        <v>123.53</v>
      </c>
      <c r="H77" s="21" t="str">
        <f t="shared" si="1"/>
        <v>Shock</v>
      </c>
    </row>
    <row r="78" spans="3:8" x14ac:dyDescent="0.25">
      <c r="C78" s="15">
        <v>44824</v>
      </c>
      <c r="D78" s="16">
        <v>8561.61</v>
      </c>
      <c r="E78" s="16">
        <v>69.099999999999994</v>
      </c>
      <c r="F78" s="16">
        <v>133.19999999999999</v>
      </c>
      <c r="G78" s="16">
        <v>123.43</v>
      </c>
      <c r="H78" s="22" t="str">
        <f t="shared" si="1"/>
        <v>Shock</v>
      </c>
    </row>
    <row r="79" spans="3:8" x14ac:dyDescent="0.25">
      <c r="C79" s="15">
        <v>44823</v>
      </c>
      <c r="D79" s="16">
        <v>8654.2800000000007</v>
      </c>
      <c r="E79" s="16">
        <v>69.650000000000006</v>
      </c>
      <c r="F79" s="16">
        <v>130.55000000000001</v>
      </c>
      <c r="G79" s="16">
        <v>123.47</v>
      </c>
      <c r="H79" s="21" t="str">
        <f t="shared" si="1"/>
        <v>Shock</v>
      </c>
    </row>
    <row r="80" spans="3:8" x14ac:dyDescent="0.25">
      <c r="C80" s="15">
        <v>44820</v>
      </c>
      <c r="D80" s="16">
        <v>8645.4</v>
      </c>
      <c r="E80" s="16">
        <v>69.95</v>
      </c>
      <c r="F80" s="16">
        <v>131.25</v>
      </c>
      <c r="G80" s="16">
        <v>124.67</v>
      </c>
      <c r="H80" s="22" t="str">
        <f t="shared" si="1"/>
        <v>Shock</v>
      </c>
    </row>
    <row r="81" spans="3:8" x14ac:dyDescent="0.25">
      <c r="C81" s="15">
        <v>44819</v>
      </c>
      <c r="D81" s="16">
        <v>8660.6299999999992</v>
      </c>
      <c r="E81" s="16">
        <v>71.55</v>
      </c>
      <c r="F81" s="16">
        <v>132.6</v>
      </c>
      <c r="G81" s="16">
        <v>125.5</v>
      </c>
      <c r="H81" s="21" t="str">
        <f t="shared" si="1"/>
        <v>Shock</v>
      </c>
    </row>
    <row r="82" spans="3:8" x14ac:dyDescent="0.25">
      <c r="C82" s="15">
        <v>44818</v>
      </c>
      <c r="D82" s="16">
        <v>9007.2099999999991</v>
      </c>
      <c r="E82" s="16">
        <v>71.8</v>
      </c>
      <c r="F82" s="16">
        <v>133.19999999999999</v>
      </c>
      <c r="G82" s="16">
        <v>128.6</v>
      </c>
      <c r="H82" s="22" t="str">
        <f t="shared" si="1"/>
        <v>Shock</v>
      </c>
    </row>
    <row r="83" spans="3:8" x14ac:dyDescent="0.25">
      <c r="C83" s="15">
        <v>44817</v>
      </c>
      <c r="D83" s="16">
        <v>8785.0400000000009</v>
      </c>
      <c r="E83" s="16">
        <v>72.25</v>
      </c>
      <c r="F83" s="16">
        <v>133.9</v>
      </c>
      <c r="G83" s="16">
        <v>129.87</v>
      </c>
      <c r="H83" s="21" t="str">
        <f t="shared" si="1"/>
        <v>Shock</v>
      </c>
    </row>
    <row r="84" spans="3:8" x14ac:dyDescent="0.25">
      <c r="C84" s="15">
        <v>44816</v>
      </c>
      <c r="D84" s="16">
        <v>8844.7099999999991</v>
      </c>
      <c r="E84" s="16">
        <v>72.650000000000006</v>
      </c>
      <c r="F84" s="16">
        <v>134</v>
      </c>
      <c r="G84" s="16">
        <v>130.80000000000001</v>
      </c>
      <c r="H84" s="22" t="str">
        <f t="shared" si="1"/>
        <v>Shock</v>
      </c>
    </row>
    <row r="85" spans="3:8" x14ac:dyDescent="0.25">
      <c r="C85" s="15">
        <v>44813</v>
      </c>
      <c r="D85" s="16">
        <v>8752.0400000000009</v>
      </c>
      <c r="E85" s="16">
        <v>72.55</v>
      </c>
      <c r="F85" s="16">
        <v>134</v>
      </c>
      <c r="G85" s="16">
        <v>129.22999999999999</v>
      </c>
      <c r="H85" s="21" t="str">
        <f t="shared" si="1"/>
        <v>Shock</v>
      </c>
    </row>
    <row r="86" spans="3:8" x14ac:dyDescent="0.25">
      <c r="C86" s="15">
        <v>44812</v>
      </c>
      <c r="D86" s="16">
        <v>8493.9699999999993</v>
      </c>
      <c r="E86" s="16">
        <v>73.05</v>
      </c>
      <c r="F86" s="16">
        <v>131.85</v>
      </c>
      <c r="G86" s="16">
        <v>129.30000000000001</v>
      </c>
      <c r="H86" s="22" t="str">
        <f t="shared" si="1"/>
        <v>Shock</v>
      </c>
    </row>
    <row r="87" spans="3:8" x14ac:dyDescent="0.25">
      <c r="C87" s="15">
        <v>44811</v>
      </c>
      <c r="D87" s="16">
        <v>8381.1200000000008</v>
      </c>
      <c r="E87" s="16">
        <v>71.400000000000006</v>
      </c>
      <c r="F87" s="16">
        <v>132.5</v>
      </c>
      <c r="G87" s="16">
        <v>130.37</v>
      </c>
      <c r="H87" s="21" t="str">
        <f t="shared" si="1"/>
        <v>Shock</v>
      </c>
    </row>
    <row r="88" spans="3:8" x14ac:dyDescent="0.25">
      <c r="C88" s="15">
        <v>44810</v>
      </c>
      <c r="D88" s="16">
        <v>8790.67</v>
      </c>
      <c r="E88" s="16">
        <v>70.7</v>
      </c>
      <c r="F88" s="16">
        <v>132.1</v>
      </c>
      <c r="G88" s="16">
        <v>129.1</v>
      </c>
      <c r="H88" s="22" t="str">
        <f t="shared" si="1"/>
        <v>Shock</v>
      </c>
    </row>
    <row r="89" spans="3:8" x14ac:dyDescent="0.25">
      <c r="C89" s="15">
        <v>44809</v>
      </c>
      <c r="D89" s="16">
        <v>9026.51</v>
      </c>
      <c r="E89" s="16">
        <v>70.95</v>
      </c>
      <c r="F89" s="16">
        <v>133.4</v>
      </c>
      <c r="G89" s="16">
        <v>128.97</v>
      </c>
      <c r="H89" s="21" t="str">
        <f t="shared" si="1"/>
        <v>Shock</v>
      </c>
    </row>
    <row r="90" spans="3:8" x14ac:dyDescent="0.25">
      <c r="C90" s="15">
        <v>44808</v>
      </c>
      <c r="D90" s="16">
        <v>8900</v>
      </c>
      <c r="E90" s="16">
        <v>71</v>
      </c>
      <c r="F90" s="16">
        <v>133</v>
      </c>
      <c r="G90" s="16">
        <v>128</v>
      </c>
      <c r="H90" s="22" t="str">
        <f t="shared" si="1"/>
        <v>Shock</v>
      </c>
    </row>
    <row r="91" spans="3:8" x14ac:dyDescent="0.25">
      <c r="C91" s="15">
        <v>44806</v>
      </c>
      <c r="D91" s="16">
        <v>8833.7800000000007</v>
      </c>
      <c r="E91" s="16">
        <v>71.3</v>
      </c>
      <c r="F91" s="16">
        <v>132.75</v>
      </c>
      <c r="G91" s="16">
        <v>127.17</v>
      </c>
      <c r="H91" s="21" t="str">
        <f t="shared" si="1"/>
        <v>Shock</v>
      </c>
    </row>
    <row r="92" spans="3:8" x14ac:dyDescent="0.25">
      <c r="C92" s="15">
        <v>44805</v>
      </c>
      <c r="D92" s="16">
        <v>8783.06</v>
      </c>
      <c r="E92" s="16">
        <v>71.150000000000006</v>
      </c>
      <c r="F92" s="16">
        <v>134.69999999999999</v>
      </c>
      <c r="G92" s="16">
        <v>128.30000000000001</v>
      </c>
      <c r="H92" s="22" t="str">
        <f t="shared" si="1"/>
        <v>Shock</v>
      </c>
    </row>
    <row r="93" spans="3:8" x14ac:dyDescent="0.25">
      <c r="C93" s="15">
        <v>44804</v>
      </c>
      <c r="D93" s="16">
        <v>9125.41</v>
      </c>
      <c r="E93" s="16">
        <v>71</v>
      </c>
      <c r="F93" s="16">
        <v>135</v>
      </c>
      <c r="G93" s="16">
        <v>128.4</v>
      </c>
      <c r="H93" s="21" t="str">
        <f t="shared" si="1"/>
        <v>Shock</v>
      </c>
    </row>
    <row r="94" spans="3:8" x14ac:dyDescent="0.25">
      <c r="C94" s="15">
        <v>44803</v>
      </c>
      <c r="D94" s="16">
        <v>9301.65</v>
      </c>
      <c r="E94" s="16">
        <v>71.5</v>
      </c>
      <c r="F94" s="16">
        <v>138.6</v>
      </c>
      <c r="G94" s="16">
        <v>128.53</v>
      </c>
      <c r="H94" s="22" t="str">
        <f t="shared" si="1"/>
        <v>Shock</v>
      </c>
    </row>
    <row r="95" spans="3:8" x14ac:dyDescent="0.25">
      <c r="C95" s="15">
        <v>44802</v>
      </c>
      <c r="D95" s="16">
        <v>9810.1</v>
      </c>
      <c r="E95" s="16">
        <v>71.05</v>
      </c>
      <c r="F95" s="16">
        <v>135.9</v>
      </c>
      <c r="G95" s="16">
        <v>125.63</v>
      </c>
      <c r="H95" s="21" t="str">
        <f t="shared" si="1"/>
        <v>Shock</v>
      </c>
    </row>
    <row r="96" spans="3:8" x14ac:dyDescent="0.25">
      <c r="C96" s="15">
        <v>44799</v>
      </c>
      <c r="D96" s="16">
        <v>9400.5499999999993</v>
      </c>
      <c r="E96" s="16">
        <v>71.900000000000006</v>
      </c>
      <c r="F96" s="16">
        <v>136.65</v>
      </c>
      <c r="G96" s="16">
        <v>127.5</v>
      </c>
      <c r="H96" s="22" t="str">
        <f t="shared" si="1"/>
        <v>Shock</v>
      </c>
    </row>
    <row r="97" spans="3:8" x14ac:dyDescent="0.25">
      <c r="C97" s="15">
        <v>44798</v>
      </c>
      <c r="D97" s="16">
        <v>9471.56</v>
      </c>
      <c r="E97" s="16">
        <v>71.45</v>
      </c>
      <c r="F97" s="16">
        <v>136.55000000000001</v>
      </c>
      <c r="G97" s="16">
        <v>127.43</v>
      </c>
      <c r="H97" s="21" t="str">
        <f t="shared" si="1"/>
        <v>Shock</v>
      </c>
    </row>
    <row r="98" spans="3:8" x14ac:dyDescent="0.25">
      <c r="C98" s="15">
        <v>44797</v>
      </c>
      <c r="D98" s="16">
        <v>9555.24</v>
      </c>
      <c r="E98" s="16">
        <v>70.55</v>
      </c>
      <c r="F98" s="16">
        <v>136</v>
      </c>
      <c r="G98" s="16">
        <v>127.27</v>
      </c>
      <c r="H98" s="22" t="str">
        <f t="shared" si="1"/>
        <v>Shock</v>
      </c>
    </row>
    <row r="99" spans="3:8" x14ac:dyDescent="0.25">
      <c r="C99" s="15">
        <v>44796</v>
      </c>
      <c r="D99" s="16">
        <v>9512.1299999999992</v>
      </c>
      <c r="E99" s="16">
        <v>71.05</v>
      </c>
      <c r="F99" s="16">
        <v>133.75</v>
      </c>
      <c r="G99" s="16">
        <v>123.3</v>
      </c>
      <c r="H99" s="21" t="str">
        <f t="shared" si="1"/>
        <v>Shock</v>
      </c>
    </row>
    <row r="100" spans="3:8" x14ac:dyDescent="0.25">
      <c r="C100" s="15">
        <v>44795</v>
      </c>
      <c r="D100" s="16">
        <v>9081.0300000000007</v>
      </c>
      <c r="E100" s="16">
        <v>71.3</v>
      </c>
      <c r="F100" s="16">
        <v>131.9</v>
      </c>
      <c r="G100" s="16">
        <v>123.17</v>
      </c>
      <c r="H100" s="22" t="str">
        <f t="shared" si="1"/>
        <v>Shock</v>
      </c>
    </row>
    <row r="101" spans="3:8" x14ac:dyDescent="0.25">
      <c r="C101" s="15">
        <v>44792</v>
      </c>
      <c r="D101" s="16">
        <v>9168.52</v>
      </c>
      <c r="E101" s="16">
        <v>72.150000000000006</v>
      </c>
      <c r="F101" s="16">
        <v>134.6</v>
      </c>
      <c r="G101" s="16">
        <v>126.2</v>
      </c>
      <c r="H101" s="21" t="str">
        <f t="shared" si="1"/>
        <v>Shock</v>
      </c>
    </row>
    <row r="102" spans="3:8" x14ac:dyDescent="0.25">
      <c r="C102" s="15">
        <v>44791</v>
      </c>
      <c r="D102" s="16">
        <v>9216.7000000000007</v>
      </c>
      <c r="E102" s="16">
        <v>72.650000000000006</v>
      </c>
      <c r="F102" s="16">
        <v>135.55000000000001</v>
      </c>
      <c r="G102" s="16">
        <v>127.77</v>
      </c>
      <c r="H102" s="22" t="str">
        <f t="shared" si="1"/>
        <v>Shock</v>
      </c>
    </row>
    <row r="103" spans="3:8" x14ac:dyDescent="0.25">
      <c r="C103" s="15">
        <v>44790</v>
      </c>
      <c r="D103" s="16">
        <v>8868.01</v>
      </c>
      <c r="E103" s="16">
        <v>73.349999999999994</v>
      </c>
      <c r="F103" s="16">
        <v>139.65</v>
      </c>
      <c r="G103" s="16">
        <v>126.93</v>
      </c>
      <c r="H103" s="21" t="str">
        <f t="shared" si="1"/>
        <v>Shock</v>
      </c>
    </row>
    <row r="104" spans="3:8" x14ac:dyDescent="0.25">
      <c r="C104" s="15">
        <v>44789</v>
      </c>
      <c r="D104" s="16">
        <v>8727.27</v>
      </c>
      <c r="E104" s="16">
        <v>73.150000000000006</v>
      </c>
      <c r="F104" s="16">
        <v>139.94999999999999</v>
      </c>
      <c r="G104" s="16">
        <v>127.13</v>
      </c>
      <c r="H104" s="22" t="str">
        <f t="shared" si="1"/>
        <v>Shock</v>
      </c>
    </row>
    <row r="105" spans="3:8" x14ac:dyDescent="0.25">
      <c r="C105" s="15">
        <v>44788</v>
      </c>
      <c r="D105" s="16">
        <v>9295</v>
      </c>
      <c r="E105" s="16">
        <v>72</v>
      </c>
      <c r="F105" s="16">
        <v>139</v>
      </c>
      <c r="G105" s="16">
        <v>127</v>
      </c>
      <c r="H105" s="21" t="str">
        <f t="shared" si="1"/>
        <v>Shock</v>
      </c>
    </row>
    <row r="106" spans="3:8" x14ac:dyDescent="0.25">
      <c r="C106" s="15">
        <v>44785</v>
      </c>
      <c r="D106" s="16">
        <v>9295.31</v>
      </c>
      <c r="E106" s="16">
        <v>71.55</v>
      </c>
      <c r="F106" s="16">
        <v>139.19999999999999</v>
      </c>
      <c r="G106" s="16">
        <v>126.9</v>
      </c>
      <c r="H106" s="22" t="str">
        <f t="shared" si="1"/>
        <v>Shock</v>
      </c>
    </row>
    <row r="107" spans="3:8" x14ac:dyDescent="0.25">
      <c r="C107" s="15">
        <v>44784</v>
      </c>
      <c r="D107" s="16">
        <v>9480.43</v>
      </c>
      <c r="E107" s="16">
        <v>70.95</v>
      </c>
      <c r="F107" s="16">
        <v>132.80000000000001</v>
      </c>
      <c r="G107" s="16">
        <v>125.3</v>
      </c>
      <c r="H107" s="21" t="str">
        <f t="shared" si="1"/>
        <v>Shock</v>
      </c>
    </row>
    <row r="108" spans="3:8" x14ac:dyDescent="0.25">
      <c r="C108" s="15">
        <v>44783</v>
      </c>
      <c r="D108" s="16">
        <v>9193.8799999999992</v>
      </c>
      <c r="E108" s="16">
        <v>72.5</v>
      </c>
      <c r="F108" s="16">
        <v>133.80000000000001</v>
      </c>
      <c r="G108" s="16">
        <v>124.6</v>
      </c>
      <c r="H108" s="22" t="str">
        <f t="shared" si="1"/>
        <v>Shock</v>
      </c>
    </row>
    <row r="109" spans="3:8" x14ac:dyDescent="0.25">
      <c r="C109" s="15">
        <v>44782</v>
      </c>
      <c r="D109" s="16">
        <v>9110.41</v>
      </c>
      <c r="E109" s="16">
        <v>73</v>
      </c>
      <c r="F109" s="16">
        <v>135</v>
      </c>
      <c r="G109" s="16">
        <v>128</v>
      </c>
      <c r="H109" s="21" t="str">
        <f t="shared" si="1"/>
        <v>Shock</v>
      </c>
    </row>
    <row r="110" spans="3:8" x14ac:dyDescent="0.25">
      <c r="C110" s="15">
        <v>44781</v>
      </c>
      <c r="D110" s="16">
        <v>9061.23</v>
      </c>
      <c r="E110" s="16">
        <v>73.349999999999994</v>
      </c>
      <c r="F110" s="16">
        <v>136.5</v>
      </c>
      <c r="G110" s="16">
        <v>131.97</v>
      </c>
      <c r="H110" s="22" t="str">
        <f t="shared" si="1"/>
        <v>Shock</v>
      </c>
    </row>
    <row r="111" spans="3:8" x14ac:dyDescent="0.25">
      <c r="C111" s="15">
        <v>44778</v>
      </c>
      <c r="D111" s="16">
        <v>8936.3700000000008</v>
      </c>
      <c r="E111" s="16">
        <v>73.099999999999994</v>
      </c>
      <c r="F111" s="16">
        <v>136.5</v>
      </c>
      <c r="G111" s="16">
        <v>131.87</v>
      </c>
      <c r="H111" s="21" t="str">
        <f t="shared" si="1"/>
        <v>Shock</v>
      </c>
    </row>
    <row r="112" spans="3:8" x14ac:dyDescent="0.25">
      <c r="C112" s="15">
        <v>44777</v>
      </c>
      <c r="D112" s="16">
        <v>8870.7999999999993</v>
      </c>
      <c r="E112" s="16">
        <v>71.2</v>
      </c>
      <c r="F112" s="16">
        <v>136.25</v>
      </c>
      <c r="G112" s="16">
        <v>125.3</v>
      </c>
      <c r="H112" s="22" t="str">
        <f t="shared" si="1"/>
        <v>Shock</v>
      </c>
    </row>
    <row r="113" spans="3:8" x14ac:dyDescent="0.25">
      <c r="C113" s="15">
        <v>44776</v>
      </c>
      <c r="D113" s="16">
        <v>9157.07</v>
      </c>
      <c r="E113" s="16">
        <v>71</v>
      </c>
      <c r="F113" s="16">
        <v>135.65</v>
      </c>
      <c r="G113" s="16">
        <v>126.23</v>
      </c>
      <c r="H113" s="21" t="str">
        <f t="shared" si="1"/>
        <v>Shock</v>
      </c>
    </row>
    <row r="114" spans="3:8" x14ac:dyDescent="0.25">
      <c r="C114" s="15">
        <v>44775</v>
      </c>
      <c r="D114" s="16">
        <v>9481.18</v>
      </c>
      <c r="E114" s="16">
        <v>71.95</v>
      </c>
      <c r="F114" s="16">
        <v>136.69999999999999</v>
      </c>
      <c r="G114" s="16">
        <v>126.97</v>
      </c>
      <c r="H114" s="22" t="str">
        <f t="shared" si="1"/>
        <v>Shock</v>
      </c>
    </row>
    <row r="115" spans="3:8" x14ac:dyDescent="0.25">
      <c r="C115" s="15">
        <v>44774</v>
      </c>
      <c r="D115" s="16">
        <v>9365.16</v>
      </c>
      <c r="E115" s="16">
        <v>71.099999999999994</v>
      </c>
      <c r="F115" s="16">
        <v>138.4</v>
      </c>
      <c r="G115" s="16">
        <v>129.22999999999999</v>
      </c>
      <c r="H115" s="21" t="str">
        <f t="shared" si="1"/>
        <v>Shock</v>
      </c>
    </row>
    <row r="116" spans="3:8" x14ac:dyDescent="0.25">
      <c r="C116" s="15">
        <v>44771</v>
      </c>
      <c r="D116" s="16">
        <v>9889.7900000000009</v>
      </c>
      <c r="E116" s="16">
        <v>72.95</v>
      </c>
      <c r="F116" s="16">
        <v>134.15</v>
      </c>
      <c r="G116" s="16">
        <v>126.67</v>
      </c>
      <c r="H116" s="22" t="str">
        <f t="shared" si="1"/>
        <v>Shock</v>
      </c>
    </row>
    <row r="117" spans="3:8" x14ac:dyDescent="0.25">
      <c r="C117" s="15">
        <v>44770</v>
      </c>
      <c r="D117" s="16">
        <v>9730.89</v>
      </c>
      <c r="E117" s="16">
        <v>72.05</v>
      </c>
      <c r="F117" s="16">
        <v>130.25</v>
      </c>
      <c r="G117" s="16">
        <v>124.4</v>
      </c>
      <c r="H117" s="21" t="str">
        <f t="shared" si="1"/>
        <v>Shock</v>
      </c>
    </row>
    <row r="118" spans="3:8" x14ac:dyDescent="0.25">
      <c r="C118" s="15">
        <v>44769</v>
      </c>
      <c r="D118" s="16">
        <v>9865.83</v>
      </c>
      <c r="E118" s="16">
        <v>72.099999999999994</v>
      </c>
      <c r="F118" s="16">
        <v>128.6</v>
      </c>
      <c r="G118" s="16">
        <v>124.6</v>
      </c>
      <c r="H118" s="22" t="str">
        <f t="shared" si="1"/>
        <v>Shock</v>
      </c>
    </row>
    <row r="119" spans="3:8" x14ac:dyDescent="0.25">
      <c r="C119" s="15">
        <v>44768</v>
      </c>
      <c r="D119" s="16">
        <v>9666.57</v>
      </c>
      <c r="E119" s="16">
        <v>71.650000000000006</v>
      </c>
      <c r="F119" s="16">
        <v>128.19999999999999</v>
      </c>
      <c r="G119" s="16">
        <v>122.97</v>
      </c>
      <c r="H119" s="21" t="str">
        <f t="shared" si="1"/>
        <v>Shock</v>
      </c>
    </row>
    <row r="120" spans="3:8" x14ac:dyDescent="0.25">
      <c r="C120" s="15">
        <v>44767</v>
      </c>
      <c r="D120" s="16">
        <v>9727.1</v>
      </c>
      <c r="E120" s="16">
        <v>72.099999999999994</v>
      </c>
      <c r="F120" s="16">
        <v>129.80000000000001</v>
      </c>
      <c r="G120" s="16">
        <v>124.33</v>
      </c>
      <c r="H120" s="22" t="str">
        <f t="shared" si="1"/>
        <v>Shock</v>
      </c>
    </row>
    <row r="121" spans="3:8" x14ac:dyDescent="0.25">
      <c r="C121" s="15">
        <v>44764</v>
      </c>
      <c r="D121" s="16">
        <v>9660.26</v>
      </c>
      <c r="E121" s="16">
        <v>72.150000000000006</v>
      </c>
      <c r="F121" s="16">
        <v>132.44999999999999</v>
      </c>
      <c r="G121" s="16">
        <v>130.37</v>
      </c>
      <c r="H121" s="21" t="str">
        <f t="shared" si="1"/>
        <v>Shock</v>
      </c>
    </row>
    <row r="122" spans="3:8" x14ac:dyDescent="0.25">
      <c r="C122" s="15">
        <v>44763</v>
      </c>
      <c r="D122" s="16">
        <v>9809.08</v>
      </c>
      <c r="E122" s="16">
        <v>72.55</v>
      </c>
      <c r="F122" s="16">
        <v>133.1</v>
      </c>
      <c r="G122" s="16">
        <v>133.83000000000001</v>
      </c>
      <c r="H122" s="22" t="str">
        <f t="shared" si="1"/>
        <v>Shock</v>
      </c>
    </row>
    <row r="123" spans="3:8" x14ac:dyDescent="0.25">
      <c r="C123" s="15">
        <v>44762</v>
      </c>
      <c r="D123" s="16">
        <v>10100.4</v>
      </c>
      <c r="E123" s="16">
        <v>72.349999999999994</v>
      </c>
      <c r="F123" s="16">
        <v>132.55000000000001</v>
      </c>
      <c r="G123" s="16">
        <v>131.63</v>
      </c>
      <c r="H123" s="21" t="str">
        <f t="shared" si="1"/>
        <v>Shock</v>
      </c>
    </row>
    <row r="124" spans="3:8" x14ac:dyDescent="0.25">
      <c r="C124" s="15">
        <v>44761</v>
      </c>
      <c r="D124" s="16">
        <v>10159.67</v>
      </c>
      <c r="E124" s="16">
        <v>72</v>
      </c>
      <c r="F124" s="16">
        <v>127.9</v>
      </c>
      <c r="G124" s="16">
        <v>124.4</v>
      </c>
      <c r="H124" s="22" t="str">
        <f t="shared" si="1"/>
        <v>Shock</v>
      </c>
    </row>
    <row r="125" spans="3:8" x14ac:dyDescent="0.25">
      <c r="C125" s="15">
        <v>44760</v>
      </c>
      <c r="D125" s="16">
        <v>9985.64</v>
      </c>
      <c r="E125" s="16">
        <v>71.150000000000006</v>
      </c>
      <c r="F125" s="16">
        <v>129.9</v>
      </c>
      <c r="G125" s="16">
        <v>123.03</v>
      </c>
      <c r="H125" s="21" t="str">
        <f t="shared" si="1"/>
        <v>Shock</v>
      </c>
    </row>
    <row r="126" spans="3:8" x14ac:dyDescent="0.25">
      <c r="C126" s="15">
        <v>44757</v>
      </c>
      <c r="D126" s="16">
        <v>9577.0300000000007</v>
      </c>
      <c r="E126" s="16">
        <v>70.349999999999994</v>
      </c>
      <c r="F126" s="16">
        <v>126.55</v>
      </c>
      <c r="G126" s="16">
        <v>121.5</v>
      </c>
      <c r="H126" s="22" t="str">
        <f t="shared" si="1"/>
        <v>Shock</v>
      </c>
    </row>
    <row r="127" spans="3:8" x14ac:dyDescent="0.25">
      <c r="C127" s="15">
        <v>44756</v>
      </c>
      <c r="D127" s="16">
        <v>9327.33</v>
      </c>
      <c r="E127" s="16">
        <v>70.75</v>
      </c>
      <c r="F127" s="16">
        <v>127.15</v>
      </c>
      <c r="G127" s="16">
        <v>118.67</v>
      </c>
      <c r="H127" s="21" t="str">
        <f t="shared" si="1"/>
        <v>Shock</v>
      </c>
    </row>
    <row r="128" spans="3:8" x14ac:dyDescent="0.25">
      <c r="C128" s="15">
        <v>44755</v>
      </c>
      <c r="D128" s="16">
        <v>9458.48</v>
      </c>
      <c r="E128" s="16">
        <v>70.400000000000006</v>
      </c>
      <c r="F128" s="16">
        <v>124.45</v>
      </c>
      <c r="G128" s="16">
        <v>123.63</v>
      </c>
      <c r="H128" s="22" t="str">
        <f t="shared" si="1"/>
        <v>Shock</v>
      </c>
    </row>
    <row r="129" spans="3:8" x14ac:dyDescent="0.25">
      <c r="C129" s="15">
        <v>44754</v>
      </c>
      <c r="D129" s="16">
        <v>9445.8700000000008</v>
      </c>
      <c r="E129" s="16">
        <v>70.650000000000006</v>
      </c>
      <c r="F129" s="16">
        <v>124.1</v>
      </c>
      <c r="G129" s="16">
        <v>122.3</v>
      </c>
      <c r="H129" s="21" t="str">
        <f t="shared" si="1"/>
        <v>Shock</v>
      </c>
    </row>
    <row r="130" spans="3:8" x14ac:dyDescent="0.25">
      <c r="C130" s="15">
        <v>44753</v>
      </c>
      <c r="D130" s="16">
        <v>10144.540000000001</v>
      </c>
      <c r="E130" s="16">
        <v>72.55</v>
      </c>
      <c r="F130" s="16">
        <v>125.5</v>
      </c>
      <c r="G130" s="16">
        <v>124.4</v>
      </c>
      <c r="H130" s="22" t="str">
        <f t="shared" si="1"/>
        <v>Shock</v>
      </c>
    </row>
    <row r="131" spans="3:8" x14ac:dyDescent="0.25">
      <c r="C131" s="15">
        <v>44750</v>
      </c>
      <c r="D131" s="16">
        <v>10212.379999999999</v>
      </c>
      <c r="E131" s="16">
        <v>72.7</v>
      </c>
      <c r="F131" s="16">
        <v>121.5</v>
      </c>
      <c r="G131" s="16">
        <v>122.8</v>
      </c>
      <c r="H131" s="21" t="str">
        <f t="shared" si="1"/>
        <v>Shock</v>
      </c>
    </row>
    <row r="132" spans="3:8" x14ac:dyDescent="0.25">
      <c r="C132" s="15">
        <v>44749</v>
      </c>
      <c r="D132" s="16">
        <v>10066.209999999999</v>
      </c>
      <c r="E132" s="16">
        <v>72.7</v>
      </c>
      <c r="F132" s="16">
        <v>123.5</v>
      </c>
      <c r="G132" s="16">
        <v>117.7</v>
      </c>
      <c r="H132" s="22" t="str">
        <f t="shared" si="1"/>
        <v>Shock</v>
      </c>
    </row>
    <row r="133" spans="3:8" x14ac:dyDescent="0.25">
      <c r="C133" s="15">
        <v>44748</v>
      </c>
      <c r="D133" s="16">
        <v>9539.26</v>
      </c>
      <c r="E133" s="16">
        <v>72.599999999999994</v>
      </c>
      <c r="F133" s="16">
        <v>120.95</v>
      </c>
      <c r="G133" s="16">
        <v>116.13</v>
      </c>
      <c r="H133" s="21" t="str">
        <f t="shared" ref="H133:H196" si="2">IF(C133&lt;DATE(2022,2,24),"Pre-War", IF(C133&lt;=DATE(2022,12,31),"Shock","Post-Shock"))</f>
        <v>Shock</v>
      </c>
    </row>
    <row r="134" spans="3:8" x14ac:dyDescent="0.25">
      <c r="C134" s="15">
        <v>44747</v>
      </c>
      <c r="D134" s="16">
        <v>9557.68</v>
      </c>
      <c r="E134" s="16">
        <v>73.599999999999994</v>
      </c>
      <c r="F134" s="16">
        <v>127.4</v>
      </c>
      <c r="G134" s="16">
        <v>127.07</v>
      </c>
      <c r="H134" s="22" t="str">
        <f t="shared" si="2"/>
        <v>Shock</v>
      </c>
    </row>
    <row r="135" spans="3:8" x14ac:dyDescent="0.25">
      <c r="C135" s="15">
        <v>44746</v>
      </c>
      <c r="D135" s="16">
        <v>10713.55</v>
      </c>
      <c r="E135" s="16">
        <v>74.349999999999994</v>
      </c>
      <c r="F135" s="16">
        <v>126</v>
      </c>
      <c r="G135" s="16">
        <v>134.43</v>
      </c>
      <c r="H135" s="21" t="str">
        <f t="shared" si="2"/>
        <v>Shock</v>
      </c>
    </row>
    <row r="136" spans="3:8" x14ac:dyDescent="0.25">
      <c r="C136" s="15">
        <v>44745</v>
      </c>
      <c r="D136" s="16">
        <v>10600</v>
      </c>
      <c r="E136" s="16">
        <v>74.45</v>
      </c>
      <c r="F136" s="16">
        <v>128</v>
      </c>
      <c r="G136" s="16">
        <v>140</v>
      </c>
      <c r="H136" s="22" t="str">
        <f t="shared" si="2"/>
        <v>Shock</v>
      </c>
    </row>
    <row r="137" spans="3:8" x14ac:dyDescent="0.25">
      <c r="C137" s="15">
        <v>44743</v>
      </c>
      <c r="D137" s="16">
        <v>10569.83</v>
      </c>
      <c r="E137" s="16">
        <v>74.55</v>
      </c>
      <c r="F137" s="16">
        <v>131.05000000000001</v>
      </c>
      <c r="G137" s="16">
        <v>142.57</v>
      </c>
      <c r="H137" s="21" t="str">
        <f t="shared" si="2"/>
        <v>Shock</v>
      </c>
    </row>
    <row r="138" spans="3:8" x14ac:dyDescent="0.25">
      <c r="C138" s="15">
        <v>44742</v>
      </c>
      <c r="D138" s="16">
        <v>10302.049999999999</v>
      </c>
      <c r="E138" s="16">
        <v>74.25</v>
      </c>
      <c r="F138" s="16">
        <v>151.55000000000001</v>
      </c>
      <c r="G138" s="16">
        <v>167.67</v>
      </c>
      <c r="H138" s="22" t="str">
        <f t="shared" si="2"/>
        <v>Shock</v>
      </c>
    </row>
    <row r="139" spans="3:8" x14ac:dyDescent="0.25">
      <c r="C139" s="15">
        <v>44741</v>
      </c>
      <c r="D139" s="16">
        <v>10777.42</v>
      </c>
      <c r="E139" s="16">
        <v>73.2</v>
      </c>
      <c r="F139" s="16">
        <v>154.15</v>
      </c>
      <c r="G139" s="16">
        <v>174.4</v>
      </c>
      <c r="H139" s="21" t="str">
        <f t="shared" si="2"/>
        <v>Shock</v>
      </c>
    </row>
    <row r="140" spans="3:8" x14ac:dyDescent="0.25">
      <c r="C140" s="15">
        <v>44740</v>
      </c>
      <c r="D140" s="16">
        <v>10824.1</v>
      </c>
      <c r="E140" s="16">
        <v>72.2</v>
      </c>
      <c r="F140" s="16">
        <v>149.35</v>
      </c>
      <c r="G140" s="16">
        <v>166.43</v>
      </c>
      <c r="H140" s="22" t="str">
        <f t="shared" si="2"/>
        <v>Shock</v>
      </c>
    </row>
    <row r="141" spans="3:8" x14ac:dyDescent="0.25">
      <c r="C141" s="15">
        <v>44739</v>
      </c>
      <c r="D141" s="16">
        <v>10610.37</v>
      </c>
      <c r="E141" s="16">
        <v>73.03</v>
      </c>
      <c r="F141" s="16">
        <v>141.5</v>
      </c>
      <c r="G141" s="16">
        <v>155.66999999999999</v>
      </c>
      <c r="H141" s="21" t="str">
        <f t="shared" si="2"/>
        <v>Shock</v>
      </c>
    </row>
    <row r="142" spans="3:8" x14ac:dyDescent="0.25">
      <c r="C142" s="15">
        <v>44736</v>
      </c>
      <c r="D142" s="16">
        <v>10298.370000000001</v>
      </c>
      <c r="E142" s="16">
        <v>72.33</v>
      </c>
      <c r="F142" s="16">
        <v>137.35</v>
      </c>
      <c r="G142" s="16">
        <v>160.33000000000001</v>
      </c>
      <c r="H142" s="22" t="str">
        <f t="shared" si="2"/>
        <v>Shock</v>
      </c>
    </row>
    <row r="143" spans="3:8" x14ac:dyDescent="0.25">
      <c r="C143" s="15">
        <v>44735</v>
      </c>
      <c r="D143" s="16">
        <v>10099.379999999999</v>
      </c>
      <c r="E143" s="16">
        <v>71.53</v>
      </c>
      <c r="F143" s="16">
        <v>134.80000000000001</v>
      </c>
      <c r="G143" s="16">
        <v>158.03</v>
      </c>
      <c r="H143" s="21" t="str">
        <f t="shared" si="2"/>
        <v>Shock</v>
      </c>
    </row>
    <row r="144" spans="3:8" x14ac:dyDescent="0.25">
      <c r="C144" s="15">
        <v>44734</v>
      </c>
      <c r="D144" s="16">
        <v>10257.83</v>
      </c>
      <c r="E144" s="16">
        <v>70.37</v>
      </c>
      <c r="F144" s="16">
        <v>134.85</v>
      </c>
      <c r="G144" s="16">
        <v>149.97</v>
      </c>
      <c r="H144" s="22" t="str">
        <f t="shared" si="2"/>
        <v>Shock</v>
      </c>
    </row>
    <row r="145" spans="3:8" x14ac:dyDescent="0.25">
      <c r="C145" s="15">
        <v>44733</v>
      </c>
      <c r="D145" s="16">
        <v>10509.64</v>
      </c>
      <c r="E145" s="16">
        <v>70.5</v>
      </c>
      <c r="F145" s="16">
        <v>139.1</v>
      </c>
      <c r="G145" s="16">
        <v>153.53</v>
      </c>
      <c r="H145" s="21" t="str">
        <f t="shared" si="2"/>
        <v>Shock</v>
      </c>
    </row>
    <row r="146" spans="3:8" x14ac:dyDescent="0.25">
      <c r="C146" s="15">
        <v>44732</v>
      </c>
      <c r="D146" s="16">
        <v>10445.77</v>
      </c>
      <c r="E146" s="16">
        <v>68.7</v>
      </c>
      <c r="F146" s="16">
        <v>134.4</v>
      </c>
      <c r="G146" s="16">
        <v>151.33000000000001</v>
      </c>
      <c r="H146" s="22" t="str">
        <f t="shared" si="2"/>
        <v>Shock</v>
      </c>
    </row>
    <row r="147" spans="3:8" x14ac:dyDescent="0.25">
      <c r="C147" s="15">
        <v>44731</v>
      </c>
      <c r="D147" s="16">
        <v>10300</v>
      </c>
      <c r="E147" s="16">
        <v>69</v>
      </c>
      <c r="F147" s="16">
        <v>138</v>
      </c>
      <c r="G147" s="16">
        <v>155</v>
      </c>
      <c r="H147" s="21" t="str">
        <f t="shared" si="2"/>
        <v>Shock</v>
      </c>
    </row>
    <row r="148" spans="3:8" x14ac:dyDescent="0.25">
      <c r="C148" s="15">
        <v>44729</v>
      </c>
      <c r="D148" s="16">
        <v>10284.86</v>
      </c>
      <c r="E148" s="16">
        <v>69.47</v>
      </c>
      <c r="F148" s="16">
        <v>141.44999999999999</v>
      </c>
      <c r="G148" s="16">
        <v>169.77</v>
      </c>
      <c r="H148" s="22" t="str">
        <f t="shared" si="2"/>
        <v>Shock</v>
      </c>
    </row>
    <row r="149" spans="3:8" x14ac:dyDescent="0.25">
      <c r="C149" s="15">
        <v>44728</v>
      </c>
      <c r="D149" s="16">
        <v>11057.48</v>
      </c>
      <c r="E149" s="16">
        <v>72.099999999999994</v>
      </c>
      <c r="F149" s="16">
        <v>143.55000000000001</v>
      </c>
      <c r="G149" s="16">
        <v>176.6</v>
      </c>
      <c r="H149" s="21" t="str">
        <f t="shared" si="2"/>
        <v>Shock</v>
      </c>
    </row>
    <row r="150" spans="3:8" x14ac:dyDescent="0.25">
      <c r="C150" s="15">
        <v>44727</v>
      </c>
      <c r="D150" s="16">
        <v>11037.83</v>
      </c>
      <c r="E150" s="16">
        <v>72.8</v>
      </c>
      <c r="F150" s="16">
        <v>151.4</v>
      </c>
      <c r="G150" s="16">
        <v>180.7</v>
      </c>
      <c r="H150" s="22" t="str">
        <f t="shared" si="2"/>
        <v>Shock</v>
      </c>
    </row>
    <row r="151" spans="3:8" x14ac:dyDescent="0.25">
      <c r="C151" s="15">
        <v>44726</v>
      </c>
      <c r="D151" s="16">
        <v>11304.37</v>
      </c>
      <c r="E151" s="16">
        <v>73.5</v>
      </c>
      <c r="F151" s="16">
        <v>155.94999999999999</v>
      </c>
      <c r="G151" s="16">
        <v>178.77</v>
      </c>
      <c r="H151" s="21" t="str">
        <f t="shared" si="2"/>
        <v>Shock</v>
      </c>
    </row>
    <row r="152" spans="3:8" x14ac:dyDescent="0.25">
      <c r="C152" s="15">
        <v>44725</v>
      </c>
      <c r="D152" s="16">
        <v>11364.56</v>
      </c>
      <c r="E152" s="16">
        <v>75.73</v>
      </c>
      <c r="F152" s="16">
        <v>159.55000000000001</v>
      </c>
      <c r="G152" s="16">
        <v>189.77</v>
      </c>
      <c r="H152" s="22" t="str">
        <f t="shared" si="2"/>
        <v>Shock</v>
      </c>
    </row>
    <row r="153" spans="3:8" x14ac:dyDescent="0.25">
      <c r="C153" s="15">
        <v>44722</v>
      </c>
      <c r="D153" s="16">
        <v>11317.89</v>
      </c>
      <c r="E153" s="16">
        <v>78.17</v>
      </c>
      <c r="F153" s="16">
        <v>164.65</v>
      </c>
      <c r="G153" s="16">
        <v>200.13</v>
      </c>
      <c r="H153" s="21" t="str">
        <f t="shared" si="2"/>
        <v>Shock</v>
      </c>
    </row>
    <row r="154" spans="3:8" x14ac:dyDescent="0.25">
      <c r="C154" s="15">
        <v>44721</v>
      </c>
      <c r="D154" s="16">
        <v>11429.67</v>
      </c>
      <c r="E154" s="16">
        <v>78.87</v>
      </c>
      <c r="F154" s="16">
        <v>165.55</v>
      </c>
      <c r="G154" s="16">
        <v>198.2</v>
      </c>
      <c r="H154" s="22" t="str">
        <f t="shared" si="2"/>
        <v>Shock</v>
      </c>
    </row>
    <row r="155" spans="3:8" x14ac:dyDescent="0.25">
      <c r="C155" s="15">
        <v>44720</v>
      </c>
      <c r="D155" s="16">
        <v>11488.71</v>
      </c>
      <c r="E155" s="16">
        <v>78.67</v>
      </c>
      <c r="F155" s="16">
        <v>163.4</v>
      </c>
      <c r="G155" s="16">
        <v>186.7</v>
      </c>
      <c r="H155" s="21" t="str">
        <f t="shared" si="2"/>
        <v>Shock</v>
      </c>
    </row>
    <row r="156" spans="3:8" x14ac:dyDescent="0.25">
      <c r="C156" s="15">
        <v>44719</v>
      </c>
      <c r="D156" s="16">
        <v>11060.47</v>
      </c>
      <c r="E156" s="16">
        <v>78.8</v>
      </c>
      <c r="F156" s="16">
        <v>161.85</v>
      </c>
      <c r="G156" s="16">
        <v>190.87</v>
      </c>
      <c r="H156" s="22" t="str">
        <f t="shared" si="2"/>
        <v>Shock</v>
      </c>
    </row>
    <row r="157" spans="3:8" x14ac:dyDescent="0.25">
      <c r="C157" s="15">
        <v>44718</v>
      </c>
      <c r="D157" s="16">
        <v>11128.03</v>
      </c>
      <c r="E157" s="16">
        <v>78.37</v>
      </c>
      <c r="F157" s="16">
        <v>153.94999999999999</v>
      </c>
      <c r="G157" s="16">
        <v>185.93</v>
      </c>
      <c r="H157" s="21" t="str">
        <f t="shared" si="2"/>
        <v>Shock</v>
      </c>
    </row>
    <row r="158" spans="3:8" x14ac:dyDescent="0.25">
      <c r="C158" s="15">
        <v>44715</v>
      </c>
      <c r="D158" s="16">
        <v>11140.09</v>
      </c>
      <c r="E158" s="16">
        <v>78.87</v>
      </c>
      <c r="F158" s="16">
        <v>151.6</v>
      </c>
      <c r="G158" s="16">
        <v>167.3</v>
      </c>
      <c r="H158" s="22" t="str">
        <f t="shared" si="2"/>
        <v>Shock</v>
      </c>
    </row>
    <row r="159" spans="3:8" x14ac:dyDescent="0.25">
      <c r="C159" s="15">
        <v>44714</v>
      </c>
      <c r="D159" s="16">
        <v>10910.89</v>
      </c>
      <c r="E159" s="16">
        <v>78.430000000000007</v>
      </c>
      <c r="F159" s="16">
        <v>152.44999999999999</v>
      </c>
      <c r="G159" s="16">
        <v>166.9</v>
      </c>
      <c r="H159" s="21" t="str">
        <f t="shared" si="2"/>
        <v>Shock</v>
      </c>
    </row>
    <row r="160" spans="3:8" x14ac:dyDescent="0.25">
      <c r="C160" s="15">
        <v>44713</v>
      </c>
      <c r="D160" s="16">
        <v>10872.29</v>
      </c>
      <c r="E160" s="16">
        <v>78.8</v>
      </c>
      <c r="F160" s="16">
        <v>149.75</v>
      </c>
      <c r="G160" s="16">
        <v>163.22999999999999</v>
      </c>
      <c r="H160" s="22" t="str">
        <f t="shared" si="2"/>
        <v>Shock</v>
      </c>
    </row>
    <row r="161" spans="3:8" x14ac:dyDescent="0.25">
      <c r="C161" s="15">
        <v>44712</v>
      </c>
      <c r="D161" s="16">
        <v>10887.97</v>
      </c>
      <c r="E161" s="16">
        <v>77.33</v>
      </c>
      <c r="F161" s="16">
        <v>151.25</v>
      </c>
      <c r="G161" s="16">
        <v>158.97</v>
      </c>
      <c r="H161" s="21" t="str">
        <f t="shared" si="2"/>
        <v>Shock</v>
      </c>
    </row>
    <row r="162" spans="3:8" x14ac:dyDescent="0.25">
      <c r="C162" s="15">
        <v>44711</v>
      </c>
      <c r="D162" s="16">
        <v>10953.11</v>
      </c>
      <c r="E162" s="16">
        <v>77.400000000000006</v>
      </c>
      <c r="F162" s="16">
        <v>144.05000000000001</v>
      </c>
      <c r="G162" s="16">
        <v>149.9</v>
      </c>
      <c r="H162" s="22" t="str">
        <f t="shared" si="2"/>
        <v>Shock</v>
      </c>
    </row>
    <row r="163" spans="3:8" x14ac:dyDescent="0.25">
      <c r="C163" s="15">
        <v>44710</v>
      </c>
      <c r="D163" s="16">
        <v>10800</v>
      </c>
      <c r="E163" s="16">
        <v>77</v>
      </c>
      <c r="F163" s="16">
        <v>143</v>
      </c>
      <c r="G163" s="16">
        <v>147</v>
      </c>
      <c r="H163" s="21" t="str">
        <f t="shared" si="2"/>
        <v>Shock</v>
      </c>
    </row>
    <row r="164" spans="3:8" x14ac:dyDescent="0.25">
      <c r="C164" s="15">
        <v>44708</v>
      </c>
      <c r="D164" s="16">
        <v>10732.36</v>
      </c>
      <c r="E164" s="16">
        <v>76.099999999999994</v>
      </c>
      <c r="F164" s="16">
        <v>143.80000000000001</v>
      </c>
      <c r="G164" s="16">
        <v>145.33000000000001</v>
      </c>
      <c r="H164" s="22" t="str">
        <f t="shared" si="2"/>
        <v>Shock</v>
      </c>
    </row>
    <row r="165" spans="3:8" x14ac:dyDescent="0.25">
      <c r="C165" s="15">
        <v>44707</v>
      </c>
      <c r="D165" s="16">
        <v>10702.21</v>
      </c>
      <c r="E165" s="16">
        <v>76.13</v>
      </c>
      <c r="F165" s="16">
        <v>151.9</v>
      </c>
      <c r="G165" s="16">
        <v>151.83000000000001</v>
      </c>
      <c r="H165" s="21" t="str">
        <f t="shared" si="2"/>
        <v>Shock</v>
      </c>
    </row>
    <row r="166" spans="3:8" x14ac:dyDescent="0.25">
      <c r="C166" s="15">
        <v>44706</v>
      </c>
      <c r="D166" s="16">
        <v>10312.57</v>
      </c>
      <c r="E166" s="16">
        <v>76.53</v>
      </c>
      <c r="F166" s="16">
        <v>152.6</v>
      </c>
      <c r="G166" s="16">
        <v>152.53</v>
      </c>
      <c r="H166" s="22" t="str">
        <f t="shared" si="2"/>
        <v>Shock</v>
      </c>
    </row>
    <row r="167" spans="3:8" x14ac:dyDescent="0.25">
      <c r="C167" s="15">
        <v>44705</v>
      </c>
      <c r="D167" s="16">
        <v>10267.94</v>
      </c>
      <c r="E167" s="16">
        <v>79.13</v>
      </c>
      <c r="F167" s="16">
        <v>150.65</v>
      </c>
      <c r="G167" s="16">
        <v>152.33000000000001</v>
      </c>
      <c r="H167" s="21" t="str">
        <f t="shared" si="2"/>
        <v>Shock</v>
      </c>
    </row>
    <row r="168" spans="3:8" x14ac:dyDescent="0.25">
      <c r="C168" s="15">
        <v>44704</v>
      </c>
      <c r="D168" s="16">
        <v>10305.34</v>
      </c>
      <c r="E168" s="16">
        <v>78.47</v>
      </c>
      <c r="F168" s="16">
        <v>155.1</v>
      </c>
      <c r="G168" s="16">
        <v>154.83000000000001</v>
      </c>
      <c r="H168" s="22" t="str">
        <f t="shared" si="2"/>
        <v>Shock</v>
      </c>
    </row>
    <row r="169" spans="3:8" x14ac:dyDescent="0.25">
      <c r="C169" s="15">
        <v>44701</v>
      </c>
      <c r="D169" s="16">
        <v>10395.81</v>
      </c>
      <c r="E169" s="16">
        <v>77.97</v>
      </c>
      <c r="F169" s="16">
        <v>161.9</v>
      </c>
      <c r="G169" s="16">
        <v>159.6</v>
      </c>
      <c r="H169" s="21" t="str">
        <f t="shared" si="2"/>
        <v>Shock</v>
      </c>
    </row>
    <row r="170" spans="3:8" x14ac:dyDescent="0.25">
      <c r="C170" s="15">
        <v>44700</v>
      </c>
      <c r="D170" s="16">
        <v>10210.040000000001</v>
      </c>
      <c r="E170" s="16">
        <v>78.17</v>
      </c>
      <c r="F170" s="16">
        <v>160</v>
      </c>
      <c r="G170" s="16">
        <v>160.80000000000001</v>
      </c>
      <c r="H170" s="22" t="str">
        <f t="shared" si="2"/>
        <v>Shock</v>
      </c>
    </row>
    <row r="171" spans="3:8" x14ac:dyDescent="0.25">
      <c r="C171" s="15">
        <v>44699</v>
      </c>
      <c r="D171" s="16">
        <v>10036.33</v>
      </c>
      <c r="E171" s="16">
        <v>78.7</v>
      </c>
      <c r="F171" s="16">
        <v>163.19999999999999</v>
      </c>
      <c r="G171" s="16">
        <v>159.13</v>
      </c>
      <c r="H171" s="21" t="str">
        <f t="shared" si="2"/>
        <v>Shock</v>
      </c>
    </row>
    <row r="172" spans="3:8" x14ac:dyDescent="0.25">
      <c r="C172" s="15">
        <v>44698</v>
      </c>
      <c r="D172" s="16">
        <v>10438.030000000001</v>
      </c>
      <c r="E172" s="16">
        <v>82.93</v>
      </c>
      <c r="F172" s="16">
        <v>163.15</v>
      </c>
      <c r="G172" s="16">
        <v>161.03</v>
      </c>
      <c r="H172" s="22" t="str">
        <f t="shared" si="2"/>
        <v>Shock</v>
      </c>
    </row>
    <row r="173" spans="3:8" x14ac:dyDescent="0.25">
      <c r="C173" s="15">
        <v>44697</v>
      </c>
      <c r="D173" s="16">
        <v>10504.37</v>
      </c>
      <c r="E173" s="16">
        <v>81.400000000000006</v>
      </c>
      <c r="F173" s="16">
        <v>153.5</v>
      </c>
      <c r="G173" s="16">
        <v>148.47</v>
      </c>
      <c r="H173" s="21" t="str">
        <f t="shared" si="2"/>
        <v>Shock</v>
      </c>
    </row>
    <row r="174" spans="3:8" x14ac:dyDescent="0.25">
      <c r="C174" s="15">
        <v>44694</v>
      </c>
      <c r="D174" s="16">
        <v>10118.36</v>
      </c>
      <c r="E174" s="16">
        <v>80.87</v>
      </c>
      <c r="F174" s="16">
        <v>153.55000000000001</v>
      </c>
      <c r="G174" s="16">
        <v>146.97</v>
      </c>
      <c r="H174" s="22" t="str">
        <f t="shared" si="2"/>
        <v>Shock</v>
      </c>
    </row>
    <row r="175" spans="3:8" x14ac:dyDescent="0.25">
      <c r="C175" s="15">
        <v>44693</v>
      </c>
      <c r="D175" s="16">
        <v>9733.5499999999993</v>
      </c>
      <c r="E175" s="16">
        <v>81.400000000000006</v>
      </c>
      <c r="F175" s="16">
        <v>156.5</v>
      </c>
      <c r="G175" s="16">
        <v>148.72999999999999</v>
      </c>
      <c r="H175" s="21" t="str">
        <f t="shared" si="2"/>
        <v>Shock</v>
      </c>
    </row>
    <row r="176" spans="3:8" x14ac:dyDescent="0.25">
      <c r="C176" s="15">
        <v>44692</v>
      </c>
      <c r="D176" s="16">
        <v>9714.25</v>
      </c>
      <c r="E176" s="16">
        <v>80.3</v>
      </c>
      <c r="F176" s="16">
        <v>158.6</v>
      </c>
      <c r="G176" s="16">
        <v>147</v>
      </c>
      <c r="H176" s="22" t="str">
        <f t="shared" si="2"/>
        <v>Shock</v>
      </c>
    </row>
    <row r="177" spans="3:8" x14ac:dyDescent="0.25">
      <c r="C177" s="15">
        <v>44691</v>
      </c>
      <c r="D177" s="16">
        <v>9249.76</v>
      </c>
      <c r="E177" s="16">
        <v>81.33</v>
      </c>
      <c r="F177" s="16">
        <v>154.44999999999999</v>
      </c>
      <c r="G177" s="16">
        <v>143.5</v>
      </c>
      <c r="H177" s="21" t="str">
        <f t="shared" si="2"/>
        <v>Shock</v>
      </c>
    </row>
    <row r="178" spans="3:8" x14ac:dyDescent="0.25">
      <c r="C178" s="15">
        <v>44690</v>
      </c>
      <c r="D178" s="16">
        <v>9518.16</v>
      </c>
      <c r="E178" s="16">
        <v>82.67</v>
      </c>
      <c r="F178" s="16">
        <v>164.75</v>
      </c>
      <c r="G178" s="16">
        <v>157.6</v>
      </c>
      <c r="H178" s="22" t="str">
        <f t="shared" si="2"/>
        <v>Shock</v>
      </c>
    </row>
    <row r="179" spans="3:8" x14ac:dyDescent="0.25">
      <c r="C179" s="15">
        <v>44687</v>
      </c>
      <c r="D179" s="16">
        <v>10076.44</v>
      </c>
      <c r="E179" s="16">
        <v>84.17</v>
      </c>
      <c r="F179" s="16">
        <v>166.95</v>
      </c>
      <c r="G179" s="16">
        <v>153.27000000000001</v>
      </c>
      <c r="H179" s="21" t="str">
        <f t="shared" si="2"/>
        <v>Shock</v>
      </c>
    </row>
    <row r="180" spans="3:8" x14ac:dyDescent="0.25">
      <c r="C180" s="15">
        <v>44686</v>
      </c>
      <c r="D180" s="16">
        <v>9859.33</v>
      </c>
      <c r="E180" s="16">
        <v>83.8</v>
      </c>
      <c r="F180" s="16">
        <v>164.85</v>
      </c>
      <c r="G180" s="16">
        <v>151.22999999999999</v>
      </c>
      <c r="H180" s="22" t="str">
        <f t="shared" si="2"/>
        <v>Shock</v>
      </c>
    </row>
    <row r="181" spans="3:8" x14ac:dyDescent="0.25">
      <c r="C181" s="15">
        <v>44685</v>
      </c>
      <c r="D181" s="16">
        <v>9811.61</v>
      </c>
      <c r="E181" s="16">
        <v>83.9</v>
      </c>
      <c r="F181" s="16">
        <v>162.25</v>
      </c>
      <c r="G181" s="16">
        <v>147.87</v>
      </c>
      <c r="H181" s="21" t="str">
        <f t="shared" si="2"/>
        <v>Shock</v>
      </c>
    </row>
    <row r="182" spans="3:8" x14ac:dyDescent="0.25">
      <c r="C182" s="15">
        <v>44684</v>
      </c>
      <c r="D182" s="16">
        <v>9406.0300000000007</v>
      </c>
      <c r="E182" s="16">
        <v>84</v>
      </c>
      <c r="F182" s="16">
        <v>160</v>
      </c>
      <c r="G182" s="16">
        <v>147</v>
      </c>
      <c r="H182" s="22" t="str">
        <f t="shared" si="2"/>
        <v>Shock</v>
      </c>
    </row>
    <row r="183" spans="3:8" x14ac:dyDescent="0.25">
      <c r="C183" s="15">
        <v>44683</v>
      </c>
      <c r="D183" s="16">
        <v>9613.59</v>
      </c>
      <c r="E183" s="16">
        <v>84.43</v>
      </c>
      <c r="F183" s="16">
        <v>156.35</v>
      </c>
      <c r="G183" s="16">
        <v>146.47</v>
      </c>
      <c r="H183" s="21" t="str">
        <f t="shared" si="2"/>
        <v>Shock</v>
      </c>
    </row>
    <row r="184" spans="3:8" x14ac:dyDescent="0.25">
      <c r="C184" s="15">
        <v>44680</v>
      </c>
      <c r="D184" s="16">
        <v>9682.7800000000007</v>
      </c>
      <c r="E184" s="16">
        <v>84</v>
      </c>
      <c r="F184" s="16">
        <v>160.44999999999999</v>
      </c>
      <c r="G184" s="16">
        <v>152.30000000000001</v>
      </c>
      <c r="H184" s="22" t="str">
        <f t="shared" si="2"/>
        <v>Shock</v>
      </c>
    </row>
    <row r="185" spans="3:8" x14ac:dyDescent="0.25">
      <c r="C185" s="15">
        <v>44679</v>
      </c>
      <c r="D185" s="16">
        <v>9587.35</v>
      </c>
      <c r="E185" s="16">
        <v>86.63</v>
      </c>
      <c r="F185" s="16">
        <v>164.8</v>
      </c>
      <c r="G185" s="16">
        <v>152.97</v>
      </c>
      <c r="H185" s="21" t="str">
        <f t="shared" si="2"/>
        <v>Shock</v>
      </c>
    </row>
    <row r="186" spans="3:8" x14ac:dyDescent="0.25">
      <c r="C186" s="15">
        <v>44678</v>
      </c>
      <c r="D186" s="16">
        <v>9289.1200000000008</v>
      </c>
      <c r="E186" s="16">
        <v>84.9</v>
      </c>
      <c r="F186" s="16">
        <v>164.85</v>
      </c>
      <c r="G186" s="16">
        <v>154</v>
      </c>
      <c r="H186" s="22" t="str">
        <f t="shared" si="2"/>
        <v>Shock</v>
      </c>
    </row>
    <row r="187" spans="3:8" x14ac:dyDescent="0.25">
      <c r="C187" s="15">
        <v>44677</v>
      </c>
      <c r="D187" s="16">
        <v>9386.94</v>
      </c>
      <c r="E187" s="16">
        <v>86.03</v>
      </c>
      <c r="F187" s="16">
        <v>166.95</v>
      </c>
      <c r="G187" s="16">
        <v>156.69999999999999</v>
      </c>
      <c r="H187" s="21" t="str">
        <f t="shared" si="2"/>
        <v>Shock</v>
      </c>
    </row>
    <row r="188" spans="3:8" x14ac:dyDescent="0.25">
      <c r="C188" s="15">
        <v>44676</v>
      </c>
      <c r="D188" s="16">
        <v>8885.92</v>
      </c>
      <c r="E188" s="16">
        <v>85.17</v>
      </c>
      <c r="F188" s="16">
        <v>169.65</v>
      </c>
      <c r="G188" s="16">
        <v>155.30000000000001</v>
      </c>
      <c r="H188" s="22" t="str">
        <f t="shared" si="2"/>
        <v>Shock</v>
      </c>
    </row>
    <row r="189" spans="3:8" x14ac:dyDescent="0.25">
      <c r="C189" s="15">
        <v>44673</v>
      </c>
      <c r="D189" s="16">
        <v>9333.26</v>
      </c>
      <c r="E189" s="16">
        <v>89.57</v>
      </c>
      <c r="F189" s="16">
        <v>174</v>
      </c>
      <c r="G189" s="16">
        <v>159.27000000000001</v>
      </c>
      <c r="H189" s="21" t="str">
        <f t="shared" si="2"/>
        <v>Shock</v>
      </c>
    </row>
    <row r="190" spans="3:8" x14ac:dyDescent="0.25">
      <c r="C190" s="15">
        <v>44672</v>
      </c>
      <c r="D190" s="16">
        <v>9382.17</v>
      </c>
      <c r="E190" s="16">
        <v>90.03</v>
      </c>
      <c r="F190" s="16">
        <v>174.15</v>
      </c>
      <c r="G190" s="16">
        <v>160</v>
      </c>
      <c r="H190" s="22" t="str">
        <f t="shared" si="2"/>
        <v>Shock</v>
      </c>
    </row>
    <row r="191" spans="3:8" x14ac:dyDescent="0.25">
      <c r="C191" s="15">
        <v>44671</v>
      </c>
      <c r="D191" s="16">
        <v>9372.6299999999992</v>
      </c>
      <c r="E191" s="16">
        <v>88.93</v>
      </c>
      <c r="F191" s="16">
        <v>175.5</v>
      </c>
      <c r="G191" s="16">
        <v>161.13</v>
      </c>
      <c r="H191" s="21" t="str">
        <f t="shared" si="2"/>
        <v>Shock</v>
      </c>
    </row>
    <row r="192" spans="3:8" x14ac:dyDescent="0.25">
      <c r="C192" s="15">
        <v>44670</v>
      </c>
      <c r="D192" s="16">
        <v>9382.17</v>
      </c>
      <c r="E192" s="16">
        <v>86.87</v>
      </c>
      <c r="F192" s="16">
        <v>177.15</v>
      </c>
      <c r="G192" s="16">
        <v>160.22999999999999</v>
      </c>
      <c r="H192" s="22" t="str">
        <f t="shared" si="2"/>
        <v>Shock</v>
      </c>
    </row>
    <row r="193" spans="3:8" x14ac:dyDescent="0.25">
      <c r="C193" s="15">
        <v>44669</v>
      </c>
      <c r="D193" s="16">
        <v>9920.17</v>
      </c>
      <c r="E193" s="16">
        <v>85.4</v>
      </c>
      <c r="F193" s="16">
        <v>175.8</v>
      </c>
      <c r="G193" s="16">
        <v>157.22999999999999</v>
      </c>
      <c r="H193" s="21" t="str">
        <f t="shared" si="2"/>
        <v>Shock</v>
      </c>
    </row>
    <row r="194" spans="3:8" x14ac:dyDescent="0.25">
      <c r="C194" s="15">
        <v>44665</v>
      </c>
      <c r="D194" s="16">
        <v>9619.56</v>
      </c>
      <c r="E194" s="16">
        <v>85.3</v>
      </c>
      <c r="F194" s="16">
        <v>174</v>
      </c>
      <c r="G194" s="16">
        <v>156</v>
      </c>
      <c r="H194" s="22" t="str">
        <f t="shared" si="2"/>
        <v>Shock</v>
      </c>
    </row>
    <row r="195" spans="3:8" x14ac:dyDescent="0.25">
      <c r="C195" s="15">
        <v>44664</v>
      </c>
      <c r="D195" s="16">
        <v>9416.76</v>
      </c>
      <c r="E195" s="16">
        <v>85.27</v>
      </c>
      <c r="F195" s="16">
        <v>174.25</v>
      </c>
      <c r="G195" s="16">
        <v>155.30000000000001</v>
      </c>
      <c r="H195" s="21" t="str">
        <f t="shared" si="2"/>
        <v>Shock</v>
      </c>
    </row>
    <row r="196" spans="3:8" x14ac:dyDescent="0.25">
      <c r="C196" s="15">
        <v>44663</v>
      </c>
      <c r="D196" s="16">
        <v>9098.26</v>
      </c>
      <c r="E196" s="16">
        <v>84.03</v>
      </c>
      <c r="F196" s="16">
        <v>168.9</v>
      </c>
      <c r="G196" s="16">
        <v>153.57</v>
      </c>
      <c r="H196" s="22" t="str">
        <f t="shared" si="2"/>
        <v>Shock</v>
      </c>
    </row>
    <row r="197" spans="3:8" x14ac:dyDescent="0.25">
      <c r="C197" s="15">
        <v>44662</v>
      </c>
      <c r="D197" s="16">
        <v>8561.4500000000007</v>
      </c>
      <c r="E197" s="16">
        <v>85.9</v>
      </c>
      <c r="F197" s="16">
        <v>171.2</v>
      </c>
      <c r="G197" s="16">
        <v>157</v>
      </c>
      <c r="H197" s="21" t="str">
        <f t="shared" ref="H197:H229" si="3">IF(C197&lt;DATE(2022,2,24),"Pre-War", IF(C197&lt;=DATE(2022,12,31),"Shock","Post-Shock"))</f>
        <v>Shock</v>
      </c>
    </row>
    <row r="198" spans="3:8" x14ac:dyDescent="0.25">
      <c r="C198" s="15">
        <v>44659</v>
      </c>
      <c r="D198" s="16">
        <v>8784.5300000000007</v>
      </c>
      <c r="E198" s="16">
        <v>84.63</v>
      </c>
      <c r="F198" s="16">
        <v>170.9</v>
      </c>
      <c r="G198" s="16">
        <v>156.63</v>
      </c>
      <c r="H198" s="22" t="str">
        <f t="shared" si="3"/>
        <v>Shock</v>
      </c>
    </row>
    <row r="199" spans="3:8" x14ac:dyDescent="0.25">
      <c r="C199" s="15">
        <v>44658</v>
      </c>
      <c r="D199" s="16">
        <v>8658.2000000000007</v>
      </c>
      <c r="E199" s="16">
        <v>82.37</v>
      </c>
      <c r="F199" s="16">
        <v>168.85</v>
      </c>
      <c r="G199" s="16">
        <v>158.63</v>
      </c>
      <c r="H199" s="21" t="str">
        <f t="shared" si="3"/>
        <v>Shock</v>
      </c>
    </row>
    <row r="200" spans="3:8" x14ac:dyDescent="0.25">
      <c r="C200" s="15">
        <v>44657</v>
      </c>
      <c r="D200" s="16">
        <v>8796.2000000000007</v>
      </c>
      <c r="E200" s="16">
        <v>84.03</v>
      </c>
      <c r="F200" s="16">
        <v>172.8</v>
      </c>
      <c r="G200" s="16">
        <v>158.16999999999999</v>
      </c>
      <c r="H200" s="22" t="str">
        <f t="shared" si="3"/>
        <v>Shock</v>
      </c>
    </row>
    <row r="201" spans="3:8" x14ac:dyDescent="0.25">
      <c r="C201" s="15">
        <v>44656</v>
      </c>
      <c r="D201" s="16">
        <v>9261.35</v>
      </c>
      <c r="E201" s="16">
        <v>81.77</v>
      </c>
      <c r="F201" s="16">
        <v>171.85</v>
      </c>
      <c r="G201" s="16">
        <v>158.6</v>
      </c>
      <c r="H201" s="21" t="str">
        <f t="shared" si="3"/>
        <v>Shock</v>
      </c>
    </row>
    <row r="202" spans="3:8" x14ac:dyDescent="0.25">
      <c r="C202" s="15">
        <v>44655</v>
      </c>
      <c r="D202" s="16">
        <v>9178.07</v>
      </c>
      <c r="E202" s="16">
        <v>81.53</v>
      </c>
      <c r="F202" s="16">
        <v>168.05</v>
      </c>
      <c r="G202" s="16">
        <v>158.1</v>
      </c>
      <c r="H202" s="22" t="str">
        <f t="shared" si="3"/>
        <v>Shock</v>
      </c>
    </row>
    <row r="203" spans="3:8" x14ac:dyDescent="0.25">
      <c r="C203" s="15">
        <v>44652</v>
      </c>
      <c r="D203" s="16">
        <v>8992.49</v>
      </c>
      <c r="E203" s="16">
        <v>81.400000000000006</v>
      </c>
      <c r="F203" s="16">
        <v>167.95</v>
      </c>
      <c r="G203" s="16">
        <v>159.22999999999999</v>
      </c>
      <c r="H203" s="21" t="str">
        <f t="shared" si="3"/>
        <v>Shock</v>
      </c>
    </row>
    <row r="204" spans="3:8" x14ac:dyDescent="0.25">
      <c r="C204" s="15">
        <v>44651</v>
      </c>
      <c r="D204" s="16">
        <v>9238.74</v>
      </c>
      <c r="E204" s="16">
        <v>79.3</v>
      </c>
      <c r="F204" s="16">
        <v>163.9</v>
      </c>
      <c r="G204" s="16">
        <v>158.93</v>
      </c>
      <c r="H204" s="22" t="str">
        <f t="shared" si="3"/>
        <v>Shock</v>
      </c>
    </row>
    <row r="205" spans="3:8" x14ac:dyDescent="0.25">
      <c r="C205" s="15">
        <v>44650</v>
      </c>
      <c r="D205" s="16">
        <v>9653.93</v>
      </c>
      <c r="E205" s="16">
        <v>78.13</v>
      </c>
      <c r="F205" s="16">
        <v>162</v>
      </c>
      <c r="G205" s="16">
        <v>151.80000000000001</v>
      </c>
      <c r="H205" s="21" t="str">
        <f t="shared" si="3"/>
        <v>Shock</v>
      </c>
    </row>
    <row r="206" spans="3:8" x14ac:dyDescent="0.25">
      <c r="C206" s="15">
        <v>44649</v>
      </c>
      <c r="D206" s="16">
        <v>9410.0499999999993</v>
      </c>
      <c r="E206" s="16">
        <v>78.87</v>
      </c>
      <c r="F206" s="16">
        <v>171</v>
      </c>
      <c r="G206" s="16">
        <v>154.57</v>
      </c>
      <c r="H206" s="22" t="str">
        <f t="shared" si="3"/>
        <v>Shock</v>
      </c>
    </row>
    <row r="207" spans="3:8" x14ac:dyDescent="0.25">
      <c r="C207" s="15">
        <v>44648</v>
      </c>
      <c r="D207" s="16">
        <v>9680.1</v>
      </c>
      <c r="E207" s="16">
        <v>79.97</v>
      </c>
      <c r="F207" s="16">
        <v>176.35</v>
      </c>
      <c r="G207" s="16">
        <v>155.72999999999999</v>
      </c>
      <c r="H207" s="21" t="str">
        <f t="shared" si="3"/>
        <v>Shock</v>
      </c>
    </row>
    <row r="208" spans="3:8" x14ac:dyDescent="0.25">
      <c r="C208" s="15">
        <v>44645</v>
      </c>
      <c r="D208" s="16">
        <v>10252.32</v>
      </c>
      <c r="E208" s="16">
        <v>79.2</v>
      </c>
      <c r="F208" s="16">
        <v>175.8</v>
      </c>
      <c r="G208" s="16">
        <v>156.43</v>
      </c>
      <c r="H208" s="22" t="str">
        <f t="shared" si="3"/>
        <v>Shock</v>
      </c>
    </row>
    <row r="209" spans="3:8" x14ac:dyDescent="0.25">
      <c r="C209" s="15">
        <v>44644</v>
      </c>
      <c r="D209" s="16">
        <v>10309.42</v>
      </c>
      <c r="E209" s="16">
        <v>80.400000000000006</v>
      </c>
      <c r="F209" s="16">
        <v>177.45</v>
      </c>
      <c r="G209" s="16">
        <v>156.97</v>
      </c>
      <c r="H209" s="21" t="str">
        <f t="shared" si="3"/>
        <v>Shock</v>
      </c>
    </row>
    <row r="210" spans="3:8" x14ac:dyDescent="0.25">
      <c r="C210" s="15">
        <v>44643</v>
      </c>
      <c r="D210" s="16">
        <v>10386.75</v>
      </c>
      <c r="E210" s="16">
        <v>81.13</v>
      </c>
      <c r="F210" s="16">
        <v>175.6</v>
      </c>
      <c r="G210" s="16">
        <v>153.07</v>
      </c>
      <c r="H210" s="22" t="str">
        <f t="shared" si="3"/>
        <v>Shock</v>
      </c>
    </row>
    <row r="211" spans="3:8" x14ac:dyDescent="0.25">
      <c r="C211" s="15">
        <v>44642</v>
      </c>
      <c r="D211" s="16">
        <v>10003.68</v>
      </c>
      <c r="E211" s="16">
        <v>80.430000000000007</v>
      </c>
      <c r="F211" s="16">
        <v>175.45</v>
      </c>
      <c r="G211" s="16">
        <v>153.57</v>
      </c>
      <c r="H211" s="21" t="str">
        <f t="shared" si="3"/>
        <v>Shock</v>
      </c>
    </row>
    <row r="212" spans="3:8" x14ac:dyDescent="0.25">
      <c r="C212" s="15">
        <v>44641</v>
      </c>
      <c r="D212" s="16">
        <v>9910.89</v>
      </c>
      <c r="E212" s="16">
        <v>78.67</v>
      </c>
      <c r="F212" s="16">
        <v>172.55</v>
      </c>
      <c r="G212" s="16">
        <v>155.47</v>
      </c>
      <c r="H212" s="22" t="str">
        <f t="shared" si="3"/>
        <v>Shock</v>
      </c>
    </row>
    <row r="213" spans="3:8" x14ac:dyDescent="0.25">
      <c r="C213" s="15">
        <v>44638</v>
      </c>
      <c r="D213" s="16">
        <v>9355.33</v>
      </c>
      <c r="E213" s="16">
        <v>79</v>
      </c>
      <c r="F213" s="16">
        <v>171</v>
      </c>
      <c r="G213" s="16">
        <v>154</v>
      </c>
      <c r="H213" s="21" t="str">
        <f t="shared" si="3"/>
        <v>Shock</v>
      </c>
    </row>
    <row r="214" spans="3:8" x14ac:dyDescent="0.25">
      <c r="C214" s="15">
        <v>44637</v>
      </c>
      <c r="D214" s="16">
        <v>9174.5</v>
      </c>
      <c r="E214" s="16">
        <v>80.900000000000006</v>
      </c>
      <c r="F214" s="16">
        <v>170.3</v>
      </c>
      <c r="G214" s="16">
        <v>146.6</v>
      </c>
      <c r="H214" s="22" t="str">
        <f t="shared" si="3"/>
        <v>Shock</v>
      </c>
    </row>
    <row r="215" spans="3:8" x14ac:dyDescent="0.25">
      <c r="C215" s="15">
        <v>44636</v>
      </c>
      <c r="D215" s="16">
        <v>8571.36</v>
      </c>
      <c r="E215" s="16">
        <v>81.3</v>
      </c>
      <c r="F215" s="16">
        <v>167.3</v>
      </c>
      <c r="G215" s="16">
        <v>156.19999999999999</v>
      </c>
      <c r="H215" s="21" t="str">
        <f t="shared" si="3"/>
        <v>Shock</v>
      </c>
    </row>
    <row r="216" spans="3:8" x14ac:dyDescent="0.25">
      <c r="C216" s="15">
        <v>44635</v>
      </c>
      <c r="D216" s="16">
        <v>8677.23</v>
      </c>
      <c r="E216" s="16">
        <v>79.33</v>
      </c>
      <c r="F216" s="16">
        <v>163.75</v>
      </c>
      <c r="G216" s="16">
        <v>152.03</v>
      </c>
      <c r="H216" s="22" t="str">
        <f t="shared" si="3"/>
        <v>Shock</v>
      </c>
    </row>
    <row r="217" spans="3:8" x14ac:dyDescent="0.25">
      <c r="C217" s="15">
        <v>44634</v>
      </c>
      <c r="D217" s="16">
        <v>9180.4500000000007</v>
      </c>
      <c r="E217" s="16">
        <v>80.53</v>
      </c>
      <c r="F217" s="16">
        <v>171.8</v>
      </c>
      <c r="G217" s="16">
        <v>154.07</v>
      </c>
      <c r="H217" s="21" t="str">
        <f t="shared" si="3"/>
        <v>Shock</v>
      </c>
    </row>
    <row r="218" spans="3:8" x14ac:dyDescent="0.25">
      <c r="C218" s="15">
        <v>44631</v>
      </c>
      <c r="D218" s="16">
        <v>9667.01</v>
      </c>
      <c r="E218" s="16">
        <v>82.47</v>
      </c>
      <c r="F218" s="16">
        <v>175.7</v>
      </c>
      <c r="G218" s="16">
        <v>157.19999999999999</v>
      </c>
      <c r="H218" s="22" t="str">
        <f t="shared" si="3"/>
        <v>Shock</v>
      </c>
    </row>
    <row r="219" spans="3:8" x14ac:dyDescent="0.25">
      <c r="C219" s="15">
        <v>44630</v>
      </c>
      <c r="D219" s="16">
        <v>9447.9599999999991</v>
      </c>
      <c r="E219" s="16">
        <v>80.63</v>
      </c>
      <c r="F219" s="16">
        <v>174.35</v>
      </c>
      <c r="G219" s="16">
        <v>156.83000000000001</v>
      </c>
      <c r="H219" s="21" t="str">
        <f t="shared" si="3"/>
        <v>Shock</v>
      </c>
    </row>
    <row r="220" spans="3:8" x14ac:dyDescent="0.25">
      <c r="C220" s="15">
        <v>44629</v>
      </c>
      <c r="D220" s="16">
        <v>9863.93</v>
      </c>
      <c r="E220" s="16">
        <v>77.97</v>
      </c>
      <c r="F220" s="16">
        <v>175.4</v>
      </c>
      <c r="G220" s="16">
        <v>162.27000000000001</v>
      </c>
      <c r="H220" s="22" t="str">
        <f t="shared" si="3"/>
        <v>Shock</v>
      </c>
    </row>
    <row r="221" spans="3:8" x14ac:dyDescent="0.25">
      <c r="C221" s="15">
        <v>44628</v>
      </c>
      <c r="D221" s="16">
        <v>10935.72</v>
      </c>
      <c r="E221" s="16">
        <v>78.03</v>
      </c>
      <c r="F221" s="16">
        <v>179.1</v>
      </c>
      <c r="G221" s="16">
        <v>163.93</v>
      </c>
      <c r="H221" s="21" t="str">
        <f t="shared" si="3"/>
        <v>Shock</v>
      </c>
    </row>
    <row r="222" spans="3:8" x14ac:dyDescent="0.25">
      <c r="C222" s="15">
        <v>44627</v>
      </c>
      <c r="D222" s="16">
        <v>10757.28</v>
      </c>
      <c r="E222" s="16">
        <v>74.83</v>
      </c>
      <c r="F222" s="16">
        <v>186.95</v>
      </c>
      <c r="G222" s="16">
        <v>166.13</v>
      </c>
      <c r="H222" s="22" t="str">
        <f t="shared" si="3"/>
        <v>Shock</v>
      </c>
    </row>
    <row r="223" spans="3:8" x14ac:dyDescent="0.25">
      <c r="C223" s="15">
        <v>44624</v>
      </c>
      <c r="D223" s="16">
        <v>9941.56</v>
      </c>
      <c r="E223" s="16">
        <v>75.5</v>
      </c>
      <c r="F223" s="16">
        <v>165.25</v>
      </c>
      <c r="G223" s="16">
        <v>163.1</v>
      </c>
      <c r="H223" s="21" t="str">
        <f t="shared" si="3"/>
        <v>Shock</v>
      </c>
    </row>
    <row r="224" spans="3:8" x14ac:dyDescent="0.25">
      <c r="C224" s="15">
        <v>44623</v>
      </c>
      <c r="D224" s="16">
        <v>9663.48</v>
      </c>
      <c r="E224" s="16">
        <v>76.430000000000007</v>
      </c>
      <c r="F224" s="16">
        <v>170.3</v>
      </c>
      <c r="G224" s="16">
        <v>163.53</v>
      </c>
      <c r="H224" s="22" t="str">
        <f t="shared" si="3"/>
        <v>Shock</v>
      </c>
    </row>
    <row r="225" spans="3:8" x14ac:dyDescent="0.25">
      <c r="C225" s="15">
        <v>44622</v>
      </c>
      <c r="D225" s="16">
        <v>9551.09</v>
      </c>
      <c r="E225" s="16">
        <v>74.83</v>
      </c>
      <c r="F225" s="16">
        <v>162.94999999999999</v>
      </c>
      <c r="G225" s="16">
        <v>163</v>
      </c>
      <c r="H225" s="21" t="str">
        <f t="shared" si="3"/>
        <v>Shock</v>
      </c>
    </row>
    <row r="226" spans="3:8" x14ac:dyDescent="0.25">
      <c r="C226" s="15">
        <v>44621</v>
      </c>
      <c r="D226" s="16">
        <v>9159.4500000000007</v>
      </c>
      <c r="E226" s="16">
        <v>75</v>
      </c>
      <c r="F226" s="16">
        <v>163</v>
      </c>
      <c r="G226" s="16">
        <v>150</v>
      </c>
      <c r="H226" s="22" t="str">
        <f t="shared" si="3"/>
        <v>Shock</v>
      </c>
    </row>
    <row r="227" spans="3:8" x14ac:dyDescent="0.25">
      <c r="C227" s="15">
        <v>44620</v>
      </c>
      <c r="D227" s="16">
        <v>8448.01</v>
      </c>
      <c r="E227" s="16">
        <v>76.67</v>
      </c>
      <c r="F227" s="16">
        <v>160.65</v>
      </c>
      <c r="G227" s="16">
        <v>148.63</v>
      </c>
      <c r="H227" s="21" t="str">
        <f t="shared" si="3"/>
        <v>Shock</v>
      </c>
    </row>
    <row r="228" spans="3:8" x14ac:dyDescent="0.25">
      <c r="C228" s="15">
        <v>44617</v>
      </c>
      <c r="D228" s="16">
        <v>7924.28</v>
      </c>
      <c r="E228" s="16">
        <v>74.900000000000006</v>
      </c>
      <c r="F228" s="16">
        <v>159.5</v>
      </c>
      <c r="G228" s="16">
        <v>147.97</v>
      </c>
      <c r="H228" s="22" t="str">
        <f t="shared" si="3"/>
        <v>Shock</v>
      </c>
    </row>
    <row r="229" spans="3:8" x14ac:dyDescent="0.25">
      <c r="C229" s="15">
        <v>44616</v>
      </c>
      <c r="D229" s="16">
        <v>8429.4699999999993</v>
      </c>
      <c r="E229" s="16">
        <v>73.33</v>
      </c>
      <c r="F229" s="16">
        <v>156.65</v>
      </c>
      <c r="G229" s="16">
        <v>145.83000000000001</v>
      </c>
      <c r="H229" s="21" t="str">
        <f t="shared" si="3"/>
        <v>Shock</v>
      </c>
    </row>
    <row r="230" spans="3:8" ht="7.05" customHeight="1" x14ac:dyDescent="0.25"/>
  </sheetData>
  <mergeCells count="1">
    <mergeCell ref="C3:H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0B63-E270-46CA-AB37-9229579B00E4}">
  <dimension ref="C1:H270"/>
  <sheetViews>
    <sheetView showGridLines="0" view="pageBreakPreview" zoomScale="70" zoomScaleNormal="100" zoomScaleSheetLayoutView="70" workbookViewId="0">
      <selection activeCell="AD20" sqref="AD20"/>
    </sheetView>
  </sheetViews>
  <sheetFormatPr defaultColWidth="8.77734375" defaultRowHeight="13.2" x14ac:dyDescent="0.25"/>
  <cols>
    <col min="1" max="2" width="2.21875" style="7" customWidth="1"/>
    <col min="3" max="3" width="12.21875" style="7" bestFit="1" customWidth="1"/>
    <col min="4" max="4" width="9.77734375" style="7" bestFit="1" customWidth="1"/>
    <col min="5" max="7" width="8.77734375" style="7" bestFit="1" customWidth="1"/>
    <col min="8" max="8" width="10" style="7" bestFit="1" customWidth="1"/>
    <col min="9" max="9" width="2.21875" style="7" customWidth="1"/>
    <col min="10" max="16384" width="8.77734375" style="7"/>
  </cols>
  <sheetData>
    <row r="1" spans="3:8" ht="9.75" customHeight="1" x14ac:dyDescent="0.25"/>
    <row r="2" spans="3:8" ht="7.05" customHeight="1" x14ac:dyDescent="0.25"/>
    <row r="3" spans="3:8" x14ac:dyDescent="0.25">
      <c r="C3" s="174" t="s">
        <v>1311</v>
      </c>
      <c r="D3" s="174"/>
      <c r="E3" s="174"/>
      <c r="F3" s="174"/>
      <c r="G3" s="174"/>
      <c r="H3" s="174"/>
    </row>
    <row r="4" spans="3:8" x14ac:dyDescent="0.25">
      <c r="C4" s="13" t="s">
        <v>0</v>
      </c>
      <c r="D4" s="14" t="s">
        <v>1278</v>
      </c>
      <c r="E4" s="14" t="s">
        <v>1279</v>
      </c>
      <c r="F4" s="14" t="s">
        <v>7</v>
      </c>
      <c r="G4" s="14" t="s">
        <v>1606</v>
      </c>
      <c r="H4" s="20" t="s">
        <v>1295</v>
      </c>
    </row>
    <row r="5" spans="3:8" x14ac:dyDescent="0.25">
      <c r="C5" s="15">
        <v>45289</v>
      </c>
      <c r="D5" s="16">
        <v>7522.17</v>
      </c>
      <c r="E5" s="16">
        <v>129.85</v>
      </c>
      <c r="F5" s="16">
        <v>205.05</v>
      </c>
      <c r="G5" s="16">
        <v>248.1</v>
      </c>
      <c r="H5" s="21" t="str">
        <f t="shared" ref="H5:H68" si="0">IF(C5&lt;DATE(2022,2,24),"Pre-War", IF(C5&lt;=DATE(2022,12,31),"Shock","Post-Shock"))</f>
        <v>Post-Shock</v>
      </c>
    </row>
    <row r="6" spans="3:8" x14ac:dyDescent="0.25">
      <c r="C6" s="18">
        <v>45288</v>
      </c>
      <c r="D6" s="19">
        <v>7581.12</v>
      </c>
      <c r="E6" s="19">
        <v>133.25</v>
      </c>
      <c r="F6" s="19">
        <v>208.3</v>
      </c>
      <c r="G6" s="16">
        <v>255.13</v>
      </c>
      <c r="H6" s="22" t="str">
        <f t="shared" si="0"/>
        <v>Post-Shock</v>
      </c>
    </row>
    <row r="7" spans="3:8" x14ac:dyDescent="0.25">
      <c r="C7" s="15">
        <v>45287</v>
      </c>
      <c r="D7" s="16">
        <v>7772.99</v>
      </c>
      <c r="E7" s="16">
        <v>126.6</v>
      </c>
      <c r="F7" s="16">
        <v>205.55</v>
      </c>
      <c r="G7" s="16">
        <v>254.87</v>
      </c>
      <c r="H7" s="21" t="str">
        <f t="shared" si="0"/>
        <v>Post-Shock</v>
      </c>
    </row>
    <row r="8" spans="3:8" x14ac:dyDescent="0.25">
      <c r="C8" s="18">
        <v>45286</v>
      </c>
      <c r="D8" s="19">
        <v>7908.44</v>
      </c>
      <c r="E8" s="19">
        <v>128.05000000000001</v>
      </c>
      <c r="F8" s="19">
        <v>207.35</v>
      </c>
      <c r="G8" s="16">
        <v>254.47</v>
      </c>
      <c r="H8" s="22" t="str">
        <f t="shared" si="0"/>
        <v>Post-Shock</v>
      </c>
    </row>
    <row r="9" spans="3:8" x14ac:dyDescent="0.25">
      <c r="C9" s="15">
        <v>45285</v>
      </c>
      <c r="D9" s="16">
        <v>7730.35</v>
      </c>
      <c r="E9" s="16">
        <v>125</v>
      </c>
      <c r="F9" s="16">
        <v>204</v>
      </c>
      <c r="G9" s="16">
        <v>250</v>
      </c>
      <c r="H9" s="21" t="str">
        <f t="shared" si="0"/>
        <v>Post-Shock</v>
      </c>
    </row>
    <row r="10" spans="3:8" x14ac:dyDescent="0.25">
      <c r="C10" s="18">
        <v>45282</v>
      </c>
      <c r="D10" s="19">
        <v>7730.35</v>
      </c>
      <c r="E10" s="19">
        <v>123.7</v>
      </c>
      <c r="F10" s="19">
        <v>203.95</v>
      </c>
      <c r="G10" s="16">
        <v>248.83</v>
      </c>
      <c r="H10" s="22" t="str">
        <f t="shared" si="0"/>
        <v>Post-Shock</v>
      </c>
    </row>
    <row r="11" spans="3:8" x14ac:dyDescent="0.25">
      <c r="C11" s="15">
        <v>45281</v>
      </c>
      <c r="D11" s="16">
        <v>7697.75</v>
      </c>
      <c r="E11" s="16">
        <v>124.15</v>
      </c>
      <c r="F11" s="16">
        <v>202.65</v>
      </c>
      <c r="G11" s="16">
        <v>250.9</v>
      </c>
      <c r="H11" s="21" t="str">
        <f t="shared" si="0"/>
        <v>Post-Shock</v>
      </c>
    </row>
    <row r="12" spans="3:8" x14ac:dyDescent="0.25">
      <c r="C12" s="18">
        <v>45280</v>
      </c>
      <c r="D12" s="19">
        <v>7750.42</v>
      </c>
      <c r="E12" s="19">
        <v>120.05</v>
      </c>
      <c r="F12" s="19">
        <v>203.2</v>
      </c>
      <c r="G12" s="16">
        <v>240.4</v>
      </c>
      <c r="H12" s="22" t="str">
        <f t="shared" si="0"/>
        <v>Post-Shock</v>
      </c>
    </row>
    <row r="13" spans="3:8" x14ac:dyDescent="0.25">
      <c r="C13" s="15">
        <v>45279</v>
      </c>
      <c r="D13" s="16">
        <v>7705.27</v>
      </c>
      <c r="E13" s="16">
        <v>124.7</v>
      </c>
      <c r="F13" s="16">
        <v>200.3</v>
      </c>
      <c r="G13" s="16">
        <v>227.6</v>
      </c>
      <c r="H13" s="21" t="str">
        <f t="shared" si="0"/>
        <v>Post-Shock</v>
      </c>
    </row>
    <row r="14" spans="3:8" x14ac:dyDescent="0.25">
      <c r="C14" s="18">
        <v>45278</v>
      </c>
      <c r="D14" s="19">
        <v>7697.75</v>
      </c>
      <c r="E14" s="19">
        <v>124.35</v>
      </c>
      <c r="F14" s="19">
        <v>199</v>
      </c>
      <c r="G14" s="16">
        <v>214.67</v>
      </c>
      <c r="H14" s="22" t="str">
        <f t="shared" si="0"/>
        <v>Post-Shock</v>
      </c>
    </row>
    <row r="15" spans="3:8" x14ac:dyDescent="0.25">
      <c r="C15" s="15">
        <v>45275</v>
      </c>
      <c r="D15" s="16">
        <v>7537.22</v>
      </c>
      <c r="E15" s="16">
        <v>123.8</v>
      </c>
      <c r="F15" s="16">
        <v>201.05</v>
      </c>
      <c r="G15" s="16">
        <v>215.57</v>
      </c>
      <c r="H15" s="21" t="str">
        <f t="shared" si="0"/>
        <v>Post-Shock</v>
      </c>
    </row>
    <row r="16" spans="3:8" x14ac:dyDescent="0.25">
      <c r="C16" s="18">
        <v>45274</v>
      </c>
      <c r="D16" s="19">
        <v>7616.23</v>
      </c>
      <c r="E16" s="19">
        <v>120.1</v>
      </c>
      <c r="F16" s="19">
        <v>195.95</v>
      </c>
      <c r="G16" s="16">
        <v>216.27</v>
      </c>
      <c r="H16" s="22" t="str">
        <f t="shared" si="0"/>
        <v>Post-Shock</v>
      </c>
    </row>
    <row r="17" spans="3:8" x14ac:dyDescent="0.25">
      <c r="C17" s="15">
        <v>45273</v>
      </c>
      <c r="D17" s="16">
        <v>7308.97</v>
      </c>
      <c r="E17" s="16">
        <v>119.65</v>
      </c>
      <c r="F17" s="16">
        <v>193.15</v>
      </c>
      <c r="G17" s="16">
        <v>206.77</v>
      </c>
      <c r="H17" s="21" t="str">
        <f t="shared" si="0"/>
        <v>Post-Shock</v>
      </c>
    </row>
    <row r="18" spans="3:8" x14ac:dyDescent="0.25">
      <c r="C18" s="18">
        <v>45272</v>
      </c>
      <c r="D18" s="19">
        <v>7227.46</v>
      </c>
      <c r="E18" s="19">
        <v>117.55</v>
      </c>
      <c r="F18" s="19">
        <v>195.4</v>
      </c>
      <c r="G18" s="16">
        <v>208.47</v>
      </c>
      <c r="H18" s="22" t="str">
        <f t="shared" si="0"/>
        <v>Post-Shock</v>
      </c>
    </row>
    <row r="19" spans="3:8" x14ac:dyDescent="0.25">
      <c r="C19" s="15">
        <v>45271</v>
      </c>
      <c r="D19" s="16">
        <v>7549.76</v>
      </c>
      <c r="E19" s="16">
        <v>117.5</v>
      </c>
      <c r="F19" s="16">
        <v>197.8</v>
      </c>
      <c r="G19" s="16">
        <v>212.5</v>
      </c>
      <c r="H19" s="21" t="str">
        <f t="shared" si="0"/>
        <v>Post-Shock</v>
      </c>
    </row>
    <row r="20" spans="3:8" x14ac:dyDescent="0.25">
      <c r="C20" s="18">
        <v>45268</v>
      </c>
      <c r="D20" s="19">
        <v>7507.17</v>
      </c>
      <c r="E20" s="19">
        <v>118.8</v>
      </c>
      <c r="F20" s="19">
        <v>195.95</v>
      </c>
      <c r="G20" s="16">
        <v>213.27</v>
      </c>
      <c r="H20" s="22" t="str">
        <f t="shared" si="0"/>
        <v>Post-Shock</v>
      </c>
    </row>
    <row r="21" spans="3:8" x14ac:dyDescent="0.25">
      <c r="C21" s="15">
        <v>45267</v>
      </c>
      <c r="D21" s="16">
        <v>7347.43</v>
      </c>
      <c r="E21" s="16">
        <v>121.35</v>
      </c>
      <c r="F21" s="16">
        <v>198.9</v>
      </c>
      <c r="G21" s="16">
        <v>211.03</v>
      </c>
      <c r="H21" s="21" t="str">
        <f t="shared" si="0"/>
        <v>Post-Shock</v>
      </c>
    </row>
    <row r="22" spans="3:8" x14ac:dyDescent="0.25">
      <c r="C22" s="18">
        <v>45266</v>
      </c>
      <c r="D22" s="19">
        <v>7357.54</v>
      </c>
      <c r="E22" s="19">
        <v>119.3</v>
      </c>
      <c r="F22" s="19">
        <v>201.95</v>
      </c>
      <c r="G22" s="16">
        <v>213.27</v>
      </c>
      <c r="H22" s="22" t="str">
        <f t="shared" si="0"/>
        <v>Post-Shock</v>
      </c>
    </row>
    <row r="23" spans="3:8" x14ac:dyDescent="0.25">
      <c r="C23" s="15">
        <v>45265</v>
      </c>
      <c r="D23" s="16">
        <v>7677.21</v>
      </c>
      <c r="E23" s="16">
        <v>117.7</v>
      </c>
      <c r="F23" s="16">
        <v>202.05</v>
      </c>
      <c r="G23" s="16">
        <v>216.23</v>
      </c>
      <c r="H23" s="21" t="str">
        <f t="shared" si="0"/>
        <v>Post-Shock</v>
      </c>
    </row>
    <row r="24" spans="3:8" x14ac:dyDescent="0.25">
      <c r="C24" s="18">
        <v>45264</v>
      </c>
      <c r="D24" s="19">
        <v>7769.45</v>
      </c>
      <c r="E24" s="19">
        <v>115.9</v>
      </c>
      <c r="F24" s="19">
        <v>202.05</v>
      </c>
      <c r="G24" s="16">
        <v>218.8</v>
      </c>
      <c r="H24" s="22" t="str">
        <f t="shared" si="0"/>
        <v>Post-Shock</v>
      </c>
    </row>
    <row r="25" spans="3:8" x14ac:dyDescent="0.25">
      <c r="C25" s="15">
        <v>45261</v>
      </c>
      <c r="D25" s="16">
        <v>7873.06</v>
      </c>
      <c r="E25" s="16">
        <v>111.25</v>
      </c>
      <c r="F25" s="16">
        <v>194.55</v>
      </c>
      <c r="G25" s="16">
        <v>206.6</v>
      </c>
      <c r="H25" s="21" t="str">
        <f t="shared" si="0"/>
        <v>Post-Shock</v>
      </c>
    </row>
    <row r="26" spans="3:8" x14ac:dyDescent="0.25">
      <c r="C26" s="18">
        <v>45260</v>
      </c>
      <c r="D26" s="19">
        <v>8104.28</v>
      </c>
      <c r="E26" s="19">
        <v>111.75</v>
      </c>
      <c r="F26" s="19">
        <v>194.95</v>
      </c>
      <c r="G26" s="16">
        <v>203.47</v>
      </c>
      <c r="H26" s="22" t="str">
        <f t="shared" si="0"/>
        <v>Post-Shock</v>
      </c>
    </row>
    <row r="27" spans="3:8" x14ac:dyDescent="0.25">
      <c r="C27" s="15">
        <v>45259</v>
      </c>
      <c r="D27" s="16">
        <v>8181.36</v>
      </c>
      <c r="E27" s="16">
        <v>108.55</v>
      </c>
      <c r="F27" s="16">
        <v>192</v>
      </c>
      <c r="G27" s="16">
        <v>207.07</v>
      </c>
      <c r="H27" s="21" t="str">
        <f t="shared" si="0"/>
        <v>Post-Shock</v>
      </c>
    </row>
    <row r="28" spans="3:8" x14ac:dyDescent="0.25">
      <c r="C28" s="18">
        <v>45258</v>
      </c>
      <c r="D28" s="19">
        <v>8101.76</v>
      </c>
      <c r="E28" s="19">
        <v>108.2</v>
      </c>
      <c r="F28" s="19">
        <v>193.95</v>
      </c>
      <c r="G28" s="16">
        <v>199.3</v>
      </c>
      <c r="H28" s="22" t="str">
        <f t="shared" si="0"/>
        <v>Post-Shock</v>
      </c>
    </row>
    <row r="29" spans="3:8" x14ac:dyDescent="0.25">
      <c r="C29" s="15">
        <v>45257</v>
      </c>
      <c r="D29" s="16">
        <v>7957.71</v>
      </c>
      <c r="E29" s="16">
        <v>104</v>
      </c>
      <c r="F29" s="16">
        <v>190</v>
      </c>
      <c r="G29" s="16">
        <v>199.29</v>
      </c>
      <c r="H29" s="21" t="str">
        <f t="shared" si="0"/>
        <v>Post-Shock</v>
      </c>
    </row>
    <row r="30" spans="3:8" x14ac:dyDescent="0.25">
      <c r="C30" s="18">
        <v>45254</v>
      </c>
      <c r="D30" s="19">
        <v>8008.26</v>
      </c>
      <c r="E30" s="19">
        <v>103.45</v>
      </c>
      <c r="F30" s="19">
        <v>188.85</v>
      </c>
      <c r="G30" s="16">
        <v>199.27</v>
      </c>
      <c r="H30" s="22" t="str">
        <f t="shared" si="0"/>
        <v>Post-Shock</v>
      </c>
    </row>
    <row r="31" spans="3:8" x14ac:dyDescent="0.25">
      <c r="C31" s="15">
        <v>45253</v>
      </c>
      <c r="D31" s="16">
        <v>8049.95</v>
      </c>
      <c r="E31" s="16">
        <v>103.8</v>
      </c>
      <c r="F31" s="16">
        <v>190.65</v>
      </c>
      <c r="G31" s="16">
        <v>199.5</v>
      </c>
      <c r="H31" s="21" t="str">
        <f t="shared" si="0"/>
        <v>Post-Shock</v>
      </c>
    </row>
    <row r="32" spans="3:8" x14ac:dyDescent="0.25">
      <c r="C32" s="18">
        <v>45252</v>
      </c>
      <c r="D32" s="19">
        <v>8067.64</v>
      </c>
      <c r="E32" s="19">
        <v>101.25</v>
      </c>
      <c r="F32" s="19">
        <v>191</v>
      </c>
      <c r="G32" s="16">
        <v>202.43</v>
      </c>
      <c r="H32" s="22" t="str">
        <f t="shared" si="0"/>
        <v>Post-Shock</v>
      </c>
    </row>
    <row r="33" spans="3:8" x14ac:dyDescent="0.25">
      <c r="C33" s="15">
        <v>45251</v>
      </c>
      <c r="D33" s="16">
        <v>8175.04</v>
      </c>
      <c r="E33" s="16">
        <v>101.05</v>
      </c>
      <c r="F33" s="16">
        <v>191.2</v>
      </c>
      <c r="G33" s="16">
        <v>205</v>
      </c>
      <c r="H33" s="21" t="str">
        <f t="shared" si="0"/>
        <v>Post-Shock</v>
      </c>
    </row>
    <row r="34" spans="3:8" x14ac:dyDescent="0.25">
      <c r="C34" s="18">
        <v>45250</v>
      </c>
      <c r="D34" s="19">
        <v>8271.07</v>
      </c>
      <c r="E34" s="19">
        <v>102.85</v>
      </c>
      <c r="F34" s="19">
        <v>197.85</v>
      </c>
      <c r="G34" s="16">
        <v>209.33</v>
      </c>
      <c r="H34" s="22" t="str">
        <f t="shared" si="0"/>
        <v>Post-Shock</v>
      </c>
    </row>
    <row r="35" spans="3:8" x14ac:dyDescent="0.25">
      <c r="C35" s="15">
        <v>45247</v>
      </c>
      <c r="D35" s="16">
        <v>8001.94</v>
      </c>
      <c r="E35" s="16">
        <v>102.7</v>
      </c>
      <c r="F35" s="16">
        <v>196.35</v>
      </c>
      <c r="G35" s="16">
        <v>210.17</v>
      </c>
      <c r="H35" s="21" t="str">
        <f t="shared" si="0"/>
        <v>Post-Shock</v>
      </c>
    </row>
    <row r="36" spans="3:8" x14ac:dyDescent="0.25">
      <c r="C36" s="18">
        <v>45246</v>
      </c>
      <c r="D36" s="19">
        <v>7655.73</v>
      </c>
      <c r="E36" s="19">
        <v>104.1</v>
      </c>
      <c r="F36" s="19">
        <v>201.8</v>
      </c>
      <c r="G36" s="16">
        <v>215.2</v>
      </c>
      <c r="H36" s="22" t="str">
        <f t="shared" si="0"/>
        <v>Post-Shock</v>
      </c>
    </row>
    <row r="37" spans="3:8" x14ac:dyDescent="0.25">
      <c r="C37" s="15">
        <v>45245</v>
      </c>
      <c r="D37" s="16">
        <v>8144.72</v>
      </c>
      <c r="E37" s="16">
        <v>101.7</v>
      </c>
      <c r="F37" s="16">
        <v>199.5</v>
      </c>
      <c r="G37" s="16">
        <v>209.1</v>
      </c>
      <c r="H37" s="21" t="str">
        <f t="shared" si="0"/>
        <v>Post-Shock</v>
      </c>
    </row>
    <row r="38" spans="3:8" x14ac:dyDescent="0.25">
      <c r="C38" s="18">
        <v>45244</v>
      </c>
      <c r="D38" s="19">
        <v>8242.01</v>
      </c>
      <c r="E38" s="19">
        <v>100</v>
      </c>
      <c r="F38" s="19">
        <v>197</v>
      </c>
      <c r="G38" s="16">
        <v>209.4</v>
      </c>
      <c r="H38" s="22" t="str">
        <f t="shared" si="0"/>
        <v>Post-Shock</v>
      </c>
    </row>
    <row r="39" spans="3:8" x14ac:dyDescent="0.25">
      <c r="C39" s="15">
        <v>45243</v>
      </c>
      <c r="D39" s="16">
        <v>8253.3799999999992</v>
      </c>
      <c r="E39" s="16">
        <v>99</v>
      </c>
      <c r="F39" s="16">
        <v>195.8</v>
      </c>
      <c r="G39" s="16">
        <v>209.5</v>
      </c>
      <c r="H39" s="21" t="str">
        <f t="shared" si="0"/>
        <v>Post-Shock</v>
      </c>
    </row>
    <row r="40" spans="3:8" x14ac:dyDescent="0.25">
      <c r="C40" s="18">
        <v>45242</v>
      </c>
      <c r="D40" s="19">
        <v>8191.47</v>
      </c>
      <c r="E40" s="19">
        <v>98.35</v>
      </c>
      <c r="F40" s="19">
        <v>196.75</v>
      </c>
      <c r="G40" s="16">
        <v>205.63</v>
      </c>
      <c r="H40" s="22" t="str">
        <f t="shared" si="0"/>
        <v>Post-Shock</v>
      </c>
    </row>
    <row r="41" spans="3:8" x14ac:dyDescent="0.25">
      <c r="C41" s="15">
        <v>45240</v>
      </c>
      <c r="D41" s="16">
        <v>8168.72</v>
      </c>
      <c r="E41" s="16">
        <v>98.05</v>
      </c>
      <c r="F41" s="16">
        <v>195.9</v>
      </c>
      <c r="G41" s="16">
        <v>203.83</v>
      </c>
      <c r="H41" s="21" t="str">
        <f t="shared" si="0"/>
        <v>Post-Shock</v>
      </c>
    </row>
    <row r="42" spans="3:8" x14ac:dyDescent="0.25">
      <c r="C42" s="18">
        <v>45239</v>
      </c>
      <c r="D42" s="19">
        <v>8085.98</v>
      </c>
      <c r="E42" s="19">
        <v>102.95</v>
      </c>
      <c r="F42" s="19">
        <v>192.7</v>
      </c>
      <c r="G42" s="16">
        <v>201.53</v>
      </c>
      <c r="H42" s="22" t="str">
        <f t="shared" si="0"/>
        <v>Post-Shock</v>
      </c>
    </row>
    <row r="43" spans="3:8" x14ac:dyDescent="0.25">
      <c r="C43" s="15">
        <v>45238</v>
      </c>
      <c r="D43" s="16">
        <v>7963.88</v>
      </c>
      <c r="E43" s="16">
        <v>103.45</v>
      </c>
      <c r="F43" s="16">
        <v>195.35</v>
      </c>
      <c r="G43" s="16">
        <v>207.07</v>
      </c>
      <c r="H43" s="21" t="str">
        <f t="shared" si="0"/>
        <v>Post-Shock</v>
      </c>
    </row>
    <row r="44" spans="3:8" x14ac:dyDescent="0.25">
      <c r="C44" s="18">
        <v>45237</v>
      </c>
      <c r="D44" s="19">
        <v>8270.8700000000008</v>
      </c>
      <c r="E44" s="19">
        <v>104.05</v>
      </c>
      <c r="F44" s="19">
        <v>193.2</v>
      </c>
      <c r="G44" s="16">
        <v>207.77</v>
      </c>
      <c r="H44" s="22" t="str">
        <f t="shared" si="0"/>
        <v>Post-Shock</v>
      </c>
    </row>
    <row r="45" spans="3:8" x14ac:dyDescent="0.25">
      <c r="C45" s="15">
        <v>45236</v>
      </c>
      <c r="D45" s="16">
        <v>8653.9599999999991</v>
      </c>
      <c r="E45" s="16">
        <v>99</v>
      </c>
      <c r="F45" s="16">
        <v>193.3</v>
      </c>
      <c r="G45" s="16">
        <v>207.53</v>
      </c>
      <c r="H45" s="21" t="str">
        <f t="shared" si="0"/>
        <v>Post-Shock</v>
      </c>
    </row>
    <row r="46" spans="3:8" x14ac:dyDescent="0.25">
      <c r="C46" s="18">
        <v>45233</v>
      </c>
      <c r="D46" s="19">
        <v>8495.4</v>
      </c>
      <c r="E46" s="19">
        <v>95.9</v>
      </c>
      <c r="F46" s="19">
        <v>190</v>
      </c>
      <c r="G46" s="16">
        <v>202.27</v>
      </c>
      <c r="H46" s="22" t="str">
        <f t="shared" si="0"/>
        <v>Post-Shock</v>
      </c>
    </row>
    <row r="47" spans="3:8" x14ac:dyDescent="0.25">
      <c r="C47" s="15">
        <v>45232</v>
      </c>
      <c r="D47" s="16">
        <v>8747.84</v>
      </c>
      <c r="E47" s="16">
        <v>95.05</v>
      </c>
      <c r="F47" s="16">
        <v>186.2</v>
      </c>
      <c r="G47" s="16">
        <v>200.2</v>
      </c>
      <c r="H47" s="21" t="str">
        <f t="shared" si="0"/>
        <v>Post-Shock</v>
      </c>
    </row>
    <row r="48" spans="3:8" x14ac:dyDescent="0.25">
      <c r="C48" s="18">
        <v>45231</v>
      </c>
      <c r="D48" s="19">
        <v>8588</v>
      </c>
      <c r="E48" s="19">
        <v>92.45</v>
      </c>
      <c r="F48" s="19">
        <v>186.7</v>
      </c>
      <c r="G48" s="16">
        <v>201.13</v>
      </c>
      <c r="H48" s="22" t="str">
        <f t="shared" si="0"/>
        <v>Post-Shock</v>
      </c>
    </row>
    <row r="49" spans="3:8" x14ac:dyDescent="0.25">
      <c r="C49" s="15">
        <v>45230</v>
      </c>
      <c r="D49" s="16">
        <v>8598.15</v>
      </c>
      <c r="E49" s="16">
        <v>89.7</v>
      </c>
      <c r="F49" s="16">
        <v>186.15</v>
      </c>
      <c r="G49" s="16">
        <v>199.23</v>
      </c>
      <c r="H49" s="21" t="str">
        <f t="shared" si="0"/>
        <v>Post-Shock</v>
      </c>
    </row>
    <row r="50" spans="3:8" x14ac:dyDescent="0.25">
      <c r="C50" s="18">
        <v>45229</v>
      </c>
      <c r="D50" s="19">
        <v>8751.64</v>
      </c>
      <c r="E50" s="19">
        <v>88.25</v>
      </c>
      <c r="F50" s="19">
        <v>188.8</v>
      </c>
      <c r="G50" s="16">
        <v>202.53</v>
      </c>
      <c r="H50" s="22" t="str">
        <f t="shared" si="0"/>
        <v>Post-Shock</v>
      </c>
    </row>
    <row r="51" spans="3:8" x14ac:dyDescent="0.25">
      <c r="C51" s="15">
        <v>45226</v>
      </c>
      <c r="D51" s="16">
        <v>9068.7800000000007</v>
      </c>
      <c r="E51" s="16">
        <v>86.9</v>
      </c>
      <c r="F51" s="16">
        <v>184.75</v>
      </c>
      <c r="G51" s="16">
        <v>201.27</v>
      </c>
      <c r="H51" s="21" t="str">
        <f t="shared" si="0"/>
        <v>Post-Shock</v>
      </c>
    </row>
    <row r="52" spans="3:8" x14ac:dyDescent="0.25">
      <c r="C52" s="18">
        <v>45225</v>
      </c>
      <c r="D52" s="19">
        <v>8821.41</v>
      </c>
      <c r="E52" s="19">
        <v>86.2</v>
      </c>
      <c r="F52" s="19">
        <v>180.9</v>
      </c>
      <c r="G52" s="16">
        <v>200.43</v>
      </c>
      <c r="H52" s="22" t="str">
        <f t="shared" si="0"/>
        <v>Post-Shock</v>
      </c>
    </row>
    <row r="53" spans="3:8" x14ac:dyDescent="0.25">
      <c r="C53" s="15">
        <v>45224</v>
      </c>
      <c r="D53" s="16">
        <v>8963.49</v>
      </c>
      <c r="E53" s="16">
        <v>87.6</v>
      </c>
      <c r="F53" s="16">
        <v>184.35</v>
      </c>
      <c r="G53" s="16">
        <v>200.97</v>
      </c>
      <c r="H53" s="21" t="str">
        <f t="shared" si="0"/>
        <v>Post-Shock</v>
      </c>
    </row>
    <row r="54" spans="3:8" x14ac:dyDescent="0.25">
      <c r="C54" s="18">
        <v>45223</v>
      </c>
      <c r="D54" s="19">
        <v>8848.0499999999993</v>
      </c>
      <c r="E54" s="19">
        <v>87</v>
      </c>
      <c r="F54" s="19">
        <v>184</v>
      </c>
      <c r="G54" s="16">
        <v>203</v>
      </c>
      <c r="H54" s="22" t="str">
        <f t="shared" si="0"/>
        <v>Post-Shock</v>
      </c>
    </row>
    <row r="55" spans="3:8" x14ac:dyDescent="0.25">
      <c r="C55" s="15">
        <v>45222</v>
      </c>
      <c r="D55" s="16">
        <v>9044.67</v>
      </c>
      <c r="E55" s="16">
        <v>87.95</v>
      </c>
      <c r="F55" s="16">
        <v>184.85</v>
      </c>
      <c r="G55" s="16">
        <v>204.93</v>
      </c>
      <c r="H55" s="21" t="str">
        <f t="shared" si="0"/>
        <v>Post-Shock</v>
      </c>
    </row>
    <row r="56" spans="3:8" x14ac:dyDescent="0.25">
      <c r="C56" s="18">
        <v>45219</v>
      </c>
      <c r="D56" s="19">
        <v>9330.09</v>
      </c>
      <c r="E56" s="19">
        <v>90.3</v>
      </c>
      <c r="F56" s="19">
        <v>186.2</v>
      </c>
      <c r="G56" s="16">
        <v>215.03</v>
      </c>
      <c r="H56" s="22" t="str">
        <f t="shared" si="0"/>
        <v>Post-Shock</v>
      </c>
    </row>
    <row r="57" spans="3:8" x14ac:dyDescent="0.25">
      <c r="C57" s="15">
        <v>45218</v>
      </c>
      <c r="D57" s="16">
        <v>9307.26</v>
      </c>
      <c r="E57" s="16">
        <v>90.65</v>
      </c>
      <c r="F57" s="16">
        <v>186.3</v>
      </c>
      <c r="G57" s="16">
        <v>216.07</v>
      </c>
      <c r="H57" s="21" t="str">
        <f t="shared" si="0"/>
        <v>Post-Shock</v>
      </c>
    </row>
    <row r="58" spans="3:8" x14ac:dyDescent="0.25">
      <c r="C58" s="18">
        <v>45217</v>
      </c>
      <c r="D58" s="19">
        <v>9213.39</v>
      </c>
      <c r="E58" s="19">
        <v>90.75</v>
      </c>
      <c r="F58" s="19">
        <v>186.95</v>
      </c>
      <c r="G58" s="16">
        <v>218.9</v>
      </c>
      <c r="H58" s="22" t="str">
        <f t="shared" si="0"/>
        <v>Post-Shock</v>
      </c>
    </row>
    <row r="59" spans="3:8" x14ac:dyDescent="0.25">
      <c r="C59" s="15">
        <v>45216</v>
      </c>
      <c r="D59" s="16">
        <v>9012.9599999999991</v>
      </c>
      <c r="E59" s="16">
        <v>91.85</v>
      </c>
      <c r="F59" s="16">
        <v>186.25</v>
      </c>
      <c r="G59" s="16">
        <v>221.07</v>
      </c>
      <c r="H59" s="21" t="str">
        <f t="shared" si="0"/>
        <v>Post-Shock</v>
      </c>
    </row>
    <row r="60" spans="3:8" x14ac:dyDescent="0.25">
      <c r="C60" s="18">
        <v>45215</v>
      </c>
      <c r="D60" s="19">
        <v>9068.7800000000007</v>
      </c>
      <c r="E60" s="19">
        <v>90.9</v>
      </c>
      <c r="F60" s="19">
        <v>186.55</v>
      </c>
      <c r="G60" s="16">
        <v>213.23</v>
      </c>
      <c r="H60" s="22" t="str">
        <f t="shared" si="0"/>
        <v>Post-Shock</v>
      </c>
    </row>
    <row r="61" spans="3:8" x14ac:dyDescent="0.25">
      <c r="C61" s="15">
        <v>45212</v>
      </c>
      <c r="D61" s="16">
        <v>9085.27</v>
      </c>
      <c r="E61" s="16">
        <v>90.85</v>
      </c>
      <c r="F61" s="16">
        <v>184.9</v>
      </c>
      <c r="G61" s="16">
        <v>210.13</v>
      </c>
      <c r="H61" s="21" t="str">
        <f t="shared" si="0"/>
        <v>Post-Shock</v>
      </c>
    </row>
    <row r="62" spans="3:8" x14ac:dyDescent="0.25">
      <c r="C62" s="18">
        <v>45211</v>
      </c>
      <c r="D62" s="19">
        <v>8648.89</v>
      </c>
      <c r="E62" s="19">
        <v>90.3</v>
      </c>
      <c r="F62" s="19">
        <v>184.45</v>
      </c>
      <c r="G62" s="16">
        <v>208.57</v>
      </c>
      <c r="H62" s="22" t="str">
        <f t="shared" si="0"/>
        <v>Post-Shock</v>
      </c>
    </row>
    <row r="63" spans="3:8" x14ac:dyDescent="0.25">
      <c r="C63" s="15">
        <v>45210</v>
      </c>
      <c r="D63" s="16">
        <v>8768.1299999999992</v>
      </c>
      <c r="E63" s="16">
        <v>89.7</v>
      </c>
      <c r="F63" s="16">
        <v>183.25</v>
      </c>
      <c r="G63" s="16">
        <v>207.9</v>
      </c>
      <c r="H63" s="21" t="str">
        <f t="shared" si="0"/>
        <v>Post-Shock</v>
      </c>
    </row>
    <row r="64" spans="3:8" x14ac:dyDescent="0.25">
      <c r="C64" s="18">
        <v>45209</v>
      </c>
      <c r="D64" s="19">
        <v>8929.91</v>
      </c>
      <c r="E64" s="19">
        <v>88.35</v>
      </c>
      <c r="F64" s="19">
        <v>183.5</v>
      </c>
      <c r="G64" s="16">
        <v>212.97</v>
      </c>
      <c r="H64" s="22" t="str">
        <f t="shared" si="0"/>
        <v>Post-Shock</v>
      </c>
    </row>
    <row r="65" spans="3:8" x14ac:dyDescent="0.25">
      <c r="C65" s="15">
        <v>45208</v>
      </c>
      <c r="D65" s="16">
        <v>8958.59</v>
      </c>
      <c r="E65" s="16">
        <v>87.45</v>
      </c>
      <c r="F65" s="16">
        <v>181.7</v>
      </c>
      <c r="G65" s="16">
        <v>207.5</v>
      </c>
      <c r="H65" s="21" t="str">
        <f t="shared" si="0"/>
        <v>Post-Shock</v>
      </c>
    </row>
    <row r="66" spans="3:8" x14ac:dyDescent="0.25">
      <c r="C66" s="18">
        <v>45205</v>
      </c>
      <c r="D66" s="19">
        <v>8573.26</v>
      </c>
      <c r="E66" s="19">
        <v>89.75</v>
      </c>
      <c r="F66" s="19">
        <v>181.45</v>
      </c>
      <c r="G66" s="16">
        <v>197.17</v>
      </c>
      <c r="H66" s="22" t="str">
        <f t="shared" si="0"/>
        <v>Post-Shock</v>
      </c>
    </row>
    <row r="67" spans="3:8" x14ac:dyDescent="0.25">
      <c r="C67" s="15">
        <v>45204</v>
      </c>
      <c r="D67" s="16">
        <v>8629.3799999999992</v>
      </c>
      <c r="E67" s="16">
        <v>89.65</v>
      </c>
      <c r="F67" s="16">
        <v>182.2</v>
      </c>
      <c r="G67" s="16">
        <v>196.63</v>
      </c>
      <c r="H67" s="21" t="str">
        <f t="shared" si="0"/>
        <v>Post-Shock</v>
      </c>
    </row>
    <row r="68" spans="3:8" x14ac:dyDescent="0.25">
      <c r="C68" s="18">
        <v>45203</v>
      </c>
      <c r="D68" s="19">
        <v>8808.9500000000007</v>
      </c>
      <c r="E68" s="19">
        <v>89.1</v>
      </c>
      <c r="F68" s="19">
        <v>182.75</v>
      </c>
      <c r="G68" s="16">
        <v>196</v>
      </c>
      <c r="H68" s="22" t="str">
        <f t="shared" si="0"/>
        <v>Post-Shock</v>
      </c>
    </row>
    <row r="69" spans="3:8" x14ac:dyDescent="0.25">
      <c r="C69" s="15">
        <v>45202</v>
      </c>
      <c r="D69" s="16">
        <v>9287.81</v>
      </c>
      <c r="E69" s="16">
        <v>90</v>
      </c>
      <c r="F69" s="16">
        <v>184.6</v>
      </c>
      <c r="G69" s="16">
        <v>196.03</v>
      </c>
      <c r="H69" s="21" t="str">
        <f t="shared" ref="H69:H132" si="1">IF(C69&lt;DATE(2022,2,24),"Pre-War", IF(C69&lt;=DATE(2022,12,31),"Shock","Post-Shock"))</f>
        <v>Post-Shock</v>
      </c>
    </row>
    <row r="70" spans="3:8" x14ac:dyDescent="0.25">
      <c r="C70" s="18">
        <v>45201</v>
      </c>
      <c r="D70" s="19">
        <v>9300</v>
      </c>
      <c r="E70" s="19">
        <v>90</v>
      </c>
      <c r="F70" s="19">
        <v>188</v>
      </c>
      <c r="G70" s="16">
        <v>198</v>
      </c>
      <c r="H70" s="22" t="str">
        <f t="shared" si="1"/>
        <v>Post-Shock</v>
      </c>
    </row>
    <row r="71" spans="3:8" x14ac:dyDescent="0.25">
      <c r="C71" s="15">
        <v>45198</v>
      </c>
      <c r="D71" s="16">
        <v>9405.02</v>
      </c>
      <c r="E71" s="16">
        <v>90.95</v>
      </c>
      <c r="F71" s="16">
        <v>191.85</v>
      </c>
      <c r="G71" s="16">
        <v>199.23</v>
      </c>
      <c r="H71" s="21" t="str">
        <f t="shared" si="1"/>
        <v>Post-Shock</v>
      </c>
    </row>
    <row r="72" spans="3:8" x14ac:dyDescent="0.25">
      <c r="C72" s="18">
        <v>45197</v>
      </c>
      <c r="D72" s="19">
        <v>9506.0300000000007</v>
      </c>
      <c r="E72" s="19">
        <v>89.8</v>
      </c>
      <c r="F72" s="19">
        <v>187.45</v>
      </c>
      <c r="G72" s="16">
        <v>194.83</v>
      </c>
      <c r="H72" s="22" t="str">
        <f t="shared" si="1"/>
        <v>Post-Shock</v>
      </c>
    </row>
    <row r="73" spans="3:8" x14ac:dyDescent="0.25">
      <c r="C73" s="15">
        <v>45196</v>
      </c>
      <c r="D73" s="16">
        <v>9716.7800000000007</v>
      </c>
      <c r="E73" s="16">
        <v>90.4</v>
      </c>
      <c r="F73" s="16">
        <v>187.25</v>
      </c>
      <c r="G73" s="16">
        <v>191.67</v>
      </c>
      <c r="H73" s="21" t="str">
        <f t="shared" si="1"/>
        <v>Post-Shock</v>
      </c>
    </row>
    <row r="74" spans="3:8" x14ac:dyDescent="0.25">
      <c r="C74" s="18">
        <v>45195</v>
      </c>
      <c r="D74" s="19">
        <v>9406.27</v>
      </c>
      <c r="E74" s="19">
        <v>92</v>
      </c>
      <c r="F74" s="19">
        <v>187.75</v>
      </c>
      <c r="G74" s="16">
        <v>184.1</v>
      </c>
      <c r="H74" s="22" t="str">
        <f t="shared" si="1"/>
        <v>Post-Shock</v>
      </c>
    </row>
    <row r="75" spans="3:8" x14ac:dyDescent="0.25">
      <c r="C75" s="15">
        <v>45194</v>
      </c>
      <c r="D75" s="16">
        <v>9313.99</v>
      </c>
      <c r="E75" s="16">
        <v>91.95</v>
      </c>
      <c r="F75" s="16">
        <v>185.5</v>
      </c>
      <c r="G75" s="16">
        <v>185.4</v>
      </c>
      <c r="H75" s="21" t="str">
        <f t="shared" si="1"/>
        <v>Post-Shock</v>
      </c>
    </row>
    <row r="76" spans="3:8" x14ac:dyDescent="0.25">
      <c r="C76" s="18">
        <v>45191</v>
      </c>
      <c r="D76" s="19">
        <v>9318.98</v>
      </c>
      <c r="E76" s="19">
        <v>92.25</v>
      </c>
      <c r="F76" s="19">
        <v>185.1</v>
      </c>
      <c r="G76" s="16">
        <v>185.17</v>
      </c>
      <c r="H76" s="22" t="str">
        <f t="shared" si="1"/>
        <v>Post-Shock</v>
      </c>
    </row>
    <row r="77" spans="3:8" x14ac:dyDescent="0.25">
      <c r="C77" s="15">
        <v>45190</v>
      </c>
      <c r="D77" s="16">
        <v>9331.4500000000007</v>
      </c>
      <c r="E77" s="16">
        <v>92.75</v>
      </c>
      <c r="F77" s="16">
        <v>186.7</v>
      </c>
      <c r="G77" s="16">
        <v>184.03</v>
      </c>
      <c r="H77" s="21" t="str">
        <f t="shared" si="1"/>
        <v>Post-Shock</v>
      </c>
    </row>
    <row r="78" spans="3:8" x14ac:dyDescent="0.25">
      <c r="C78" s="18">
        <v>45189</v>
      </c>
      <c r="D78" s="19">
        <v>9321.4699999999993</v>
      </c>
      <c r="E78" s="19">
        <v>91.85</v>
      </c>
      <c r="F78" s="19">
        <v>188.2</v>
      </c>
      <c r="G78" s="16">
        <v>187.27</v>
      </c>
      <c r="H78" s="22" t="str">
        <f t="shared" si="1"/>
        <v>Post-Shock</v>
      </c>
    </row>
    <row r="79" spans="3:8" x14ac:dyDescent="0.25">
      <c r="C79" s="15">
        <v>45188</v>
      </c>
      <c r="D79" s="16">
        <v>9410.01</v>
      </c>
      <c r="E79" s="16">
        <v>92.3</v>
      </c>
      <c r="F79" s="16">
        <v>187</v>
      </c>
      <c r="G79" s="16">
        <v>188</v>
      </c>
      <c r="H79" s="21" t="str">
        <f t="shared" si="1"/>
        <v>Post-Shock</v>
      </c>
    </row>
    <row r="80" spans="3:8" x14ac:dyDescent="0.25">
      <c r="C80" s="18">
        <v>45187</v>
      </c>
      <c r="D80" s="19">
        <v>9356.39</v>
      </c>
      <c r="E80" s="19">
        <v>92.6</v>
      </c>
      <c r="F80" s="19">
        <v>186.75</v>
      </c>
      <c r="G80" s="16">
        <v>190.57</v>
      </c>
      <c r="H80" s="22" t="str">
        <f t="shared" si="1"/>
        <v>Post-Shock</v>
      </c>
    </row>
    <row r="81" spans="3:8" x14ac:dyDescent="0.25">
      <c r="C81" s="15">
        <v>45184</v>
      </c>
      <c r="D81" s="16">
        <v>9318.98</v>
      </c>
      <c r="E81" s="16">
        <v>91.95</v>
      </c>
      <c r="F81" s="16">
        <v>186.65</v>
      </c>
      <c r="G81" s="16">
        <v>189.6</v>
      </c>
      <c r="H81" s="21" t="str">
        <f t="shared" si="1"/>
        <v>Post-Shock</v>
      </c>
    </row>
    <row r="82" spans="3:8" x14ac:dyDescent="0.25">
      <c r="C82" s="18">
        <v>45183</v>
      </c>
      <c r="D82" s="19">
        <v>9294.0400000000009</v>
      </c>
      <c r="E82" s="19">
        <v>94.65</v>
      </c>
      <c r="F82" s="19">
        <v>187.9</v>
      </c>
      <c r="G82" s="16">
        <v>185.37</v>
      </c>
      <c r="H82" s="22" t="str">
        <f t="shared" si="1"/>
        <v>Post-Shock</v>
      </c>
    </row>
    <row r="83" spans="3:8" x14ac:dyDescent="0.25">
      <c r="C83" s="15">
        <v>45182</v>
      </c>
      <c r="D83" s="16">
        <v>9092.02</v>
      </c>
      <c r="E83" s="16">
        <v>93.1</v>
      </c>
      <c r="F83" s="16">
        <v>183.9</v>
      </c>
      <c r="G83" s="16">
        <v>182.53</v>
      </c>
      <c r="H83" s="21" t="str">
        <f t="shared" si="1"/>
        <v>Post-Shock</v>
      </c>
    </row>
    <row r="84" spans="3:8" x14ac:dyDescent="0.25">
      <c r="C84" s="18">
        <v>45181</v>
      </c>
      <c r="D84" s="19">
        <v>9134.42</v>
      </c>
      <c r="E84" s="19">
        <v>91.55</v>
      </c>
      <c r="F84" s="19">
        <v>180.9</v>
      </c>
      <c r="G84" s="16">
        <v>181.63</v>
      </c>
      <c r="H84" s="22" t="str">
        <f t="shared" si="1"/>
        <v>Post-Shock</v>
      </c>
    </row>
    <row r="85" spans="3:8" x14ac:dyDescent="0.25">
      <c r="C85" s="15">
        <v>45180</v>
      </c>
      <c r="D85" s="16">
        <v>8972.31</v>
      </c>
      <c r="E85" s="16">
        <v>95.2</v>
      </c>
      <c r="F85" s="16">
        <v>183.4</v>
      </c>
      <c r="G85" s="16">
        <v>187.57</v>
      </c>
      <c r="H85" s="21" t="str">
        <f t="shared" si="1"/>
        <v>Post-Shock</v>
      </c>
    </row>
    <row r="86" spans="3:8" x14ac:dyDescent="0.25">
      <c r="C86" s="18">
        <v>45177</v>
      </c>
      <c r="D86" s="19">
        <v>8980.3799999999992</v>
      </c>
      <c r="E86" s="19">
        <v>94</v>
      </c>
      <c r="F86" s="19">
        <v>184.45</v>
      </c>
      <c r="G86" s="16">
        <v>187.57</v>
      </c>
      <c r="H86" s="22" t="str">
        <f t="shared" si="1"/>
        <v>Post-Shock</v>
      </c>
    </row>
    <row r="87" spans="3:8" x14ac:dyDescent="0.25">
      <c r="C87" s="15">
        <v>45176</v>
      </c>
      <c r="D87" s="16">
        <v>8942.0300000000007</v>
      </c>
      <c r="E87" s="16">
        <v>91.7</v>
      </c>
      <c r="F87" s="16">
        <v>181.75</v>
      </c>
      <c r="G87" s="16">
        <v>187.87</v>
      </c>
      <c r="H87" s="21" t="str">
        <f t="shared" si="1"/>
        <v>Post-Shock</v>
      </c>
    </row>
    <row r="88" spans="3:8" x14ac:dyDescent="0.25">
      <c r="C88" s="18">
        <v>45175</v>
      </c>
      <c r="D88" s="19">
        <v>9038.5400000000009</v>
      </c>
      <c r="E88" s="19">
        <v>91.35</v>
      </c>
      <c r="F88" s="19">
        <v>183.05</v>
      </c>
      <c r="G88" s="16">
        <v>188.37</v>
      </c>
      <c r="H88" s="22" t="str">
        <f t="shared" si="1"/>
        <v>Post-Shock</v>
      </c>
    </row>
    <row r="89" spans="3:8" x14ac:dyDescent="0.25">
      <c r="C89" s="15">
        <v>45174</v>
      </c>
      <c r="D89" s="16">
        <v>8930.89</v>
      </c>
      <c r="E89" s="16">
        <v>91.35</v>
      </c>
      <c r="F89" s="16">
        <v>183.1</v>
      </c>
      <c r="G89" s="16">
        <v>187.07</v>
      </c>
      <c r="H89" s="21" t="str">
        <f t="shared" si="1"/>
        <v>Post-Shock</v>
      </c>
    </row>
    <row r="90" spans="3:8" x14ac:dyDescent="0.25">
      <c r="C90" s="18">
        <v>45173</v>
      </c>
      <c r="D90" s="19">
        <v>8796.0300000000007</v>
      </c>
      <c r="E90" s="19">
        <v>90.05</v>
      </c>
      <c r="F90" s="19">
        <v>182.95</v>
      </c>
      <c r="G90" s="16">
        <v>185.3</v>
      </c>
      <c r="H90" s="22" t="str">
        <f t="shared" si="1"/>
        <v>Post-Shock</v>
      </c>
    </row>
    <row r="91" spans="3:8" x14ac:dyDescent="0.25">
      <c r="C91" s="15">
        <v>45172</v>
      </c>
      <c r="D91" s="16">
        <v>8750</v>
      </c>
      <c r="E91" s="16">
        <v>90</v>
      </c>
      <c r="F91" s="16">
        <v>181</v>
      </c>
      <c r="G91" s="16">
        <v>183</v>
      </c>
      <c r="H91" s="21" t="str">
        <f t="shared" si="1"/>
        <v>Post-Shock</v>
      </c>
    </row>
    <row r="92" spans="3:8" x14ac:dyDescent="0.25">
      <c r="C92" s="18">
        <v>45170</v>
      </c>
      <c r="D92" s="19">
        <v>8740.35</v>
      </c>
      <c r="E92" s="19">
        <v>89.05</v>
      </c>
      <c r="F92" s="19">
        <v>181.75</v>
      </c>
      <c r="G92" s="16">
        <v>182.03</v>
      </c>
      <c r="H92" s="22" t="str">
        <f t="shared" si="1"/>
        <v>Post-Shock</v>
      </c>
    </row>
    <row r="93" spans="3:8" x14ac:dyDescent="0.25">
      <c r="C93" s="15">
        <v>45169</v>
      </c>
      <c r="D93" s="16">
        <v>8501.5499999999993</v>
      </c>
      <c r="E93" s="16">
        <v>89.1</v>
      </c>
      <c r="F93" s="16">
        <v>174.15</v>
      </c>
      <c r="G93" s="16">
        <v>182.07</v>
      </c>
      <c r="H93" s="21" t="str">
        <f t="shared" si="1"/>
        <v>Post-Shock</v>
      </c>
    </row>
    <row r="94" spans="3:8" x14ac:dyDescent="0.25">
      <c r="C94" s="18">
        <v>45168</v>
      </c>
      <c r="D94" s="19">
        <v>8333.27</v>
      </c>
      <c r="E94" s="19">
        <v>90.75</v>
      </c>
      <c r="F94" s="19">
        <v>175.75</v>
      </c>
      <c r="G94" s="16">
        <v>183.93</v>
      </c>
      <c r="H94" s="22" t="str">
        <f t="shared" si="1"/>
        <v>Post-Shock</v>
      </c>
    </row>
    <row r="95" spans="3:8" x14ac:dyDescent="0.25">
      <c r="C95" s="15">
        <v>45167</v>
      </c>
      <c r="D95" s="16">
        <v>8294.92</v>
      </c>
      <c r="E95" s="16">
        <v>91.9</v>
      </c>
      <c r="F95" s="16">
        <v>175.7</v>
      </c>
      <c r="G95" s="16">
        <v>184.93</v>
      </c>
      <c r="H95" s="21" t="str">
        <f t="shared" si="1"/>
        <v>Post-Shock</v>
      </c>
    </row>
    <row r="96" spans="3:8" x14ac:dyDescent="0.25">
      <c r="C96" s="18">
        <v>45166</v>
      </c>
      <c r="D96" s="19">
        <v>8188.51</v>
      </c>
      <c r="E96" s="19">
        <v>91.9</v>
      </c>
      <c r="F96" s="19">
        <v>175.2</v>
      </c>
      <c r="G96" s="16">
        <v>183.9</v>
      </c>
      <c r="H96" s="22" t="str">
        <f t="shared" si="1"/>
        <v>Post-Shock</v>
      </c>
    </row>
    <row r="97" spans="3:8" x14ac:dyDescent="0.25">
      <c r="C97" s="15">
        <v>45163</v>
      </c>
      <c r="D97" s="16">
        <v>8046.22</v>
      </c>
      <c r="E97" s="16">
        <v>91.8</v>
      </c>
      <c r="F97" s="16">
        <v>174.7</v>
      </c>
      <c r="G97" s="16">
        <v>188.47</v>
      </c>
      <c r="H97" s="21" t="str">
        <f t="shared" si="1"/>
        <v>Post-Shock</v>
      </c>
    </row>
    <row r="98" spans="3:8" x14ac:dyDescent="0.25">
      <c r="C98" s="18">
        <v>45162</v>
      </c>
      <c r="D98" s="19">
        <v>8067.25</v>
      </c>
      <c r="E98" s="19">
        <v>92.25</v>
      </c>
      <c r="F98" s="19">
        <v>173.1</v>
      </c>
      <c r="G98" s="16">
        <v>192.93</v>
      </c>
      <c r="H98" s="22" t="str">
        <f t="shared" si="1"/>
        <v>Post-Shock</v>
      </c>
    </row>
    <row r="99" spans="3:8" x14ac:dyDescent="0.25">
      <c r="C99" s="15">
        <v>45161</v>
      </c>
      <c r="D99" s="16">
        <v>8110.56</v>
      </c>
      <c r="E99" s="16">
        <v>91.3</v>
      </c>
      <c r="F99" s="16">
        <v>175.5</v>
      </c>
      <c r="G99" s="16">
        <v>193.97</v>
      </c>
      <c r="H99" s="21" t="str">
        <f t="shared" si="1"/>
        <v>Post-Shock</v>
      </c>
    </row>
    <row r="100" spans="3:8" x14ac:dyDescent="0.25">
      <c r="C100" s="18">
        <v>45160</v>
      </c>
      <c r="D100" s="19">
        <v>8216.9699999999993</v>
      </c>
      <c r="E100" s="19">
        <v>91.85</v>
      </c>
      <c r="F100" s="19">
        <v>176.15</v>
      </c>
      <c r="G100" s="16">
        <v>194.2</v>
      </c>
      <c r="H100" s="22" t="str">
        <f t="shared" si="1"/>
        <v>Post-Shock</v>
      </c>
    </row>
    <row r="101" spans="3:8" x14ac:dyDescent="0.25">
      <c r="C101" s="15">
        <v>45159</v>
      </c>
      <c r="D101" s="16">
        <v>8257.7999999999993</v>
      </c>
      <c r="E101" s="16">
        <v>92</v>
      </c>
      <c r="F101" s="16">
        <v>176.05</v>
      </c>
      <c r="G101" s="16">
        <v>194</v>
      </c>
      <c r="H101" s="21" t="str">
        <f t="shared" si="1"/>
        <v>Post-Shock</v>
      </c>
    </row>
    <row r="102" spans="3:8" x14ac:dyDescent="0.25">
      <c r="C102" s="18">
        <v>45156</v>
      </c>
      <c r="D102" s="19">
        <v>8322.14</v>
      </c>
      <c r="E102" s="19">
        <v>91.4</v>
      </c>
      <c r="F102" s="19">
        <v>175.3</v>
      </c>
      <c r="G102" s="16">
        <v>192.23</v>
      </c>
      <c r="H102" s="22" t="str">
        <f t="shared" si="1"/>
        <v>Post-Shock</v>
      </c>
    </row>
    <row r="103" spans="3:8" x14ac:dyDescent="0.25">
      <c r="C103" s="15">
        <v>45155</v>
      </c>
      <c r="D103" s="16">
        <v>8233.0499999999993</v>
      </c>
      <c r="E103" s="16">
        <v>92.25</v>
      </c>
      <c r="F103" s="16">
        <v>177.75</v>
      </c>
      <c r="G103" s="16">
        <v>192.37</v>
      </c>
      <c r="H103" s="21" t="str">
        <f t="shared" si="1"/>
        <v>Post-Shock</v>
      </c>
    </row>
    <row r="104" spans="3:8" x14ac:dyDescent="0.25">
      <c r="C104" s="18">
        <v>45154</v>
      </c>
      <c r="D104" s="19">
        <v>8195.93</v>
      </c>
      <c r="E104" s="19">
        <v>93.3</v>
      </c>
      <c r="F104" s="19">
        <v>179.05</v>
      </c>
      <c r="G104" s="16">
        <v>190.57</v>
      </c>
      <c r="H104" s="22" t="str">
        <f t="shared" si="1"/>
        <v>Post-Shock</v>
      </c>
    </row>
    <row r="105" spans="3:8" x14ac:dyDescent="0.25">
      <c r="C105" s="15">
        <v>45153</v>
      </c>
      <c r="D105" s="16">
        <v>8250</v>
      </c>
      <c r="E105" s="16">
        <v>93</v>
      </c>
      <c r="F105" s="16">
        <v>178</v>
      </c>
      <c r="G105" s="16">
        <v>188</v>
      </c>
      <c r="H105" s="21" t="str">
        <f t="shared" si="1"/>
        <v>Post-Shock</v>
      </c>
    </row>
    <row r="106" spans="3:8" x14ac:dyDescent="0.25">
      <c r="C106" s="18">
        <v>45152</v>
      </c>
      <c r="D106" s="19">
        <v>8449.58</v>
      </c>
      <c r="E106" s="19">
        <v>92.6</v>
      </c>
      <c r="F106" s="19">
        <v>178</v>
      </c>
      <c r="G106" s="16">
        <v>186.23</v>
      </c>
      <c r="H106" s="22" t="str">
        <f t="shared" si="1"/>
        <v>Post-Shock</v>
      </c>
    </row>
    <row r="107" spans="3:8" x14ac:dyDescent="0.25">
      <c r="C107" s="15">
        <v>45149</v>
      </c>
      <c r="D107" s="16">
        <v>8526.2900000000009</v>
      </c>
      <c r="E107" s="16">
        <v>93.5</v>
      </c>
      <c r="F107" s="16">
        <v>177.2</v>
      </c>
      <c r="G107" s="16">
        <v>185.53</v>
      </c>
      <c r="H107" s="21" t="str">
        <f t="shared" si="1"/>
        <v>Post-Shock</v>
      </c>
    </row>
    <row r="108" spans="3:8" x14ac:dyDescent="0.25">
      <c r="C108" s="18">
        <v>45148</v>
      </c>
      <c r="D108" s="19">
        <v>8454.5300000000007</v>
      </c>
      <c r="E108" s="19">
        <v>93.85</v>
      </c>
      <c r="F108" s="19">
        <v>178.65</v>
      </c>
      <c r="G108" s="16">
        <v>185.3</v>
      </c>
      <c r="H108" s="22" t="str">
        <f t="shared" si="1"/>
        <v>Post-Shock</v>
      </c>
    </row>
    <row r="109" spans="3:8" x14ac:dyDescent="0.25">
      <c r="C109" s="15">
        <v>45147</v>
      </c>
      <c r="D109" s="16">
        <v>8521.77</v>
      </c>
      <c r="E109" s="16">
        <v>93.9</v>
      </c>
      <c r="F109" s="16">
        <v>176.9</v>
      </c>
      <c r="G109" s="16">
        <v>184.37</v>
      </c>
      <c r="H109" s="21" t="str">
        <f t="shared" si="1"/>
        <v>Post-Shock</v>
      </c>
    </row>
    <row r="110" spans="3:8" x14ac:dyDescent="0.25">
      <c r="C110" s="18">
        <v>45146</v>
      </c>
      <c r="D110" s="19">
        <v>8412.31</v>
      </c>
      <c r="E110" s="19">
        <v>92.35</v>
      </c>
      <c r="F110" s="19">
        <v>173.35</v>
      </c>
      <c r="G110" s="16">
        <v>182.43</v>
      </c>
      <c r="H110" s="22" t="str">
        <f t="shared" si="1"/>
        <v>Post-Shock</v>
      </c>
    </row>
    <row r="111" spans="3:8" x14ac:dyDescent="0.25">
      <c r="C111" s="15">
        <v>45145</v>
      </c>
      <c r="D111" s="16">
        <v>8370.49</v>
      </c>
      <c r="E111" s="16">
        <v>92.85</v>
      </c>
      <c r="F111" s="16">
        <v>172.95</v>
      </c>
      <c r="G111" s="16">
        <v>181.83</v>
      </c>
      <c r="H111" s="21" t="str">
        <f t="shared" si="1"/>
        <v>Post-Shock</v>
      </c>
    </row>
    <row r="112" spans="3:8" x14ac:dyDescent="0.25">
      <c r="C112" s="18">
        <v>45142</v>
      </c>
      <c r="D112" s="19">
        <v>8435.67</v>
      </c>
      <c r="E112" s="19">
        <v>92.3</v>
      </c>
      <c r="F112" s="19">
        <v>173.35</v>
      </c>
      <c r="G112" s="16">
        <v>182.47</v>
      </c>
      <c r="H112" s="22" t="str">
        <f t="shared" si="1"/>
        <v>Post-Shock</v>
      </c>
    </row>
    <row r="113" spans="3:8" x14ac:dyDescent="0.25">
      <c r="C113" s="15">
        <v>45141</v>
      </c>
      <c r="D113" s="16">
        <v>8315.15</v>
      </c>
      <c r="E113" s="16">
        <v>93.5</v>
      </c>
      <c r="F113" s="16">
        <v>172.1</v>
      </c>
      <c r="G113" s="16">
        <v>179.5</v>
      </c>
      <c r="H113" s="21" t="str">
        <f t="shared" si="1"/>
        <v>Post-Shock</v>
      </c>
    </row>
    <row r="114" spans="3:8" x14ac:dyDescent="0.25">
      <c r="C114" s="18">
        <v>45140</v>
      </c>
      <c r="D114" s="19">
        <v>8063.02</v>
      </c>
      <c r="E114" s="19">
        <v>93.85</v>
      </c>
      <c r="F114" s="19">
        <v>175.95</v>
      </c>
      <c r="G114" s="16">
        <v>180.4</v>
      </c>
      <c r="H114" s="22" t="str">
        <f t="shared" si="1"/>
        <v>Post-Shock</v>
      </c>
    </row>
    <row r="115" spans="3:8" x14ac:dyDescent="0.25">
      <c r="C115" s="15">
        <v>45139</v>
      </c>
      <c r="D115" s="16">
        <v>8273.33</v>
      </c>
      <c r="E115" s="16">
        <v>94</v>
      </c>
      <c r="F115" s="16">
        <v>176.7</v>
      </c>
      <c r="G115" s="16">
        <v>182.93</v>
      </c>
      <c r="H115" s="21" t="str">
        <f t="shared" si="1"/>
        <v>Post-Shock</v>
      </c>
    </row>
    <row r="116" spans="3:8" x14ac:dyDescent="0.25">
      <c r="C116" s="18">
        <v>45138</v>
      </c>
      <c r="D116" s="19">
        <v>8236.44</v>
      </c>
      <c r="E116" s="19">
        <v>93.75</v>
      </c>
      <c r="F116" s="19">
        <v>177.05</v>
      </c>
      <c r="G116" s="16">
        <v>183.8</v>
      </c>
      <c r="H116" s="22" t="str">
        <f t="shared" si="1"/>
        <v>Post-Shock</v>
      </c>
    </row>
    <row r="117" spans="3:8" x14ac:dyDescent="0.25">
      <c r="C117" s="15">
        <v>45135</v>
      </c>
      <c r="D117" s="16">
        <v>8091.31</v>
      </c>
      <c r="E117" s="16">
        <v>95.25</v>
      </c>
      <c r="F117" s="16">
        <v>171.8</v>
      </c>
      <c r="G117" s="16">
        <v>181.03</v>
      </c>
      <c r="H117" s="21" t="str">
        <f t="shared" si="1"/>
        <v>Post-Shock</v>
      </c>
    </row>
    <row r="118" spans="3:8" x14ac:dyDescent="0.25">
      <c r="C118" s="18">
        <v>45134</v>
      </c>
      <c r="D118" s="19">
        <v>8070.4</v>
      </c>
      <c r="E118" s="19">
        <v>98.6</v>
      </c>
      <c r="F118" s="19">
        <v>171</v>
      </c>
      <c r="G118" s="16">
        <v>182.27</v>
      </c>
      <c r="H118" s="22" t="str">
        <f t="shared" si="1"/>
        <v>Post-Shock</v>
      </c>
    </row>
    <row r="119" spans="3:8" x14ac:dyDescent="0.25">
      <c r="C119" s="15">
        <v>45133</v>
      </c>
      <c r="D119" s="16">
        <v>7960.94</v>
      </c>
      <c r="E119" s="16">
        <v>99.6</v>
      </c>
      <c r="F119" s="16">
        <v>172.95</v>
      </c>
      <c r="G119" s="16">
        <v>180.03</v>
      </c>
      <c r="H119" s="21" t="str">
        <f t="shared" si="1"/>
        <v>Post-Shock</v>
      </c>
    </row>
    <row r="120" spans="3:8" x14ac:dyDescent="0.25">
      <c r="C120" s="18">
        <v>45132</v>
      </c>
      <c r="D120" s="19">
        <v>8029.82</v>
      </c>
      <c r="E120" s="19">
        <v>99</v>
      </c>
      <c r="F120" s="19">
        <v>173</v>
      </c>
      <c r="G120" s="16">
        <v>174.97</v>
      </c>
      <c r="H120" s="22" t="str">
        <f t="shared" si="1"/>
        <v>Post-Shock</v>
      </c>
    </row>
    <row r="121" spans="3:8" x14ac:dyDescent="0.25">
      <c r="C121" s="15">
        <v>45131</v>
      </c>
      <c r="D121" s="16">
        <v>7946.19</v>
      </c>
      <c r="E121" s="16">
        <v>99.85</v>
      </c>
      <c r="F121" s="16">
        <v>171</v>
      </c>
      <c r="G121" s="16">
        <v>172.57</v>
      </c>
      <c r="H121" s="21" t="str">
        <f t="shared" si="1"/>
        <v>Post-Shock</v>
      </c>
    </row>
    <row r="122" spans="3:8" x14ac:dyDescent="0.25">
      <c r="C122" s="18">
        <v>45128</v>
      </c>
      <c r="D122" s="19">
        <v>7745.72</v>
      </c>
      <c r="E122" s="19">
        <v>99.35</v>
      </c>
      <c r="F122" s="19">
        <v>170.55</v>
      </c>
      <c r="G122" s="16">
        <v>172.03</v>
      </c>
      <c r="H122" s="22" t="str">
        <f t="shared" si="1"/>
        <v>Post-Shock</v>
      </c>
    </row>
    <row r="123" spans="3:8" x14ac:dyDescent="0.25">
      <c r="C123" s="15">
        <v>45127</v>
      </c>
      <c r="D123" s="16">
        <v>7638.72</v>
      </c>
      <c r="E123" s="16">
        <v>98.75</v>
      </c>
      <c r="F123" s="16">
        <v>167.2</v>
      </c>
      <c r="G123" s="16">
        <v>171.23</v>
      </c>
      <c r="H123" s="21" t="str">
        <f t="shared" si="1"/>
        <v>Post-Shock</v>
      </c>
    </row>
    <row r="124" spans="3:8" x14ac:dyDescent="0.25">
      <c r="C124" s="18">
        <v>45126</v>
      </c>
      <c r="D124" s="19">
        <v>7632.57</v>
      </c>
      <c r="E124" s="19">
        <v>98.25</v>
      </c>
      <c r="F124" s="19">
        <v>166.75</v>
      </c>
      <c r="G124" s="16">
        <v>170.93</v>
      </c>
      <c r="H124" s="22" t="str">
        <f t="shared" si="1"/>
        <v>Post-Shock</v>
      </c>
    </row>
    <row r="125" spans="3:8" x14ac:dyDescent="0.25">
      <c r="C125" s="15">
        <v>45125</v>
      </c>
      <c r="D125" s="16">
        <v>7654.71</v>
      </c>
      <c r="E125" s="16">
        <v>97.6</v>
      </c>
      <c r="F125" s="16">
        <v>166.9</v>
      </c>
      <c r="G125" s="16">
        <v>169.87</v>
      </c>
      <c r="H125" s="21" t="str">
        <f t="shared" si="1"/>
        <v>Post-Shock</v>
      </c>
    </row>
    <row r="126" spans="3:8" x14ac:dyDescent="0.25">
      <c r="C126" s="18">
        <v>45124</v>
      </c>
      <c r="D126" s="19">
        <v>7499.74</v>
      </c>
      <c r="E126" s="19">
        <v>97.35</v>
      </c>
      <c r="F126" s="19">
        <v>166.4</v>
      </c>
      <c r="G126" s="16">
        <v>170.23</v>
      </c>
      <c r="H126" s="22" t="str">
        <f t="shared" si="1"/>
        <v>Post-Shock</v>
      </c>
    </row>
    <row r="127" spans="3:8" x14ac:dyDescent="0.25">
      <c r="C127" s="15">
        <v>45121</v>
      </c>
      <c r="D127" s="16">
        <v>7639.95</v>
      </c>
      <c r="E127" s="16">
        <v>96.6</v>
      </c>
      <c r="F127" s="16">
        <v>169.25</v>
      </c>
      <c r="G127" s="16">
        <v>170.7</v>
      </c>
      <c r="H127" s="21" t="str">
        <f t="shared" si="1"/>
        <v>Post-Shock</v>
      </c>
    </row>
    <row r="128" spans="3:8" x14ac:dyDescent="0.25">
      <c r="C128" s="18">
        <v>45120</v>
      </c>
      <c r="D128" s="19">
        <v>7695.29</v>
      </c>
      <c r="E128" s="19">
        <v>96.2</v>
      </c>
      <c r="F128" s="19">
        <v>167.8</v>
      </c>
      <c r="G128" s="16">
        <v>170.47</v>
      </c>
      <c r="H128" s="22" t="str">
        <f t="shared" si="1"/>
        <v>Post-Shock</v>
      </c>
    </row>
    <row r="129" spans="3:8" x14ac:dyDescent="0.25">
      <c r="C129" s="15">
        <v>45119</v>
      </c>
      <c r="D129" s="16">
        <v>7649.79</v>
      </c>
      <c r="E129" s="16">
        <v>97.9</v>
      </c>
      <c r="F129" s="16">
        <v>167.65</v>
      </c>
      <c r="G129" s="16">
        <v>170.3</v>
      </c>
      <c r="H129" s="21" t="str">
        <f t="shared" si="1"/>
        <v>Post-Shock</v>
      </c>
    </row>
    <row r="130" spans="3:8" x14ac:dyDescent="0.25">
      <c r="C130" s="18">
        <v>45118</v>
      </c>
      <c r="D130" s="19">
        <v>7589.52</v>
      </c>
      <c r="E130" s="19">
        <v>98.1</v>
      </c>
      <c r="F130" s="19">
        <v>164.6</v>
      </c>
      <c r="G130" s="16">
        <v>169.5</v>
      </c>
      <c r="H130" s="22" t="str">
        <f t="shared" si="1"/>
        <v>Post-Shock</v>
      </c>
    </row>
    <row r="131" spans="3:8" x14ac:dyDescent="0.25">
      <c r="C131" s="15">
        <v>45117</v>
      </c>
      <c r="D131" s="16">
        <v>7431.32</v>
      </c>
      <c r="E131" s="16">
        <v>97.4</v>
      </c>
      <c r="F131" s="16">
        <v>162.75</v>
      </c>
      <c r="G131" s="16">
        <v>169.9</v>
      </c>
      <c r="H131" s="21" t="str">
        <f t="shared" si="1"/>
        <v>Post-Shock</v>
      </c>
    </row>
    <row r="132" spans="3:8" x14ac:dyDescent="0.25">
      <c r="C132" s="18">
        <v>45114</v>
      </c>
      <c r="D132" s="19">
        <v>7479.43</v>
      </c>
      <c r="E132" s="19">
        <v>99.2</v>
      </c>
      <c r="F132" s="19">
        <v>163.5</v>
      </c>
      <c r="G132" s="16">
        <v>168.8</v>
      </c>
      <c r="H132" s="22" t="str">
        <f t="shared" si="1"/>
        <v>Post-Shock</v>
      </c>
    </row>
    <row r="133" spans="3:8" x14ac:dyDescent="0.25">
      <c r="C133" s="15">
        <v>45113</v>
      </c>
      <c r="D133" s="16">
        <v>7328.93</v>
      </c>
      <c r="E133" s="16">
        <v>98.6</v>
      </c>
      <c r="F133" s="16">
        <v>165.4</v>
      </c>
      <c r="G133" s="16">
        <v>166.67</v>
      </c>
      <c r="H133" s="21" t="str">
        <f t="shared" ref="H133:H196" si="2">IF(C133&lt;DATE(2022,2,24),"Pre-War", IF(C133&lt;=DATE(2022,12,31),"Shock","Post-Shock"))</f>
        <v>Post-Shock</v>
      </c>
    </row>
    <row r="134" spans="3:8" x14ac:dyDescent="0.25">
      <c r="C134" s="18">
        <v>45112</v>
      </c>
      <c r="D134" s="19">
        <v>7317.83</v>
      </c>
      <c r="E134" s="19">
        <v>95.5</v>
      </c>
      <c r="F134" s="19">
        <v>162.80000000000001</v>
      </c>
      <c r="G134" s="16">
        <v>166.23</v>
      </c>
      <c r="H134" s="22" t="str">
        <f t="shared" si="2"/>
        <v>Post-Shock</v>
      </c>
    </row>
    <row r="135" spans="3:8" x14ac:dyDescent="0.25">
      <c r="C135" s="15">
        <v>45111</v>
      </c>
      <c r="D135" s="16">
        <v>7216.67</v>
      </c>
      <c r="E135" s="16">
        <v>94.65</v>
      </c>
      <c r="F135" s="16">
        <v>161.19999999999999</v>
      </c>
      <c r="G135" s="16">
        <v>164.3</v>
      </c>
      <c r="H135" s="21" t="str">
        <f t="shared" si="2"/>
        <v>Post-Shock</v>
      </c>
    </row>
    <row r="136" spans="3:8" x14ac:dyDescent="0.25">
      <c r="C136" s="18">
        <v>45110</v>
      </c>
      <c r="D136" s="19">
        <v>7097.01</v>
      </c>
      <c r="E136" s="19">
        <v>95.25</v>
      </c>
      <c r="F136" s="19">
        <v>162.9</v>
      </c>
      <c r="G136" s="16">
        <v>163.22999999999999</v>
      </c>
      <c r="H136" s="22" t="str">
        <f t="shared" si="2"/>
        <v>Post-Shock</v>
      </c>
    </row>
    <row r="137" spans="3:8" x14ac:dyDescent="0.25">
      <c r="C137" s="15">
        <v>45107</v>
      </c>
      <c r="D137" s="16">
        <v>7153.76</v>
      </c>
      <c r="E137" s="16">
        <v>91.3</v>
      </c>
      <c r="F137" s="16">
        <v>160.30000000000001</v>
      </c>
      <c r="G137" s="16">
        <v>163.30000000000001</v>
      </c>
      <c r="H137" s="21" t="str">
        <f t="shared" si="2"/>
        <v>Post-Shock</v>
      </c>
    </row>
    <row r="138" spans="3:8" x14ac:dyDescent="0.25">
      <c r="C138" s="18">
        <v>45106</v>
      </c>
      <c r="D138" s="19">
        <v>7078.5</v>
      </c>
      <c r="E138" s="19">
        <v>91</v>
      </c>
      <c r="F138" s="19">
        <v>159</v>
      </c>
      <c r="G138" s="16">
        <v>162</v>
      </c>
      <c r="H138" s="22" t="str">
        <f t="shared" si="2"/>
        <v>Post-Shock</v>
      </c>
    </row>
    <row r="139" spans="3:8" x14ac:dyDescent="0.25">
      <c r="C139" s="15">
        <v>45105</v>
      </c>
      <c r="D139" s="16">
        <v>7063.7</v>
      </c>
      <c r="E139" s="16">
        <v>90.65</v>
      </c>
      <c r="F139" s="16">
        <v>158.55000000000001</v>
      </c>
      <c r="G139" s="16">
        <v>161.87</v>
      </c>
      <c r="H139" s="21" t="str">
        <f t="shared" si="2"/>
        <v>Post-Shock</v>
      </c>
    </row>
    <row r="140" spans="3:8" x14ac:dyDescent="0.25">
      <c r="C140" s="18">
        <v>45104</v>
      </c>
      <c r="D140" s="19">
        <v>6929.24</v>
      </c>
      <c r="E140" s="19">
        <v>89.35</v>
      </c>
      <c r="F140" s="19">
        <v>157.85</v>
      </c>
      <c r="G140" s="16">
        <v>163.03</v>
      </c>
      <c r="H140" s="22" t="str">
        <f t="shared" si="2"/>
        <v>Post-Shock</v>
      </c>
    </row>
    <row r="141" spans="3:8" x14ac:dyDescent="0.25">
      <c r="C141" s="15">
        <v>45103</v>
      </c>
      <c r="D141" s="16">
        <v>7077.27</v>
      </c>
      <c r="E141" s="16">
        <v>89.55</v>
      </c>
      <c r="F141" s="16">
        <v>156.9</v>
      </c>
      <c r="G141" s="16">
        <v>161.1</v>
      </c>
      <c r="H141" s="21" t="str">
        <f t="shared" si="2"/>
        <v>Post-Shock</v>
      </c>
    </row>
    <row r="142" spans="3:8" x14ac:dyDescent="0.25">
      <c r="C142" s="18">
        <v>45100</v>
      </c>
      <c r="D142" s="19">
        <v>7000.79</v>
      </c>
      <c r="E142" s="19">
        <v>89.3</v>
      </c>
      <c r="F142" s="19">
        <v>156.9</v>
      </c>
      <c r="G142" s="16">
        <v>162.5</v>
      </c>
      <c r="H142" s="22" t="str">
        <f t="shared" si="2"/>
        <v>Post-Shock</v>
      </c>
    </row>
    <row r="143" spans="3:8" x14ac:dyDescent="0.25">
      <c r="C143" s="15">
        <v>45099</v>
      </c>
      <c r="D143" s="16">
        <v>7037.8</v>
      </c>
      <c r="E143" s="16">
        <v>92</v>
      </c>
      <c r="F143" s="16">
        <v>158.94999999999999</v>
      </c>
      <c r="G143" s="16">
        <v>164.97</v>
      </c>
      <c r="H143" s="21" t="str">
        <f t="shared" si="2"/>
        <v>Post-Shock</v>
      </c>
    </row>
    <row r="144" spans="3:8" x14ac:dyDescent="0.25">
      <c r="C144" s="18">
        <v>45098</v>
      </c>
      <c r="D144" s="19">
        <v>7343.73</v>
      </c>
      <c r="E144" s="19">
        <v>92</v>
      </c>
      <c r="F144" s="19">
        <v>160.19999999999999</v>
      </c>
      <c r="G144" s="16">
        <v>167.3</v>
      </c>
      <c r="H144" s="22" t="str">
        <f t="shared" si="2"/>
        <v>Post-Shock</v>
      </c>
    </row>
    <row r="145" spans="3:8" x14ac:dyDescent="0.25">
      <c r="C145" s="15">
        <v>45097</v>
      </c>
      <c r="D145" s="16">
        <v>7180.89</v>
      </c>
      <c r="E145" s="16">
        <v>91.9</v>
      </c>
      <c r="F145" s="16">
        <v>157.25</v>
      </c>
      <c r="G145" s="16">
        <v>168.13</v>
      </c>
      <c r="H145" s="21" t="str">
        <f t="shared" si="2"/>
        <v>Post-Shock</v>
      </c>
    </row>
    <row r="146" spans="3:8" x14ac:dyDescent="0.25">
      <c r="C146" s="18">
        <v>45096</v>
      </c>
      <c r="D146" s="19">
        <v>7235.17</v>
      </c>
      <c r="E146" s="19">
        <v>91.9</v>
      </c>
      <c r="F146" s="19">
        <v>157.80000000000001</v>
      </c>
      <c r="G146" s="16">
        <v>169.3</v>
      </c>
      <c r="H146" s="22" t="str">
        <f t="shared" si="2"/>
        <v>Post-Shock</v>
      </c>
    </row>
    <row r="147" spans="3:8" x14ac:dyDescent="0.25">
      <c r="C147" s="15">
        <v>45095</v>
      </c>
      <c r="D147" s="16">
        <v>7240</v>
      </c>
      <c r="E147" s="16">
        <v>91</v>
      </c>
      <c r="F147" s="16">
        <v>157</v>
      </c>
      <c r="G147" s="16">
        <v>169.4</v>
      </c>
      <c r="H147" s="21" t="str">
        <f t="shared" si="2"/>
        <v>Post-Shock</v>
      </c>
    </row>
    <row r="148" spans="3:8" x14ac:dyDescent="0.25">
      <c r="C148" s="18">
        <v>45093</v>
      </c>
      <c r="D148" s="19">
        <v>7249.98</v>
      </c>
      <c r="E148" s="19">
        <v>92.15</v>
      </c>
      <c r="F148" s="19">
        <v>157</v>
      </c>
      <c r="G148" s="16">
        <v>169.53</v>
      </c>
      <c r="H148" s="22" t="str">
        <f t="shared" si="2"/>
        <v>Post-Shock</v>
      </c>
    </row>
    <row r="149" spans="3:8" x14ac:dyDescent="0.25">
      <c r="C149" s="15">
        <v>45092</v>
      </c>
      <c r="D149" s="16">
        <v>7198.17</v>
      </c>
      <c r="E149" s="16">
        <v>92.9</v>
      </c>
      <c r="F149" s="16">
        <v>157.65</v>
      </c>
      <c r="G149" s="16">
        <v>168.97</v>
      </c>
      <c r="H149" s="21" t="str">
        <f t="shared" si="2"/>
        <v>Post-Shock</v>
      </c>
    </row>
    <row r="150" spans="3:8" x14ac:dyDescent="0.25">
      <c r="C150" s="18">
        <v>45091</v>
      </c>
      <c r="D150" s="19">
        <v>7032.86</v>
      </c>
      <c r="E150" s="19">
        <v>93.15</v>
      </c>
      <c r="F150" s="19">
        <v>157.85</v>
      </c>
      <c r="G150" s="16">
        <v>168.73</v>
      </c>
      <c r="H150" s="22" t="str">
        <f t="shared" si="2"/>
        <v>Post-Shock</v>
      </c>
    </row>
    <row r="151" spans="3:8" x14ac:dyDescent="0.25">
      <c r="C151" s="15">
        <v>45090</v>
      </c>
      <c r="D151" s="16">
        <v>7116.75</v>
      </c>
      <c r="E151" s="16">
        <v>91.9</v>
      </c>
      <c r="F151" s="16">
        <v>155.65</v>
      </c>
      <c r="G151" s="16">
        <v>170.13</v>
      </c>
      <c r="H151" s="21" t="str">
        <f t="shared" si="2"/>
        <v>Post-Shock</v>
      </c>
    </row>
    <row r="152" spans="3:8" x14ac:dyDescent="0.25">
      <c r="C152" s="18">
        <v>45089</v>
      </c>
      <c r="D152" s="19">
        <v>6929.24</v>
      </c>
      <c r="E152" s="19">
        <v>91.85</v>
      </c>
      <c r="F152" s="19">
        <v>155.05000000000001</v>
      </c>
      <c r="G152" s="16">
        <v>170.4</v>
      </c>
      <c r="H152" s="22" t="str">
        <f t="shared" si="2"/>
        <v>Post-Shock</v>
      </c>
    </row>
    <row r="153" spans="3:8" x14ac:dyDescent="0.25">
      <c r="C153" s="15">
        <v>45086</v>
      </c>
      <c r="D153" s="16">
        <v>7236.41</v>
      </c>
      <c r="E153" s="16">
        <v>90.3</v>
      </c>
      <c r="F153" s="16">
        <v>154.25</v>
      </c>
      <c r="G153" s="16">
        <v>170.63</v>
      </c>
      <c r="H153" s="21" t="str">
        <f t="shared" si="2"/>
        <v>Post-Shock</v>
      </c>
    </row>
    <row r="154" spans="3:8" x14ac:dyDescent="0.25">
      <c r="C154" s="18">
        <v>45085</v>
      </c>
      <c r="D154" s="19">
        <v>7320.29</v>
      </c>
      <c r="E154" s="19">
        <v>90.05</v>
      </c>
      <c r="F154" s="19">
        <v>156.1</v>
      </c>
      <c r="G154" s="16">
        <v>168.57</v>
      </c>
      <c r="H154" s="22" t="str">
        <f t="shared" si="2"/>
        <v>Post-Shock</v>
      </c>
    </row>
    <row r="155" spans="3:8" x14ac:dyDescent="0.25">
      <c r="C155" s="15">
        <v>45084</v>
      </c>
      <c r="D155" s="16">
        <v>7443.98</v>
      </c>
      <c r="E155" s="16">
        <v>90.85</v>
      </c>
      <c r="F155" s="16">
        <v>153.85</v>
      </c>
      <c r="G155" s="16">
        <v>169.33</v>
      </c>
      <c r="H155" s="21" t="str">
        <f t="shared" si="2"/>
        <v>Post-Shock</v>
      </c>
    </row>
    <row r="156" spans="3:8" x14ac:dyDescent="0.25">
      <c r="C156" s="18">
        <v>45083</v>
      </c>
      <c r="D156" s="19">
        <v>7363.39</v>
      </c>
      <c r="E156" s="19">
        <v>89.4</v>
      </c>
      <c r="F156" s="19">
        <v>153.65</v>
      </c>
      <c r="G156" s="16">
        <v>169.43</v>
      </c>
      <c r="H156" s="22" t="str">
        <f t="shared" si="2"/>
        <v>Post-Shock</v>
      </c>
    </row>
    <row r="157" spans="3:8" x14ac:dyDescent="0.25">
      <c r="C157" s="15">
        <v>45082</v>
      </c>
      <c r="D157" s="16">
        <v>7443.98</v>
      </c>
      <c r="E157" s="16">
        <v>89.25</v>
      </c>
      <c r="F157" s="16">
        <v>155.4</v>
      </c>
      <c r="G157" s="16">
        <v>169.3</v>
      </c>
      <c r="H157" s="21" t="str">
        <f t="shared" si="2"/>
        <v>Post-Shock</v>
      </c>
    </row>
    <row r="158" spans="3:8" x14ac:dyDescent="0.25">
      <c r="C158" s="18">
        <v>45079</v>
      </c>
      <c r="D158" s="19">
        <v>7334.87</v>
      </c>
      <c r="E158" s="19">
        <v>89.8</v>
      </c>
      <c r="F158" s="19">
        <v>154.69999999999999</v>
      </c>
      <c r="G158" s="16">
        <v>166.67</v>
      </c>
      <c r="H158" s="22" t="str">
        <f t="shared" si="2"/>
        <v>Post-Shock</v>
      </c>
    </row>
    <row r="159" spans="3:8" x14ac:dyDescent="0.25">
      <c r="C159" s="15">
        <v>45078</v>
      </c>
      <c r="D159" s="16">
        <v>7225.77</v>
      </c>
      <c r="E159" s="16">
        <v>90.5</v>
      </c>
      <c r="F159" s="16">
        <v>153.65</v>
      </c>
      <c r="G159" s="16">
        <v>169.5</v>
      </c>
      <c r="H159" s="21" t="str">
        <f t="shared" si="2"/>
        <v>Post-Shock</v>
      </c>
    </row>
    <row r="160" spans="3:8" x14ac:dyDescent="0.25">
      <c r="C160" s="18">
        <v>45077</v>
      </c>
      <c r="D160" s="19">
        <v>7054.67</v>
      </c>
      <c r="E160" s="19">
        <v>90</v>
      </c>
      <c r="F160" s="19">
        <v>154.9</v>
      </c>
      <c r="G160" s="16">
        <v>171.5</v>
      </c>
      <c r="H160" s="22" t="str">
        <f t="shared" si="2"/>
        <v>Post-Shock</v>
      </c>
    </row>
    <row r="161" spans="3:8" x14ac:dyDescent="0.25">
      <c r="C161" s="15">
        <v>45076</v>
      </c>
      <c r="D161" s="16">
        <v>7136.5</v>
      </c>
      <c r="E161" s="16">
        <v>90.3</v>
      </c>
      <c r="F161" s="16">
        <v>158.85</v>
      </c>
      <c r="G161" s="16">
        <v>171.1</v>
      </c>
      <c r="H161" s="21" t="str">
        <f t="shared" si="2"/>
        <v>Post-Shock</v>
      </c>
    </row>
    <row r="162" spans="3:8" x14ac:dyDescent="0.25">
      <c r="C162" s="18">
        <v>45075</v>
      </c>
      <c r="D162" s="19">
        <v>7483.65</v>
      </c>
      <c r="E162" s="19">
        <v>90.05</v>
      </c>
      <c r="F162" s="19">
        <v>159</v>
      </c>
      <c r="G162" s="16">
        <v>171.17</v>
      </c>
      <c r="H162" s="22" t="str">
        <f t="shared" si="2"/>
        <v>Post-Shock</v>
      </c>
    </row>
    <row r="163" spans="3:8" x14ac:dyDescent="0.25">
      <c r="C163" s="15">
        <v>45074</v>
      </c>
      <c r="D163" s="16">
        <v>7450</v>
      </c>
      <c r="E163" s="16">
        <v>90</v>
      </c>
      <c r="F163" s="16">
        <v>160</v>
      </c>
      <c r="G163" s="16">
        <v>172</v>
      </c>
      <c r="H163" s="21" t="str">
        <f t="shared" si="2"/>
        <v>Post-Shock</v>
      </c>
    </row>
    <row r="164" spans="3:8" x14ac:dyDescent="0.25">
      <c r="C164" s="18">
        <v>45072</v>
      </c>
      <c r="D164" s="19">
        <v>7443.98</v>
      </c>
      <c r="E164" s="19">
        <v>90.2</v>
      </c>
      <c r="F164" s="19">
        <v>163.75</v>
      </c>
      <c r="G164" s="16">
        <v>173.67</v>
      </c>
      <c r="H164" s="22" t="str">
        <f t="shared" si="2"/>
        <v>Post-Shock</v>
      </c>
    </row>
    <row r="165" spans="3:8" x14ac:dyDescent="0.25">
      <c r="C165" s="15">
        <v>45071</v>
      </c>
      <c r="D165" s="16">
        <v>7372.07</v>
      </c>
      <c r="E165" s="16">
        <v>89.15</v>
      </c>
      <c r="F165" s="16">
        <v>166</v>
      </c>
      <c r="G165" s="16">
        <v>173.73</v>
      </c>
      <c r="H165" s="21" t="str">
        <f t="shared" si="2"/>
        <v>Post-Shock</v>
      </c>
    </row>
    <row r="166" spans="3:8" x14ac:dyDescent="0.25">
      <c r="C166" s="18">
        <v>45070</v>
      </c>
      <c r="D166" s="19">
        <v>7576.64</v>
      </c>
      <c r="E166" s="19">
        <v>89.65</v>
      </c>
      <c r="F166" s="19">
        <v>166.25</v>
      </c>
      <c r="G166" s="16">
        <v>179.77</v>
      </c>
      <c r="H166" s="22" t="str">
        <f t="shared" si="2"/>
        <v>Post-Shock</v>
      </c>
    </row>
    <row r="167" spans="3:8" x14ac:dyDescent="0.25">
      <c r="C167" s="15">
        <v>45069</v>
      </c>
      <c r="D167" s="16">
        <v>7553.08</v>
      </c>
      <c r="E167" s="16">
        <v>89</v>
      </c>
      <c r="F167" s="16">
        <v>165</v>
      </c>
      <c r="G167" s="16">
        <v>179.63</v>
      </c>
      <c r="H167" s="21" t="str">
        <f t="shared" si="2"/>
        <v>Post-Shock</v>
      </c>
    </row>
    <row r="168" spans="3:8" x14ac:dyDescent="0.25">
      <c r="C168" s="18">
        <v>45068</v>
      </c>
      <c r="D168" s="19">
        <v>7460.1</v>
      </c>
      <c r="E168" s="19">
        <v>87.15</v>
      </c>
      <c r="F168" s="19">
        <v>165.6</v>
      </c>
      <c r="G168" s="16">
        <v>176.23</v>
      </c>
      <c r="H168" s="22" t="str">
        <f t="shared" si="2"/>
        <v>Post-Shock</v>
      </c>
    </row>
    <row r="169" spans="3:8" x14ac:dyDescent="0.25">
      <c r="C169" s="15">
        <v>45065</v>
      </c>
      <c r="D169" s="16">
        <v>7350.99</v>
      </c>
      <c r="E169" s="16">
        <v>86.05</v>
      </c>
      <c r="F169" s="16">
        <v>164.9</v>
      </c>
      <c r="G169" s="16">
        <v>179.27</v>
      </c>
      <c r="H169" s="21" t="str">
        <f t="shared" si="2"/>
        <v>Post-Shock</v>
      </c>
    </row>
    <row r="170" spans="3:8" x14ac:dyDescent="0.25">
      <c r="C170" s="18">
        <v>45064</v>
      </c>
      <c r="D170" s="19">
        <v>7385.71</v>
      </c>
      <c r="E170" s="19">
        <v>86</v>
      </c>
      <c r="F170" s="19">
        <v>166.35</v>
      </c>
      <c r="G170" s="16">
        <v>178.67</v>
      </c>
      <c r="H170" s="22" t="str">
        <f t="shared" si="2"/>
        <v>Post-Shock</v>
      </c>
    </row>
    <row r="171" spans="3:8" x14ac:dyDescent="0.25">
      <c r="C171" s="15">
        <v>45063</v>
      </c>
      <c r="D171" s="16">
        <v>7482.41</v>
      </c>
      <c r="E171" s="16">
        <v>87.55</v>
      </c>
      <c r="F171" s="16">
        <v>167.25</v>
      </c>
      <c r="G171" s="16">
        <v>177.1</v>
      </c>
      <c r="H171" s="21" t="str">
        <f t="shared" si="2"/>
        <v>Post-Shock</v>
      </c>
    </row>
    <row r="172" spans="3:8" x14ac:dyDescent="0.25">
      <c r="C172" s="18">
        <v>45062</v>
      </c>
      <c r="D172" s="19">
        <v>7264.2</v>
      </c>
      <c r="E172" s="19">
        <v>87</v>
      </c>
      <c r="F172" s="19">
        <v>168</v>
      </c>
      <c r="G172" s="16">
        <v>174.03</v>
      </c>
      <c r="H172" s="22" t="str">
        <f t="shared" si="2"/>
        <v>Post-Shock</v>
      </c>
    </row>
    <row r="173" spans="3:8" x14ac:dyDescent="0.25">
      <c r="C173" s="15">
        <v>45061</v>
      </c>
      <c r="D173" s="16">
        <v>7295.2</v>
      </c>
      <c r="E173" s="16">
        <v>84.2</v>
      </c>
      <c r="F173" s="16">
        <v>165.6</v>
      </c>
      <c r="G173" s="16">
        <v>172.87</v>
      </c>
      <c r="H173" s="21" t="str">
        <f t="shared" si="2"/>
        <v>Post-Shock</v>
      </c>
    </row>
    <row r="174" spans="3:8" x14ac:dyDescent="0.25">
      <c r="C174" s="18">
        <v>45058</v>
      </c>
      <c r="D174" s="19">
        <v>7197.25</v>
      </c>
      <c r="E174" s="19">
        <v>83.55</v>
      </c>
      <c r="F174" s="19">
        <v>165.5</v>
      </c>
      <c r="G174" s="16">
        <v>170.7</v>
      </c>
      <c r="H174" s="22" t="str">
        <f t="shared" si="2"/>
        <v>Post-Shock</v>
      </c>
    </row>
    <row r="175" spans="3:8" x14ac:dyDescent="0.25">
      <c r="C175" s="15">
        <v>45057</v>
      </c>
      <c r="D175" s="16">
        <v>7285.28</v>
      </c>
      <c r="E175" s="16">
        <v>83.95</v>
      </c>
      <c r="F175" s="16">
        <v>167.05</v>
      </c>
      <c r="G175" s="16">
        <v>172.57</v>
      </c>
      <c r="H175" s="21" t="str">
        <f t="shared" si="2"/>
        <v>Post-Shock</v>
      </c>
    </row>
    <row r="176" spans="3:8" x14ac:dyDescent="0.25">
      <c r="C176" s="18">
        <v>45056</v>
      </c>
      <c r="D176" s="19">
        <v>7388.48</v>
      </c>
      <c r="E176" s="19">
        <v>84.25</v>
      </c>
      <c r="F176" s="19">
        <v>166.95</v>
      </c>
      <c r="G176" s="16">
        <v>172.87</v>
      </c>
      <c r="H176" s="22" t="str">
        <f t="shared" si="2"/>
        <v>Post-Shock</v>
      </c>
    </row>
    <row r="177" spans="3:8" x14ac:dyDescent="0.25">
      <c r="C177" s="15">
        <v>45055</v>
      </c>
      <c r="D177" s="16">
        <v>7523.02</v>
      </c>
      <c r="E177" s="16">
        <v>84</v>
      </c>
      <c r="F177" s="16">
        <v>165.25</v>
      </c>
      <c r="G177" s="16">
        <v>169.37</v>
      </c>
      <c r="H177" s="21" t="str">
        <f t="shared" si="2"/>
        <v>Post-Shock</v>
      </c>
    </row>
    <row r="178" spans="3:8" x14ac:dyDescent="0.25">
      <c r="C178" s="18">
        <v>45054</v>
      </c>
      <c r="D178" s="19">
        <v>7485.64</v>
      </c>
      <c r="E178" s="19">
        <v>83.25</v>
      </c>
      <c r="F178" s="19">
        <v>165</v>
      </c>
      <c r="G178" s="16">
        <v>172.2</v>
      </c>
      <c r="H178" s="22" t="str">
        <f t="shared" si="2"/>
        <v>Post-Shock</v>
      </c>
    </row>
    <row r="179" spans="3:8" x14ac:dyDescent="0.25">
      <c r="C179" s="15">
        <v>45051</v>
      </c>
      <c r="D179" s="16">
        <v>7276.36</v>
      </c>
      <c r="E179" s="16">
        <v>82.8</v>
      </c>
      <c r="F179" s="16">
        <v>160.30000000000001</v>
      </c>
      <c r="G179" s="16">
        <v>168.7</v>
      </c>
      <c r="H179" s="21" t="str">
        <f t="shared" si="2"/>
        <v>Post-Shock</v>
      </c>
    </row>
    <row r="180" spans="3:8" x14ac:dyDescent="0.25">
      <c r="C180" s="18">
        <v>45050</v>
      </c>
      <c r="D180" s="19">
        <v>7087.01</v>
      </c>
      <c r="E180" s="19">
        <v>83.3</v>
      </c>
      <c r="F180" s="19">
        <v>161</v>
      </c>
      <c r="G180" s="16">
        <v>172.1</v>
      </c>
      <c r="H180" s="22" t="str">
        <f t="shared" si="2"/>
        <v>Post-Shock</v>
      </c>
    </row>
    <row r="181" spans="3:8" x14ac:dyDescent="0.25">
      <c r="C181" s="15">
        <v>45049</v>
      </c>
      <c r="D181" s="16">
        <v>7034.69</v>
      </c>
      <c r="E181" s="16">
        <v>82.7</v>
      </c>
      <c r="F181" s="16">
        <v>161.15</v>
      </c>
      <c r="G181" s="16">
        <v>171.37</v>
      </c>
      <c r="H181" s="21" t="str">
        <f t="shared" si="2"/>
        <v>Post-Shock</v>
      </c>
    </row>
    <row r="182" spans="3:8" x14ac:dyDescent="0.25">
      <c r="C182" s="18">
        <v>45048</v>
      </c>
      <c r="D182" s="19">
        <v>7356.09</v>
      </c>
      <c r="E182" s="19">
        <v>82.15</v>
      </c>
      <c r="F182" s="19">
        <v>164.25</v>
      </c>
      <c r="G182" s="16">
        <v>172</v>
      </c>
      <c r="H182" s="22" t="str">
        <f t="shared" si="2"/>
        <v>Post-Shock</v>
      </c>
    </row>
    <row r="183" spans="3:8" x14ac:dyDescent="0.25">
      <c r="C183" s="15">
        <v>45047</v>
      </c>
      <c r="D183" s="16">
        <v>7663.78</v>
      </c>
      <c r="E183" s="16">
        <v>82</v>
      </c>
      <c r="F183" s="16">
        <v>164</v>
      </c>
      <c r="G183" s="16">
        <v>170</v>
      </c>
      <c r="H183" s="21" t="str">
        <f t="shared" si="2"/>
        <v>Post-Shock</v>
      </c>
    </row>
    <row r="184" spans="3:8" x14ac:dyDescent="0.25">
      <c r="C184" s="18">
        <v>45044</v>
      </c>
      <c r="D184" s="19">
        <v>7830.71</v>
      </c>
      <c r="E184" s="19">
        <v>81.400000000000006</v>
      </c>
      <c r="F184" s="19">
        <v>158.94999999999999</v>
      </c>
      <c r="G184" s="16">
        <v>169.9</v>
      </c>
      <c r="H184" s="22" t="str">
        <f t="shared" si="2"/>
        <v>Post-Shock</v>
      </c>
    </row>
    <row r="185" spans="3:8" x14ac:dyDescent="0.25">
      <c r="C185" s="15">
        <v>45043</v>
      </c>
      <c r="D185" s="16">
        <v>7648.84</v>
      </c>
      <c r="E185" s="16">
        <v>80.45</v>
      </c>
      <c r="F185" s="16">
        <v>160.05000000000001</v>
      </c>
      <c r="G185" s="16">
        <v>171.23</v>
      </c>
      <c r="H185" s="21" t="str">
        <f t="shared" si="2"/>
        <v>Post-Shock</v>
      </c>
    </row>
    <row r="186" spans="3:8" x14ac:dyDescent="0.25">
      <c r="C186" s="18">
        <v>45042</v>
      </c>
      <c r="D186" s="19">
        <v>7767.18</v>
      </c>
      <c r="E186" s="19">
        <v>78.45</v>
      </c>
      <c r="F186" s="19">
        <v>161.15</v>
      </c>
      <c r="G186" s="16">
        <v>172.93</v>
      </c>
      <c r="H186" s="22" t="str">
        <f t="shared" si="2"/>
        <v>Post-Shock</v>
      </c>
    </row>
    <row r="187" spans="3:8" x14ac:dyDescent="0.25">
      <c r="C187" s="15">
        <v>45041</v>
      </c>
      <c r="D187" s="16">
        <v>7891.75</v>
      </c>
      <c r="E187" s="16">
        <v>78.45</v>
      </c>
      <c r="F187" s="16">
        <v>160.65</v>
      </c>
      <c r="G187" s="16">
        <v>169.07</v>
      </c>
      <c r="H187" s="21" t="str">
        <f t="shared" si="2"/>
        <v>Post-Shock</v>
      </c>
    </row>
    <row r="188" spans="3:8" x14ac:dyDescent="0.25">
      <c r="C188" s="18">
        <v>45040</v>
      </c>
      <c r="D188" s="19">
        <v>8081.11</v>
      </c>
      <c r="E188" s="19">
        <v>78.25</v>
      </c>
      <c r="F188" s="19">
        <v>160.25</v>
      </c>
      <c r="G188" s="16">
        <v>169.53</v>
      </c>
      <c r="H188" s="22" t="str">
        <f t="shared" si="2"/>
        <v>Post-Shock</v>
      </c>
    </row>
    <row r="189" spans="3:8" x14ac:dyDescent="0.25">
      <c r="C189" s="15">
        <v>45037</v>
      </c>
      <c r="D189" s="16">
        <v>7970.24</v>
      </c>
      <c r="E189" s="16">
        <v>78.25</v>
      </c>
      <c r="F189" s="16">
        <v>159.6</v>
      </c>
      <c r="G189" s="16">
        <v>171.1</v>
      </c>
      <c r="H189" s="21" t="str">
        <f t="shared" si="2"/>
        <v>Post-Shock</v>
      </c>
    </row>
    <row r="190" spans="3:8" x14ac:dyDescent="0.25">
      <c r="C190" s="18">
        <v>45036</v>
      </c>
      <c r="D190" s="19">
        <v>7955.29</v>
      </c>
      <c r="E190" s="19">
        <v>78.2</v>
      </c>
      <c r="F190" s="19">
        <v>159.15</v>
      </c>
      <c r="G190" s="16">
        <v>168.97</v>
      </c>
      <c r="H190" s="22" t="str">
        <f t="shared" si="2"/>
        <v>Post-Shock</v>
      </c>
    </row>
    <row r="191" spans="3:8" x14ac:dyDescent="0.25">
      <c r="C191" s="15">
        <v>45035</v>
      </c>
      <c r="D191" s="16">
        <v>8179.52</v>
      </c>
      <c r="E191" s="16">
        <v>78.55</v>
      </c>
      <c r="F191" s="16">
        <v>160.1</v>
      </c>
      <c r="G191" s="16">
        <v>172.8</v>
      </c>
      <c r="H191" s="21" t="str">
        <f t="shared" si="2"/>
        <v>Post-Shock</v>
      </c>
    </row>
    <row r="192" spans="3:8" x14ac:dyDescent="0.25">
      <c r="C192" s="18">
        <v>45034</v>
      </c>
      <c r="D192" s="19">
        <v>8333.99</v>
      </c>
      <c r="E192" s="19">
        <v>78</v>
      </c>
      <c r="F192" s="19">
        <v>160.1</v>
      </c>
      <c r="G192" s="16">
        <v>176.53</v>
      </c>
      <c r="H192" s="22" t="str">
        <f t="shared" si="2"/>
        <v>Post-Shock</v>
      </c>
    </row>
    <row r="193" spans="3:8" x14ac:dyDescent="0.25">
      <c r="C193" s="15">
        <v>45033</v>
      </c>
      <c r="D193" s="16">
        <v>8279.18</v>
      </c>
      <c r="E193" s="16">
        <v>77.25</v>
      </c>
      <c r="F193" s="16">
        <v>160.15</v>
      </c>
      <c r="G193" s="16">
        <v>175.23</v>
      </c>
      <c r="H193" s="21" t="str">
        <f t="shared" si="2"/>
        <v>Post-Shock</v>
      </c>
    </row>
    <row r="194" spans="3:8" x14ac:dyDescent="0.25">
      <c r="C194" s="18">
        <v>45030</v>
      </c>
      <c r="D194" s="19">
        <v>8433.65</v>
      </c>
      <c r="E194" s="19">
        <v>77</v>
      </c>
      <c r="F194" s="19">
        <v>160</v>
      </c>
      <c r="G194" s="16">
        <v>174</v>
      </c>
      <c r="H194" s="22" t="str">
        <f t="shared" si="2"/>
        <v>Post-Shock</v>
      </c>
    </row>
    <row r="195" spans="3:8" x14ac:dyDescent="0.25">
      <c r="C195" s="15">
        <v>45029</v>
      </c>
      <c r="D195" s="16">
        <v>8393.7900000000009</v>
      </c>
      <c r="E195" s="16">
        <v>77.2</v>
      </c>
      <c r="F195" s="16">
        <v>158.75</v>
      </c>
      <c r="G195" s="16">
        <v>173.67</v>
      </c>
      <c r="H195" s="21" t="str">
        <f t="shared" si="2"/>
        <v>Post-Shock</v>
      </c>
    </row>
    <row r="196" spans="3:8" x14ac:dyDescent="0.25">
      <c r="C196" s="18">
        <v>45028</v>
      </c>
      <c r="D196" s="19">
        <v>8492.2000000000007</v>
      </c>
      <c r="E196" s="19">
        <v>78</v>
      </c>
      <c r="F196" s="19">
        <v>157.65</v>
      </c>
      <c r="G196" s="16">
        <v>174.37</v>
      </c>
      <c r="H196" s="22" t="str">
        <f t="shared" si="2"/>
        <v>Post-Shock</v>
      </c>
    </row>
    <row r="197" spans="3:8" x14ac:dyDescent="0.25">
      <c r="C197" s="15">
        <v>45027</v>
      </c>
      <c r="D197" s="16">
        <v>8342.7099999999991</v>
      </c>
      <c r="E197" s="16">
        <v>77.900000000000006</v>
      </c>
      <c r="F197" s="16">
        <v>159.05000000000001</v>
      </c>
      <c r="G197" s="16">
        <v>170.13</v>
      </c>
      <c r="H197" s="21" t="str">
        <f t="shared" ref="H197:H260" si="3">IF(C197&lt;DATE(2022,2,24),"Pre-War", IF(C197&lt;=DATE(2022,12,31),"Shock","Post-Shock"))</f>
        <v>Post-Shock</v>
      </c>
    </row>
    <row r="198" spans="3:8" x14ac:dyDescent="0.25">
      <c r="C198" s="18">
        <v>45026</v>
      </c>
      <c r="D198" s="19">
        <v>8208.02</v>
      </c>
      <c r="E198" s="19">
        <v>77.8</v>
      </c>
      <c r="F198" s="19">
        <v>157.15</v>
      </c>
      <c r="G198" s="16">
        <v>171.97</v>
      </c>
      <c r="H198" s="22" t="str">
        <f t="shared" si="3"/>
        <v>Post-Shock</v>
      </c>
    </row>
    <row r="199" spans="3:8" x14ac:dyDescent="0.25">
      <c r="C199" s="15">
        <v>45022</v>
      </c>
      <c r="D199" s="16">
        <v>8239.26</v>
      </c>
      <c r="E199" s="16">
        <v>77.7</v>
      </c>
      <c r="F199" s="16">
        <v>150.6</v>
      </c>
      <c r="G199" s="16">
        <v>169.8</v>
      </c>
      <c r="H199" s="21" t="str">
        <f t="shared" si="3"/>
        <v>Post-Shock</v>
      </c>
    </row>
    <row r="200" spans="3:8" x14ac:dyDescent="0.25">
      <c r="C200" s="18">
        <v>45021</v>
      </c>
      <c r="D200" s="19">
        <v>8254.26</v>
      </c>
      <c r="E200" s="19">
        <v>77.150000000000006</v>
      </c>
      <c r="F200" s="19">
        <v>152.9</v>
      </c>
      <c r="G200" s="16">
        <v>174.57</v>
      </c>
      <c r="H200" s="22" t="str">
        <f t="shared" si="3"/>
        <v>Post-Shock</v>
      </c>
    </row>
    <row r="201" spans="3:8" x14ac:dyDescent="0.25">
      <c r="C201" s="15">
        <v>45020</v>
      </c>
      <c r="D201" s="16">
        <v>8271.76</v>
      </c>
      <c r="E201" s="16">
        <v>77</v>
      </c>
      <c r="F201" s="16">
        <v>152</v>
      </c>
      <c r="G201" s="16">
        <v>173</v>
      </c>
      <c r="H201" s="21" t="str">
        <f t="shared" si="3"/>
        <v>Post-Shock</v>
      </c>
    </row>
    <row r="202" spans="3:8" x14ac:dyDescent="0.25">
      <c r="C202" s="18">
        <v>45019</v>
      </c>
      <c r="D202" s="19">
        <v>8263.01</v>
      </c>
      <c r="E202" s="19">
        <v>77.5</v>
      </c>
      <c r="F202" s="19">
        <v>153.65</v>
      </c>
      <c r="G202" s="16">
        <v>172.97</v>
      </c>
      <c r="H202" s="22" t="str">
        <f t="shared" si="3"/>
        <v>Post-Shock</v>
      </c>
    </row>
    <row r="203" spans="3:8" x14ac:dyDescent="0.25">
      <c r="C203" s="15">
        <v>45016</v>
      </c>
      <c r="D203" s="16">
        <v>7746.88</v>
      </c>
      <c r="E203" s="16">
        <v>77.900000000000006</v>
      </c>
      <c r="F203" s="16">
        <v>151.05000000000001</v>
      </c>
      <c r="G203" s="16">
        <v>167.77</v>
      </c>
      <c r="H203" s="21" t="str">
        <f t="shared" si="3"/>
        <v>Post-Shock</v>
      </c>
    </row>
    <row r="204" spans="3:8" x14ac:dyDescent="0.25">
      <c r="C204" s="18">
        <v>45015</v>
      </c>
      <c r="D204" s="19">
        <v>7614.41</v>
      </c>
      <c r="E204" s="19">
        <v>77</v>
      </c>
      <c r="F204" s="19">
        <v>150</v>
      </c>
      <c r="G204" s="16">
        <v>168</v>
      </c>
      <c r="H204" s="22" t="str">
        <f t="shared" si="3"/>
        <v>Post-Shock</v>
      </c>
    </row>
    <row r="205" spans="3:8" x14ac:dyDescent="0.25">
      <c r="C205" s="15">
        <v>45014</v>
      </c>
      <c r="D205" s="16">
        <v>7519.44</v>
      </c>
      <c r="E205" s="16">
        <v>76.900000000000006</v>
      </c>
      <c r="F205" s="16">
        <v>149.35</v>
      </c>
      <c r="G205" s="16">
        <v>175.3</v>
      </c>
      <c r="H205" s="21" t="str">
        <f t="shared" si="3"/>
        <v>Post-Shock</v>
      </c>
    </row>
    <row r="206" spans="3:8" x14ac:dyDescent="0.25">
      <c r="C206" s="18">
        <v>45013</v>
      </c>
      <c r="D206" s="19">
        <v>7570.67</v>
      </c>
      <c r="E206" s="19">
        <v>76.900000000000006</v>
      </c>
      <c r="F206" s="19">
        <v>147.19999999999999</v>
      </c>
      <c r="G206" s="16">
        <v>171.63</v>
      </c>
      <c r="H206" s="22" t="str">
        <f t="shared" si="3"/>
        <v>Post-Shock</v>
      </c>
    </row>
    <row r="207" spans="3:8" x14ac:dyDescent="0.25">
      <c r="C207" s="15">
        <v>45012</v>
      </c>
      <c r="D207" s="16">
        <v>7470.7</v>
      </c>
      <c r="E207" s="16">
        <v>77.099999999999994</v>
      </c>
      <c r="F207" s="16">
        <v>150.25</v>
      </c>
      <c r="G207" s="16">
        <v>166.6</v>
      </c>
      <c r="H207" s="21" t="str">
        <f t="shared" si="3"/>
        <v>Post-Shock</v>
      </c>
    </row>
    <row r="208" spans="3:8" x14ac:dyDescent="0.25">
      <c r="C208" s="18">
        <v>45009</v>
      </c>
      <c r="D208" s="19">
        <v>7158.27</v>
      </c>
      <c r="E208" s="19">
        <v>78.400000000000006</v>
      </c>
      <c r="F208" s="19">
        <v>149.4</v>
      </c>
      <c r="G208" s="16">
        <v>167.2</v>
      </c>
      <c r="H208" s="22" t="str">
        <f t="shared" si="3"/>
        <v>Post-Shock</v>
      </c>
    </row>
    <row r="209" spans="3:8" x14ac:dyDescent="0.25">
      <c r="C209" s="15">
        <v>45008</v>
      </c>
      <c r="D209" s="16">
        <v>7235.76</v>
      </c>
      <c r="E209" s="16">
        <v>79</v>
      </c>
      <c r="F209" s="16">
        <v>152.80000000000001</v>
      </c>
      <c r="G209" s="16">
        <v>171.23</v>
      </c>
      <c r="H209" s="21" t="str">
        <f t="shared" si="3"/>
        <v>Post-Shock</v>
      </c>
    </row>
    <row r="210" spans="3:8" x14ac:dyDescent="0.25">
      <c r="C210" s="18">
        <v>45007</v>
      </c>
      <c r="D210" s="19">
        <v>7296.99</v>
      </c>
      <c r="E210" s="19">
        <v>79.599999999999994</v>
      </c>
      <c r="F210" s="19">
        <v>151.55000000000001</v>
      </c>
      <c r="G210" s="16">
        <v>167.13</v>
      </c>
      <c r="H210" s="22" t="str">
        <f t="shared" si="3"/>
        <v>Post-Shock</v>
      </c>
    </row>
    <row r="211" spans="3:8" x14ac:dyDescent="0.25">
      <c r="C211" s="15">
        <v>45006</v>
      </c>
      <c r="D211" s="16">
        <v>7217.01</v>
      </c>
      <c r="E211" s="16">
        <v>79.55</v>
      </c>
      <c r="F211" s="16">
        <v>151.55000000000001</v>
      </c>
      <c r="G211" s="16">
        <v>167.43</v>
      </c>
      <c r="H211" s="21" t="str">
        <f t="shared" si="3"/>
        <v>Post-Shock</v>
      </c>
    </row>
    <row r="212" spans="3:8" x14ac:dyDescent="0.25">
      <c r="C212" s="18">
        <v>45005</v>
      </c>
      <c r="D212" s="19">
        <v>6913.33</v>
      </c>
      <c r="E212" s="19">
        <v>80.599999999999994</v>
      </c>
      <c r="F212" s="19">
        <v>152.30000000000001</v>
      </c>
      <c r="G212" s="16">
        <v>167.1</v>
      </c>
      <c r="H212" s="22" t="str">
        <f t="shared" si="3"/>
        <v>Post-Shock</v>
      </c>
    </row>
    <row r="213" spans="3:8" x14ac:dyDescent="0.25">
      <c r="C213" s="15">
        <v>45002</v>
      </c>
      <c r="D213" s="16">
        <v>6978.32</v>
      </c>
      <c r="E213" s="16">
        <v>79.3</v>
      </c>
      <c r="F213" s="16">
        <v>153.15</v>
      </c>
      <c r="G213" s="16">
        <v>170.27</v>
      </c>
      <c r="H213" s="21" t="str">
        <f t="shared" si="3"/>
        <v>Post-Shock</v>
      </c>
    </row>
    <row r="214" spans="3:8" x14ac:dyDescent="0.25">
      <c r="C214" s="18">
        <v>45001</v>
      </c>
      <c r="D214" s="19">
        <v>7183.27</v>
      </c>
      <c r="E214" s="19">
        <v>79.900000000000006</v>
      </c>
      <c r="F214" s="19">
        <v>152.19999999999999</v>
      </c>
      <c r="G214" s="16">
        <v>166.33</v>
      </c>
      <c r="H214" s="22" t="str">
        <f t="shared" si="3"/>
        <v>Post-Shock</v>
      </c>
    </row>
    <row r="215" spans="3:8" x14ac:dyDescent="0.25">
      <c r="C215" s="15">
        <v>45000</v>
      </c>
      <c r="D215" s="16">
        <v>7015.81</v>
      </c>
      <c r="E215" s="16">
        <v>78.599999999999994</v>
      </c>
      <c r="F215" s="16">
        <v>152.55000000000001</v>
      </c>
      <c r="G215" s="16">
        <v>172.87</v>
      </c>
      <c r="H215" s="21" t="str">
        <f t="shared" si="3"/>
        <v>Post-Shock</v>
      </c>
    </row>
    <row r="216" spans="3:8" x14ac:dyDescent="0.25">
      <c r="C216" s="18">
        <v>44999</v>
      </c>
      <c r="D216" s="19">
        <v>7534.43</v>
      </c>
      <c r="E216" s="19">
        <v>77.7</v>
      </c>
      <c r="F216" s="19">
        <v>153.30000000000001</v>
      </c>
      <c r="G216" s="16">
        <v>166.43</v>
      </c>
      <c r="H216" s="22" t="str">
        <f t="shared" si="3"/>
        <v>Post-Shock</v>
      </c>
    </row>
    <row r="217" spans="3:8" x14ac:dyDescent="0.25">
      <c r="C217" s="15">
        <v>44998</v>
      </c>
      <c r="D217" s="16">
        <v>7766.88</v>
      </c>
      <c r="E217" s="16">
        <v>77.8</v>
      </c>
      <c r="F217" s="16">
        <v>155.80000000000001</v>
      </c>
      <c r="G217" s="16">
        <v>170.73</v>
      </c>
      <c r="H217" s="21" t="str">
        <f t="shared" si="3"/>
        <v>Post-Shock</v>
      </c>
    </row>
    <row r="218" spans="3:8" x14ac:dyDescent="0.25">
      <c r="C218" s="18">
        <v>44995</v>
      </c>
      <c r="D218" s="19">
        <v>7921.84</v>
      </c>
      <c r="E218" s="19">
        <v>78.900000000000006</v>
      </c>
      <c r="F218" s="19">
        <v>155.80000000000001</v>
      </c>
      <c r="G218" s="16">
        <v>173.57</v>
      </c>
      <c r="H218" s="22" t="str">
        <f t="shared" si="3"/>
        <v>Post-Shock</v>
      </c>
    </row>
    <row r="219" spans="3:8" x14ac:dyDescent="0.25">
      <c r="C219" s="15">
        <v>44994</v>
      </c>
      <c r="D219" s="16">
        <v>7894.89</v>
      </c>
      <c r="E219" s="16">
        <v>78.7</v>
      </c>
      <c r="F219" s="16">
        <v>156.30000000000001</v>
      </c>
      <c r="G219" s="16">
        <v>178.53</v>
      </c>
      <c r="H219" s="21" t="str">
        <f t="shared" si="3"/>
        <v>Post-Shock</v>
      </c>
    </row>
    <row r="220" spans="3:8" x14ac:dyDescent="0.25">
      <c r="C220" s="18">
        <v>44993</v>
      </c>
      <c r="D220" s="19">
        <v>7930.1</v>
      </c>
      <c r="E220" s="19">
        <v>79.2</v>
      </c>
      <c r="F220" s="19">
        <v>158.25</v>
      </c>
      <c r="G220" s="16">
        <v>177.83</v>
      </c>
      <c r="H220" s="22" t="str">
        <f t="shared" si="3"/>
        <v>Post-Shock</v>
      </c>
    </row>
    <row r="221" spans="3:8" x14ac:dyDescent="0.25">
      <c r="C221" s="15">
        <v>44992</v>
      </c>
      <c r="D221" s="16">
        <v>8060.91</v>
      </c>
      <c r="E221" s="16">
        <v>79</v>
      </c>
      <c r="F221" s="16">
        <v>158</v>
      </c>
      <c r="G221" s="16">
        <v>176</v>
      </c>
      <c r="H221" s="21" t="str">
        <f t="shared" si="3"/>
        <v>Post-Shock</v>
      </c>
    </row>
    <row r="222" spans="3:8" x14ac:dyDescent="0.25">
      <c r="C222" s="18">
        <v>44991</v>
      </c>
      <c r="D222" s="19">
        <v>8248.31</v>
      </c>
      <c r="E222" s="19">
        <v>79.25</v>
      </c>
      <c r="F222" s="19">
        <v>158.19999999999999</v>
      </c>
      <c r="G222" s="16">
        <v>175.07</v>
      </c>
      <c r="H222" s="22" t="str">
        <f t="shared" si="3"/>
        <v>Post-Shock</v>
      </c>
    </row>
    <row r="223" spans="3:8" x14ac:dyDescent="0.25">
      <c r="C223" s="15">
        <v>44988</v>
      </c>
      <c r="D223" s="16">
        <v>8179.14</v>
      </c>
      <c r="E223" s="16">
        <v>78.2</v>
      </c>
      <c r="F223" s="16">
        <v>154.25</v>
      </c>
      <c r="G223" s="16">
        <v>170.97</v>
      </c>
      <c r="H223" s="21" t="str">
        <f t="shared" si="3"/>
        <v>Post-Shock</v>
      </c>
    </row>
    <row r="224" spans="3:8" x14ac:dyDescent="0.25">
      <c r="C224" s="18">
        <v>44987</v>
      </c>
      <c r="D224" s="19">
        <v>8096.13</v>
      </c>
      <c r="E224" s="19">
        <v>77.900000000000006</v>
      </c>
      <c r="F224" s="19">
        <v>154.05000000000001</v>
      </c>
      <c r="G224" s="16">
        <v>171.7</v>
      </c>
      <c r="H224" s="22" t="str">
        <f t="shared" si="3"/>
        <v>Post-Shock</v>
      </c>
    </row>
    <row r="225" spans="3:8" x14ac:dyDescent="0.25">
      <c r="C225" s="15">
        <v>44986</v>
      </c>
      <c r="D225" s="16">
        <v>7998.02</v>
      </c>
      <c r="E225" s="16">
        <v>76.95</v>
      </c>
      <c r="F225" s="16">
        <v>154.80000000000001</v>
      </c>
      <c r="G225" s="16">
        <v>172.3</v>
      </c>
      <c r="H225" s="21" t="str">
        <f t="shared" si="3"/>
        <v>Post-Shock</v>
      </c>
    </row>
    <row r="226" spans="3:8" x14ac:dyDescent="0.25">
      <c r="C226" s="18">
        <v>44985</v>
      </c>
      <c r="D226" s="19">
        <v>8054.62</v>
      </c>
      <c r="E226" s="19">
        <v>76.05</v>
      </c>
      <c r="F226" s="19">
        <v>152.05000000000001</v>
      </c>
      <c r="G226" s="16">
        <v>164.7</v>
      </c>
      <c r="H226" s="22" t="str">
        <f t="shared" si="3"/>
        <v>Post-Shock</v>
      </c>
    </row>
    <row r="227" spans="3:8" x14ac:dyDescent="0.25">
      <c r="C227" s="15">
        <v>44984</v>
      </c>
      <c r="D227" s="16">
        <v>7889.86</v>
      </c>
      <c r="E227" s="16">
        <v>76.849999999999994</v>
      </c>
      <c r="F227" s="16">
        <v>155.25</v>
      </c>
      <c r="G227" s="16">
        <v>163.57</v>
      </c>
      <c r="H227" s="21" t="str">
        <f t="shared" si="3"/>
        <v>Post-Shock</v>
      </c>
    </row>
    <row r="228" spans="3:8" x14ac:dyDescent="0.25">
      <c r="C228" s="18">
        <v>44981</v>
      </c>
      <c r="D228" s="19">
        <v>7976.64</v>
      </c>
      <c r="E228" s="19">
        <v>77.349999999999994</v>
      </c>
      <c r="F228" s="19">
        <v>155</v>
      </c>
      <c r="G228" s="16">
        <v>162.1</v>
      </c>
      <c r="H228" s="22" t="str">
        <f t="shared" si="3"/>
        <v>Post-Shock</v>
      </c>
    </row>
    <row r="229" spans="3:8" x14ac:dyDescent="0.25">
      <c r="C229" s="15">
        <v>44980</v>
      </c>
      <c r="D229" s="16">
        <v>7869.73</v>
      </c>
      <c r="E229" s="16">
        <v>77.2</v>
      </c>
      <c r="F229" s="16">
        <v>154.65</v>
      </c>
      <c r="G229" s="16">
        <v>163.87</v>
      </c>
      <c r="H229" s="21" t="str">
        <f t="shared" si="3"/>
        <v>Post-Shock</v>
      </c>
    </row>
    <row r="230" spans="3:8" x14ac:dyDescent="0.25">
      <c r="C230" s="18">
        <v>44979</v>
      </c>
      <c r="D230" s="19">
        <v>7765.34</v>
      </c>
      <c r="E230" s="19">
        <v>77.3</v>
      </c>
      <c r="F230" s="19">
        <v>153.6</v>
      </c>
      <c r="G230" s="16">
        <v>165.8</v>
      </c>
      <c r="H230" s="22" t="str">
        <f t="shared" si="3"/>
        <v>Post-Shock</v>
      </c>
    </row>
    <row r="231" spans="3:8" x14ac:dyDescent="0.25">
      <c r="C231" s="15">
        <v>44978</v>
      </c>
      <c r="D231" s="16">
        <v>8030.72</v>
      </c>
      <c r="E231" s="16">
        <v>79.2</v>
      </c>
      <c r="F231" s="16">
        <v>154.1</v>
      </c>
      <c r="G231" s="16">
        <v>169.87</v>
      </c>
      <c r="H231" s="21" t="str">
        <f t="shared" si="3"/>
        <v>Post-Shock</v>
      </c>
    </row>
    <row r="232" spans="3:8" x14ac:dyDescent="0.25">
      <c r="C232" s="18">
        <v>44977</v>
      </c>
      <c r="D232" s="19">
        <v>8082.29</v>
      </c>
      <c r="E232" s="19">
        <v>79.55</v>
      </c>
      <c r="F232" s="19">
        <v>154.85</v>
      </c>
      <c r="G232" s="16">
        <v>172.77</v>
      </c>
      <c r="H232" s="22" t="str">
        <f t="shared" si="3"/>
        <v>Post-Shock</v>
      </c>
    </row>
    <row r="233" spans="3:8" x14ac:dyDescent="0.25">
      <c r="C233" s="15">
        <v>44976</v>
      </c>
      <c r="D233" s="16">
        <v>7980</v>
      </c>
      <c r="E233" s="16">
        <v>80</v>
      </c>
      <c r="F233" s="16">
        <v>155</v>
      </c>
      <c r="G233" s="16">
        <v>173</v>
      </c>
      <c r="H233" s="21" t="str">
        <f t="shared" si="3"/>
        <v>Post-Shock</v>
      </c>
    </row>
    <row r="234" spans="3:8" x14ac:dyDescent="0.25">
      <c r="C234" s="18">
        <v>44974</v>
      </c>
      <c r="D234" s="19">
        <v>7945.2</v>
      </c>
      <c r="E234" s="19">
        <v>80.55</v>
      </c>
      <c r="F234" s="19">
        <v>156.6</v>
      </c>
      <c r="G234" s="16">
        <v>173.87</v>
      </c>
      <c r="H234" s="22" t="str">
        <f t="shared" si="3"/>
        <v>Post-Shock</v>
      </c>
    </row>
    <row r="235" spans="3:8" x14ac:dyDescent="0.25">
      <c r="C235" s="15">
        <v>44973</v>
      </c>
      <c r="D235" s="16">
        <v>8224.42</v>
      </c>
      <c r="E235" s="16">
        <v>79.8</v>
      </c>
      <c r="F235" s="16">
        <v>155.9</v>
      </c>
      <c r="G235" s="16">
        <v>173.6</v>
      </c>
      <c r="H235" s="21" t="str">
        <f t="shared" si="3"/>
        <v>Post-Shock</v>
      </c>
    </row>
    <row r="236" spans="3:8" x14ac:dyDescent="0.25">
      <c r="C236" s="18">
        <v>44972</v>
      </c>
      <c r="D236" s="19">
        <v>8208.07</v>
      </c>
      <c r="E236" s="19">
        <v>79.5</v>
      </c>
      <c r="F236" s="19">
        <v>147.5</v>
      </c>
      <c r="G236" s="16">
        <v>165.27</v>
      </c>
      <c r="H236" s="22" t="str">
        <f t="shared" si="3"/>
        <v>Post-Shock</v>
      </c>
    </row>
    <row r="237" spans="3:8" x14ac:dyDescent="0.25">
      <c r="C237" s="15">
        <v>44971</v>
      </c>
      <c r="D237" s="16">
        <v>8306.17</v>
      </c>
      <c r="E237" s="16">
        <v>79.150000000000006</v>
      </c>
      <c r="F237" s="16">
        <v>148.44999999999999</v>
      </c>
      <c r="G237" s="16">
        <v>171.87</v>
      </c>
      <c r="H237" s="21" t="str">
        <f t="shared" si="3"/>
        <v>Post-Shock</v>
      </c>
    </row>
    <row r="238" spans="3:8" x14ac:dyDescent="0.25">
      <c r="C238" s="18">
        <v>44970</v>
      </c>
      <c r="D238" s="19">
        <v>8404.27</v>
      </c>
      <c r="E238" s="19">
        <v>79.5</v>
      </c>
      <c r="F238" s="19">
        <v>148.15</v>
      </c>
      <c r="G238" s="16">
        <v>160.66999999999999</v>
      </c>
      <c r="H238" s="22" t="str">
        <f t="shared" si="3"/>
        <v>Post-Shock</v>
      </c>
    </row>
    <row r="239" spans="3:8" x14ac:dyDescent="0.25">
      <c r="C239" s="15">
        <v>44967</v>
      </c>
      <c r="D239" s="16">
        <v>8282.27</v>
      </c>
      <c r="E239" s="16">
        <v>79.8</v>
      </c>
      <c r="F239" s="16">
        <v>146.69999999999999</v>
      </c>
      <c r="G239" s="16">
        <v>149.03</v>
      </c>
      <c r="H239" s="21" t="str">
        <f t="shared" si="3"/>
        <v>Post-Shock</v>
      </c>
    </row>
    <row r="240" spans="3:8" x14ac:dyDescent="0.25">
      <c r="C240" s="18">
        <v>44966</v>
      </c>
      <c r="D240" s="19">
        <v>8133.86</v>
      </c>
      <c r="E240" s="19">
        <v>79.599999999999994</v>
      </c>
      <c r="F240" s="19">
        <v>146.19999999999999</v>
      </c>
      <c r="G240" s="16">
        <v>152.72999999999999</v>
      </c>
      <c r="H240" s="22" t="str">
        <f t="shared" si="3"/>
        <v>Post-Shock</v>
      </c>
    </row>
    <row r="241" spans="3:8" x14ac:dyDescent="0.25">
      <c r="C241" s="15">
        <v>44965</v>
      </c>
      <c r="D241" s="16">
        <v>8189.39</v>
      </c>
      <c r="E241" s="16">
        <v>79.25</v>
      </c>
      <c r="F241" s="16">
        <v>143.9</v>
      </c>
      <c r="G241" s="16">
        <v>154.5</v>
      </c>
      <c r="H241" s="21" t="str">
        <f t="shared" si="3"/>
        <v>Post-Shock</v>
      </c>
    </row>
    <row r="242" spans="3:8" x14ac:dyDescent="0.25">
      <c r="C242" s="18">
        <v>44964</v>
      </c>
      <c r="D242" s="19">
        <v>8051.47</v>
      </c>
      <c r="E242" s="19">
        <v>79.05</v>
      </c>
      <c r="F242" s="19">
        <v>144.65</v>
      </c>
      <c r="G242" s="16">
        <v>150</v>
      </c>
      <c r="H242" s="22" t="str">
        <f t="shared" si="3"/>
        <v>Post-Shock</v>
      </c>
    </row>
    <row r="243" spans="3:8" x14ac:dyDescent="0.25">
      <c r="C243" s="15">
        <v>44963</v>
      </c>
      <c r="D243" s="16">
        <v>7757.91</v>
      </c>
      <c r="E243" s="16">
        <v>79.25</v>
      </c>
      <c r="F243" s="16">
        <v>143.5</v>
      </c>
      <c r="G243" s="16">
        <v>143.53</v>
      </c>
      <c r="H243" s="21" t="str">
        <f t="shared" si="3"/>
        <v>Post-Shock</v>
      </c>
    </row>
    <row r="244" spans="3:8" x14ac:dyDescent="0.25">
      <c r="C244" s="18">
        <v>44960</v>
      </c>
      <c r="D244" s="19">
        <v>7714.88</v>
      </c>
      <c r="E244" s="19">
        <v>78.45</v>
      </c>
      <c r="F244" s="19">
        <v>144.30000000000001</v>
      </c>
      <c r="G244" s="16">
        <v>144.19999999999999</v>
      </c>
      <c r="H244" s="22" t="str">
        <f t="shared" si="3"/>
        <v>Post-Shock</v>
      </c>
    </row>
    <row r="245" spans="3:8" x14ac:dyDescent="0.25">
      <c r="C245" s="15">
        <v>44959</v>
      </c>
      <c r="D245" s="16">
        <v>7993.26</v>
      </c>
      <c r="E245" s="16">
        <v>78.55</v>
      </c>
      <c r="F245" s="16">
        <v>143.44999999999999</v>
      </c>
      <c r="G245" s="16">
        <v>150.22999999999999</v>
      </c>
      <c r="H245" s="21" t="str">
        <f t="shared" si="3"/>
        <v>Post-Shock</v>
      </c>
    </row>
    <row r="246" spans="3:8" x14ac:dyDescent="0.25">
      <c r="C246" s="18">
        <v>44958</v>
      </c>
      <c r="D246" s="19">
        <v>7947.71</v>
      </c>
      <c r="E246" s="19">
        <v>79.8</v>
      </c>
      <c r="F246" s="19">
        <v>144.25</v>
      </c>
      <c r="G246" s="16">
        <v>149.87</v>
      </c>
      <c r="H246" s="22" t="str">
        <f t="shared" si="3"/>
        <v>Post-Shock</v>
      </c>
    </row>
    <row r="247" spans="3:8" x14ac:dyDescent="0.25">
      <c r="C247" s="15">
        <v>44957</v>
      </c>
      <c r="D247" s="16">
        <v>8178</v>
      </c>
      <c r="E247" s="16">
        <v>81.75</v>
      </c>
      <c r="F247" s="16">
        <v>144.9</v>
      </c>
      <c r="G247" s="16">
        <v>155.30000000000001</v>
      </c>
      <c r="H247" s="21" t="str">
        <f t="shared" si="3"/>
        <v>Post-Shock</v>
      </c>
    </row>
    <row r="248" spans="3:8" x14ac:dyDescent="0.25">
      <c r="C248" s="18">
        <v>44956</v>
      </c>
      <c r="D248" s="19">
        <v>8121.06</v>
      </c>
      <c r="E248" s="19">
        <v>81.75</v>
      </c>
      <c r="F248" s="19">
        <v>144.9</v>
      </c>
      <c r="G248" s="16">
        <v>158.30000000000001</v>
      </c>
      <c r="H248" s="22" t="str">
        <f t="shared" si="3"/>
        <v>Post-Shock</v>
      </c>
    </row>
    <row r="249" spans="3:8" x14ac:dyDescent="0.25">
      <c r="C249" s="15">
        <v>44953</v>
      </c>
      <c r="D249" s="16">
        <v>8232.41</v>
      </c>
      <c r="E249" s="16">
        <v>81</v>
      </c>
      <c r="F249" s="16">
        <v>147.65</v>
      </c>
      <c r="G249" s="16">
        <v>159.4</v>
      </c>
      <c r="H249" s="21" t="str">
        <f t="shared" si="3"/>
        <v>Post-Shock</v>
      </c>
    </row>
    <row r="250" spans="3:8" x14ac:dyDescent="0.25">
      <c r="C250" s="18">
        <v>44952</v>
      </c>
      <c r="D250" s="19">
        <v>8245</v>
      </c>
      <c r="E250" s="19">
        <v>82</v>
      </c>
      <c r="F250" s="19">
        <v>151</v>
      </c>
      <c r="G250" s="16">
        <v>158</v>
      </c>
      <c r="H250" s="22" t="str">
        <f t="shared" si="3"/>
        <v>Post-Shock</v>
      </c>
    </row>
    <row r="251" spans="3:8" x14ac:dyDescent="0.25">
      <c r="C251" s="15">
        <v>44951</v>
      </c>
      <c r="D251" s="16">
        <v>8266.58</v>
      </c>
      <c r="E251" s="16">
        <v>82.5</v>
      </c>
      <c r="F251" s="16">
        <v>152.44999999999999</v>
      </c>
      <c r="G251" s="16">
        <v>157.19999999999999</v>
      </c>
      <c r="H251" s="21" t="str">
        <f t="shared" si="3"/>
        <v>Post-Shock</v>
      </c>
    </row>
    <row r="252" spans="3:8" x14ac:dyDescent="0.25">
      <c r="C252" s="18">
        <v>44950</v>
      </c>
      <c r="D252" s="19">
        <v>8303.27</v>
      </c>
      <c r="E252" s="19">
        <v>83.15</v>
      </c>
      <c r="F252" s="19">
        <v>152.15</v>
      </c>
      <c r="G252" s="16">
        <v>159.5</v>
      </c>
      <c r="H252" s="22" t="str">
        <f t="shared" si="3"/>
        <v>Post-Shock</v>
      </c>
    </row>
    <row r="253" spans="3:8" x14ac:dyDescent="0.25">
      <c r="C253" s="15">
        <v>44949</v>
      </c>
      <c r="D253" s="16">
        <v>8484.2199999999993</v>
      </c>
      <c r="E253" s="16">
        <v>83.45</v>
      </c>
      <c r="F253" s="16">
        <v>152.35</v>
      </c>
      <c r="G253" s="16">
        <v>160.1</v>
      </c>
      <c r="H253" s="21" t="str">
        <f t="shared" si="3"/>
        <v>Post-Shock</v>
      </c>
    </row>
    <row r="254" spans="3:8" x14ac:dyDescent="0.25">
      <c r="C254" s="18">
        <v>44946</v>
      </c>
      <c r="D254" s="19">
        <v>8376.67</v>
      </c>
      <c r="E254" s="19">
        <v>82.9</v>
      </c>
      <c r="F254" s="19">
        <v>151.6</v>
      </c>
      <c r="G254" s="16">
        <v>157.03</v>
      </c>
      <c r="H254" s="22" t="str">
        <f t="shared" si="3"/>
        <v>Post-Shock</v>
      </c>
    </row>
    <row r="255" spans="3:8" x14ac:dyDescent="0.25">
      <c r="C255" s="15">
        <v>44945</v>
      </c>
      <c r="D255" s="16">
        <v>8323.52</v>
      </c>
      <c r="E255" s="16">
        <v>83.25</v>
      </c>
      <c r="F255" s="16">
        <v>151.75</v>
      </c>
      <c r="G255" s="16">
        <v>156.4</v>
      </c>
      <c r="H255" s="21" t="str">
        <f t="shared" si="3"/>
        <v>Post-Shock</v>
      </c>
    </row>
    <row r="256" spans="3:8" x14ac:dyDescent="0.25">
      <c r="C256" s="18">
        <v>44944</v>
      </c>
      <c r="D256" s="19">
        <v>8288.09</v>
      </c>
      <c r="E256" s="19">
        <v>82.15</v>
      </c>
      <c r="F256" s="19">
        <v>149.25</v>
      </c>
      <c r="G256" s="16">
        <v>155.43</v>
      </c>
      <c r="H256" s="22" t="str">
        <f t="shared" si="3"/>
        <v>Post-Shock</v>
      </c>
    </row>
    <row r="257" spans="3:8" x14ac:dyDescent="0.25">
      <c r="C257" s="15">
        <v>44943</v>
      </c>
      <c r="D257" s="16">
        <v>8286.83</v>
      </c>
      <c r="E257" s="16">
        <v>81.599999999999994</v>
      </c>
      <c r="F257" s="16">
        <v>147.85</v>
      </c>
      <c r="G257" s="16">
        <v>150.6</v>
      </c>
      <c r="H257" s="21" t="str">
        <f t="shared" si="3"/>
        <v>Post-Shock</v>
      </c>
    </row>
    <row r="258" spans="3:8" x14ac:dyDescent="0.25">
      <c r="C258" s="18">
        <v>44942</v>
      </c>
      <c r="D258" s="19">
        <v>8222.2900000000009</v>
      </c>
      <c r="E258" s="19">
        <v>82.25</v>
      </c>
      <c r="F258" s="19">
        <v>147.6</v>
      </c>
      <c r="G258" s="16">
        <v>150.13</v>
      </c>
      <c r="H258" s="22" t="str">
        <f t="shared" si="3"/>
        <v>Post-Shock</v>
      </c>
    </row>
    <row r="259" spans="3:8" x14ac:dyDescent="0.25">
      <c r="C259" s="15">
        <v>44941</v>
      </c>
      <c r="D259" s="16">
        <v>8222</v>
      </c>
      <c r="E259" s="16">
        <v>82</v>
      </c>
      <c r="F259" s="16">
        <v>146</v>
      </c>
      <c r="G259" s="16">
        <v>149</v>
      </c>
      <c r="H259" s="21" t="str">
        <f t="shared" si="3"/>
        <v>Post-Shock</v>
      </c>
    </row>
    <row r="260" spans="3:8" x14ac:dyDescent="0.25">
      <c r="C260" s="18">
        <v>44939</v>
      </c>
      <c r="D260" s="19">
        <v>8221.0300000000007</v>
      </c>
      <c r="E260" s="19">
        <v>82.3</v>
      </c>
      <c r="F260" s="19">
        <v>146.94999999999999</v>
      </c>
      <c r="G260" s="16">
        <v>148.9</v>
      </c>
      <c r="H260" s="22" t="str">
        <f t="shared" si="3"/>
        <v>Post-Shock</v>
      </c>
    </row>
    <row r="261" spans="3:8" x14ac:dyDescent="0.25">
      <c r="C261" s="15">
        <v>44938</v>
      </c>
      <c r="D261" s="16">
        <v>8137.51</v>
      </c>
      <c r="E261" s="16">
        <v>81.599999999999994</v>
      </c>
      <c r="F261" s="16">
        <v>146.15</v>
      </c>
      <c r="G261" s="16">
        <v>150.07</v>
      </c>
      <c r="H261" s="21" t="str">
        <f t="shared" ref="H261:H269" si="4">IF(C261&lt;DATE(2022,2,24),"Pre-War", IF(C261&lt;=DATE(2022,12,31),"Shock","Post-Shock"))</f>
        <v>Post-Shock</v>
      </c>
    </row>
    <row r="262" spans="3:8" x14ac:dyDescent="0.25">
      <c r="C262" s="18">
        <v>44937</v>
      </c>
      <c r="D262" s="19">
        <v>8057.8</v>
      </c>
      <c r="E262" s="19">
        <v>83.55</v>
      </c>
      <c r="F262" s="19">
        <v>146.80000000000001</v>
      </c>
      <c r="G262" s="16">
        <v>148.57</v>
      </c>
      <c r="H262" s="22" t="str">
        <f t="shared" si="4"/>
        <v>Post-Shock</v>
      </c>
    </row>
    <row r="263" spans="3:8" x14ac:dyDescent="0.25">
      <c r="C263" s="15">
        <v>44936</v>
      </c>
      <c r="D263" s="16">
        <v>7879.48</v>
      </c>
      <c r="E263" s="16">
        <v>80.599999999999994</v>
      </c>
      <c r="F263" s="16">
        <v>149.35</v>
      </c>
      <c r="G263" s="16">
        <v>142.63</v>
      </c>
      <c r="H263" s="21" t="str">
        <f t="shared" si="4"/>
        <v>Post-Shock</v>
      </c>
    </row>
    <row r="264" spans="3:8" x14ac:dyDescent="0.25">
      <c r="C264" s="18">
        <v>44935</v>
      </c>
      <c r="D264" s="19">
        <v>7898.62</v>
      </c>
      <c r="E264" s="19">
        <v>80.099999999999994</v>
      </c>
      <c r="F264" s="19">
        <v>148.15</v>
      </c>
      <c r="G264" s="16">
        <v>141.16999999999999</v>
      </c>
      <c r="H264" s="22" t="str">
        <f t="shared" si="4"/>
        <v>Post-Shock</v>
      </c>
    </row>
    <row r="265" spans="3:8" x14ac:dyDescent="0.25">
      <c r="C265" s="15">
        <v>44932</v>
      </c>
      <c r="D265" s="16">
        <v>7843.76</v>
      </c>
      <c r="E265" s="16">
        <v>80.05</v>
      </c>
      <c r="F265" s="16">
        <v>147.35</v>
      </c>
      <c r="G265" s="16">
        <v>139.19999999999999</v>
      </c>
      <c r="H265" s="21" t="str">
        <f t="shared" si="4"/>
        <v>Post-Shock</v>
      </c>
    </row>
    <row r="266" spans="3:8" x14ac:dyDescent="0.25">
      <c r="C266" s="18">
        <v>44931</v>
      </c>
      <c r="D266" s="19">
        <v>7842.49</v>
      </c>
      <c r="E266" s="19">
        <v>79.099999999999994</v>
      </c>
      <c r="F266" s="19">
        <v>146.5</v>
      </c>
      <c r="G266" s="16">
        <v>140.27000000000001</v>
      </c>
      <c r="H266" s="22" t="str">
        <f t="shared" si="4"/>
        <v>Post-Shock</v>
      </c>
    </row>
    <row r="267" spans="3:8" x14ac:dyDescent="0.25">
      <c r="C267" s="15">
        <v>44930</v>
      </c>
      <c r="D267" s="16">
        <v>7809.32</v>
      </c>
      <c r="E267" s="16">
        <v>78.099999999999994</v>
      </c>
      <c r="F267" s="16">
        <v>146.25</v>
      </c>
      <c r="G267" s="16">
        <v>138.6</v>
      </c>
      <c r="H267" s="21" t="str">
        <f t="shared" si="4"/>
        <v>Post-Shock</v>
      </c>
    </row>
    <row r="268" spans="3:8" x14ac:dyDescent="0.25">
      <c r="C268" s="18">
        <v>44929</v>
      </c>
      <c r="D268" s="19">
        <v>8259.61</v>
      </c>
      <c r="E268" s="19">
        <v>78.5</v>
      </c>
      <c r="F268" s="19">
        <v>149.55000000000001</v>
      </c>
      <c r="G268" s="16">
        <v>140.87</v>
      </c>
      <c r="H268" s="22" t="str">
        <f t="shared" si="4"/>
        <v>Post-Shock</v>
      </c>
    </row>
    <row r="269" spans="3:8" x14ac:dyDescent="0.25">
      <c r="C269" s="15">
        <v>44928</v>
      </c>
      <c r="D269" s="16">
        <v>8429.27</v>
      </c>
      <c r="E269" s="16">
        <v>78</v>
      </c>
      <c r="F269" s="16">
        <v>150.44999999999999</v>
      </c>
      <c r="G269" s="16">
        <v>143.19999999999999</v>
      </c>
      <c r="H269" s="21" t="str">
        <f t="shared" si="4"/>
        <v>Post-Shock</v>
      </c>
    </row>
    <row r="270" spans="3:8" ht="7.05" customHeight="1" x14ac:dyDescent="0.25"/>
  </sheetData>
  <mergeCells count="1">
    <mergeCell ref="C3:H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3AB5-2C69-48E3-B5EB-A05F87208BBB}">
  <dimension ref="A1"/>
  <sheetViews>
    <sheetView view="pageBreakPreview" zoomScale="60" zoomScaleNormal="100" workbookViewId="0">
      <selection activeCell="U14" sqref="U14"/>
    </sheetView>
  </sheetViews>
  <sheetFormatPr defaultRowHeight="14.4" x14ac:dyDescent="0.3"/>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9FFFF-FFBC-4078-BF4A-CB1F397D95B9}">
  <sheetPr codeName="Sheet2"/>
  <dimension ref="C1:H778"/>
  <sheetViews>
    <sheetView showGridLines="0" view="pageBreakPreview" zoomScale="70" zoomScaleNormal="70" zoomScaleSheetLayoutView="70" workbookViewId="0">
      <selection activeCell="AD20" sqref="AD20"/>
    </sheetView>
  </sheetViews>
  <sheetFormatPr defaultColWidth="8.77734375" defaultRowHeight="13.2" x14ac:dyDescent="0.25"/>
  <cols>
    <col min="1" max="2" width="2.21875" style="7" customWidth="1"/>
    <col min="3" max="3" width="12.88671875" style="7" bestFit="1" customWidth="1"/>
    <col min="4" max="7" width="9.5546875" style="7" bestFit="1" customWidth="1"/>
    <col min="8" max="8" width="8.77734375" style="7" bestFit="1" customWidth="1"/>
    <col min="9" max="9" width="2.21875" style="7" customWidth="1"/>
    <col min="10" max="16384" width="8.77734375" style="7"/>
  </cols>
  <sheetData>
    <row r="1" spans="3:8" ht="7.05" customHeight="1" x14ac:dyDescent="0.25"/>
    <row r="2" spans="3:8" ht="7.05" customHeight="1" x14ac:dyDescent="0.25"/>
    <row r="3" spans="3:8" x14ac:dyDescent="0.25">
      <c r="C3" s="174" t="s">
        <v>1301</v>
      </c>
      <c r="D3" s="174"/>
      <c r="E3" s="174"/>
      <c r="F3" s="174"/>
      <c r="G3" s="174"/>
      <c r="H3" s="174"/>
    </row>
    <row r="4" spans="3:8" ht="30" customHeight="1" x14ac:dyDescent="0.25">
      <c r="C4" s="12" t="s">
        <v>1302</v>
      </c>
      <c r="D4" s="175" t="s">
        <v>1303</v>
      </c>
      <c r="E4" s="175"/>
      <c r="F4" s="175"/>
      <c r="G4" s="175"/>
      <c r="H4" s="175"/>
    </row>
    <row r="5" spans="3:8" x14ac:dyDescent="0.25">
      <c r="C5" s="7" t="s">
        <v>0</v>
      </c>
      <c r="D5" s="7" t="s">
        <v>1</v>
      </c>
      <c r="E5" s="7" t="s">
        <v>2</v>
      </c>
      <c r="F5" s="7" t="s">
        <v>3</v>
      </c>
      <c r="G5" s="7" t="s">
        <v>4</v>
      </c>
      <c r="H5" s="7" t="s">
        <v>6</v>
      </c>
    </row>
    <row r="6" spans="3:8" x14ac:dyDescent="0.25">
      <c r="C6" s="10">
        <v>45289</v>
      </c>
      <c r="D6" s="8">
        <v>7522.17</v>
      </c>
      <c r="E6" s="8">
        <v>7563.56</v>
      </c>
      <c r="F6" s="8">
        <v>7602.44</v>
      </c>
      <c r="G6" s="8">
        <v>7480.79</v>
      </c>
      <c r="H6" s="9">
        <v>-7.7999999999999996E-3</v>
      </c>
    </row>
    <row r="7" spans="3:8" x14ac:dyDescent="0.25">
      <c r="C7" s="10">
        <v>45288</v>
      </c>
      <c r="D7" s="8">
        <v>7581.12</v>
      </c>
      <c r="E7" s="8">
        <v>7757.95</v>
      </c>
      <c r="F7" s="8">
        <v>7775.5</v>
      </c>
      <c r="G7" s="8">
        <v>7564.81</v>
      </c>
      <c r="H7" s="9">
        <v>-2.47E-2</v>
      </c>
    </row>
    <row r="8" spans="3:8" x14ac:dyDescent="0.25">
      <c r="C8" s="10">
        <v>45287</v>
      </c>
      <c r="D8" s="8">
        <v>7772.99</v>
      </c>
      <c r="E8" s="8">
        <v>7885.86</v>
      </c>
      <c r="F8" s="8">
        <v>7918.47</v>
      </c>
      <c r="G8" s="8">
        <v>7766.72</v>
      </c>
      <c r="H8" s="9">
        <v>-1.7100000000000001E-2</v>
      </c>
    </row>
    <row r="9" spans="3:8" x14ac:dyDescent="0.25">
      <c r="C9" s="10">
        <v>45286</v>
      </c>
      <c r="D9" s="8">
        <v>7908.44</v>
      </c>
      <c r="E9" s="8">
        <v>7712.8</v>
      </c>
      <c r="F9" s="8">
        <v>7954.84</v>
      </c>
      <c r="G9" s="8">
        <v>7651.35</v>
      </c>
      <c r="H9" s="9">
        <v>2.3E-2</v>
      </c>
    </row>
    <row r="10" spans="3:8" x14ac:dyDescent="0.25">
      <c r="C10" s="10">
        <v>45285</v>
      </c>
      <c r="D10" s="8">
        <v>7730.35</v>
      </c>
      <c r="E10" s="8">
        <v>7720.32</v>
      </c>
      <c r="F10" s="8">
        <v>7834.45</v>
      </c>
      <c r="G10" s="8">
        <v>7682.7</v>
      </c>
      <c r="H10" s="9">
        <v>0</v>
      </c>
    </row>
    <row r="11" spans="3:8" x14ac:dyDescent="0.25">
      <c r="C11" s="10">
        <v>45282</v>
      </c>
      <c r="D11" s="8">
        <v>7730.35</v>
      </c>
      <c r="E11" s="8">
        <v>7720.32</v>
      </c>
      <c r="F11" s="8">
        <v>7834.45</v>
      </c>
      <c r="G11" s="8">
        <v>7682.7</v>
      </c>
      <c r="H11" s="9">
        <v>4.1999999999999997E-3</v>
      </c>
    </row>
    <row r="12" spans="3:8" x14ac:dyDescent="0.25">
      <c r="C12" s="10">
        <v>45281</v>
      </c>
      <c r="D12" s="8">
        <v>7697.75</v>
      </c>
      <c r="E12" s="8">
        <v>7746.66</v>
      </c>
      <c r="F12" s="8">
        <v>7805.6</v>
      </c>
      <c r="G12" s="8">
        <v>7591.15</v>
      </c>
      <c r="H12" s="9">
        <v>-6.7999999999999996E-3</v>
      </c>
    </row>
    <row r="13" spans="3:8" x14ac:dyDescent="0.25">
      <c r="C13" s="10">
        <v>45280</v>
      </c>
      <c r="D13" s="8">
        <v>7750.42</v>
      </c>
      <c r="E13" s="8">
        <v>7734.12</v>
      </c>
      <c r="F13" s="8">
        <v>7887.12</v>
      </c>
      <c r="G13" s="8">
        <v>7725.34</v>
      </c>
      <c r="H13" s="9">
        <v>5.8999999999999999E-3</v>
      </c>
    </row>
    <row r="14" spans="3:8" x14ac:dyDescent="0.25">
      <c r="C14" s="10">
        <v>45279</v>
      </c>
      <c r="D14" s="8">
        <v>7705.27</v>
      </c>
      <c r="E14" s="8">
        <v>7643.82</v>
      </c>
      <c r="F14" s="8">
        <v>7780.52</v>
      </c>
      <c r="G14" s="8">
        <v>7556.03</v>
      </c>
      <c r="H14" s="9">
        <v>1E-3</v>
      </c>
    </row>
    <row r="15" spans="3:8" x14ac:dyDescent="0.25">
      <c r="C15" s="10">
        <v>45278</v>
      </c>
      <c r="D15" s="8">
        <v>7697.75</v>
      </c>
      <c r="E15" s="8">
        <v>7571.08</v>
      </c>
      <c r="F15" s="8">
        <v>7803.09</v>
      </c>
      <c r="G15" s="8">
        <v>7380.46</v>
      </c>
      <c r="H15" s="9">
        <v>2.1299999999999999E-2</v>
      </c>
    </row>
    <row r="16" spans="3:8" x14ac:dyDescent="0.25">
      <c r="C16" s="10">
        <v>45275</v>
      </c>
      <c r="D16" s="8">
        <v>7537.22</v>
      </c>
      <c r="E16" s="8">
        <v>7594.91</v>
      </c>
      <c r="F16" s="8">
        <v>7597.42</v>
      </c>
      <c r="G16" s="8">
        <v>7394.25</v>
      </c>
      <c r="H16" s="9">
        <v>-1.04E-2</v>
      </c>
    </row>
    <row r="17" spans="3:8" x14ac:dyDescent="0.25">
      <c r="C17" s="10">
        <v>45274</v>
      </c>
      <c r="D17" s="8">
        <v>7616.23</v>
      </c>
      <c r="E17" s="8">
        <v>7329.04</v>
      </c>
      <c r="F17" s="8">
        <v>7626.26</v>
      </c>
      <c r="G17" s="8">
        <v>7325.28</v>
      </c>
      <c r="H17" s="9">
        <v>4.2000000000000003E-2</v>
      </c>
    </row>
    <row r="18" spans="3:8" x14ac:dyDescent="0.25">
      <c r="C18" s="10">
        <v>45273</v>
      </c>
      <c r="D18" s="8">
        <v>7308.97</v>
      </c>
      <c r="E18" s="8">
        <v>7232.47</v>
      </c>
      <c r="F18" s="8">
        <v>7354.12</v>
      </c>
      <c r="G18" s="8">
        <v>7159.73</v>
      </c>
      <c r="H18" s="9">
        <v>1.1299999999999999E-2</v>
      </c>
    </row>
    <row r="19" spans="3:8" x14ac:dyDescent="0.25">
      <c r="C19" s="10">
        <v>45272</v>
      </c>
      <c r="D19" s="8">
        <v>7227.46</v>
      </c>
      <c r="E19" s="8">
        <v>7562.3</v>
      </c>
      <c r="F19" s="8">
        <v>7589.89</v>
      </c>
      <c r="G19" s="8">
        <v>7218.68</v>
      </c>
      <c r="H19" s="9">
        <v>-4.2700000000000002E-2</v>
      </c>
    </row>
    <row r="20" spans="3:8" x14ac:dyDescent="0.25">
      <c r="C20" s="10">
        <v>45271</v>
      </c>
      <c r="D20" s="8">
        <v>7549.76</v>
      </c>
      <c r="E20" s="8">
        <v>7493.33</v>
      </c>
      <c r="F20" s="8">
        <v>7568.57</v>
      </c>
      <c r="G20" s="8">
        <v>7434.38</v>
      </c>
      <c r="H20" s="9">
        <v>5.7000000000000002E-3</v>
      </c>
    </row>
    <row r="21" spans="3:8" x14ac:dyDescent="0.25">
      <c r="C21" s="10">
        <v>45268</v>
      </c>
      <c r="D21" s="8">
        <v>7507.17</v>
      </c>
      <c r="E21" s="8">
        <v>7354.91</v>
      </c>
      <c r="F21" s="8">
        <v>7553.1</v>
      </c>
      <c r="G21" s="8">
        <v>7354.91</v>
      </c>
      <c r="H21" s="9">
        <v>2.1700000000000001E-2</v>
      </c>
    </row>
    <row r="22" spans="3:8" x14ac:dyDescent="0.25">
      <c r="C22" s="10">
        <v>45267</v>
      </c>
      <c r="D22" s="8">
        <v>7347.43</v>
      </c>
      <c r="E22" s="8">
        <v>7387.86</v>
      </c>
      <c r="F22" s="8">
        <v>7444.72</v>
      </c>
      <c r="G22" s="8">
        <v>7271.62</v>
      </c>
      <c r="H22" s="9">
        <v>-1.4E-3</v>
      </c>
    </row>
    <row r="23" spans="3:8" x14ac:dyDescent="0.25">
      <c r="C23" s="10">
        <v>45266</v>
      </c>
      <c r="D23" s="8">
        <v>7357.54</v>
      </c>
      <c r="E23" s="8">
        <v>7654.47</v>
      </c>
      <c r="F23" s="8">
        <v>7667.1</v>
      </c>
      <c r="G23" s="8">
        <v>7308.26</v>
      </c>
      <c r="H23" s="9">
        <v>-4.1599999999999998E-2</v>
      </c>
    </row>
    <row r="24" spans="3:8" x14ac:dyDescent="0.25">
      <c r="C24" s="10">
        <v>45265</v>
      </c>
      <c r="D24" s="8">
        <v>7677.21</v>
      </c>
      <c r="E24" s="8">
        <v>7741.65</v>
      </c>
      <c r="F24" s="8">
        <v>7825.04</v>
      </c>
      <c r="G24" s="8">
        <v>7636.78</v>
      </c>
      <c r="H24" s="9">
        <v>-1.1900000000000001E-2</v>
      </c>
    </row>
    <row r="25" spans="3:8" x14ac:dyDescent="0.25">
      <c r="C25" s="10">
        <v>45264</v>
      </c>
      <c r="D25" s="8">
        <v>7769.45</v>
      </c>
      <c r="E25" s="8">
        <v>7790.93</v>
      </c>
      <c r="F25" s="8">
        <v>7893.27</v>
      </c>
      <c r="G25" s="8">
        <v>7682.26</v>
      </c>
      <c r="H25" s="9">
        <v>-1.32E-2</v>
      </c>
    </row>
    <row r="26" spans="3:8" x14ac:dyDescent="0.25">
      <c r="C26" s="10">
        <v>45261</v>
      </c>
      <c r="D26" s="8">
        <v>7873.06</v>
      </c>
      <c r="E26" s="8">
        <v>7998.15</v>
      </c>
      <c r="F26" s="8">
        <v>8097.97</v>
      </c>
      <c r="G26" s="8">
        <v>7846.52</v>
      </c>
      <c r="H26" s="9">
        <v>-2.8500000000000001E-2</v>
      </c>
    </row>
    <row r="27" spans="3:8" x14ac:dyDescent="0.25">
      <c r="C27" s="10">
        <v>45260</v>
      </c>
      <c r="D27" s="8">
        <v>8104.28</v>
      </c>
      <c r="E27" s="8">
        <v>8185.15</v>
      </c>
      <c r="F27" s="8">
        <v>8394.9</v>
      </c>
      <c r="G27" s="8">
        <v>7932.44</v>
      </c>
      <c r="H27" s="9">
        <v>-9.4000000000000004E-3</v>
      </c>
    </row>
    <row r="28" spans="3:8" x14ac:dyDescent="0.25">
      <c r="C28" s="10">
        <v>45259</v>
      </c>
      <c r="D28" s="8">
        <v>8181.36</v>
      </c>
      <c r="E28" s="8">
        <v>8077.75</v>
      </c>
      <c r="F28" s="8">
        <v>8219.27</v>
      </c>
      <c r="G28" s="8">
        <v>7989.3</v>
      </c>
      <c r="H28" s="9">
        <v>9.7999999999999997E-3</v>
      </c>
    </row>
    <row r="29" spans="3:8" x14ac:dyDescent="0.25">
      <c r="C29" s="10">
        <v>45258</v>
      </c>
      <c r="D29" s="8">
        <v>8101.76</v>
      </c>
      <c r="E29" s="8">
        <v>7921.07</v>
      </c>
      <c r="F29" s="8">
        <v>8127.03</v>
      </c>
      <c r="G29" s="8">
        <v>7881.9</v>
      </c>
      <c r="H29" s="9">
        <v>1.8100000000000002E-2</v>
      </c>
    </row>
    <row r="30" spans="3:8" x14ac:dyDescent="0.25">
      <c r="C30" s="10">
        <v>45257</v>
      </c>
      <c r="D30" s="8">
        <v>7957.71</v>
      </c>
      <c r="E30" s="8">
        <v>7990.57</v>
      </c>
      <c r="F30" s="8">
        <v>8044.9</v>
      </c>
      <c r="G30" s="8">
        <v>7778.29</v>
      </c>
      <c r="H30" s="9">
        <v>-6.3E-3</v>
      </c>
    </row>
    <row r="31" spans="3:8" x14ac:dyDescent="0.25">
      <c r="C31" s="10">
        <v>45254</v>
      </c>
      <c r="D31" s="8">
        <v>8008.26</v>
      </c>
      <c r="E31" s="8">
        <v>8063.85</v>
      </c>
      <c r="F31" s="8">
        <v>8132.08</v>
      </c>
      <c r="G31" s="8">
        <v>7998.15</v>
      </c>
      <c r="H31" s="9">
        <v>-5.1999999999999998E-3</v>
      </c>
    </row>
    <row r="32" spans="3:8" x14ac:dyDescent="0.25">
      <c r="C32" s="10">
        <v>45253</v>
      </c>
      <c r="D32" s="8">
        <v>8049.95</v>
      </c>
      <c r="E32" s="8">
        <v>8032.26</v>
      </c>
      <c r="F32" s="8">
        <v>8096.7</v>
      </c>
      <c r="G32" s="8">
        <v>7943.82</v>
      </c>
      <c r="H32" s="9">
        <v>-2.2000000000000001E-3</v>
      </c>
    </row>
    <row r="33" spans="3:8" x14ac:dyDescent="0.25">
      <c r="C33" s="10">
        <v>45252</v>
      </c>
      <c r="D33" s="8">
        <v>8067.64</v>
      </c>
      <c r="E33" s="8">
        <v>8176.31</v>
      </c>
      <c r="F33" s="8">
        <v>8220.5300000000007</v>
      </c>
      <c r="G33" s="8">
        <v>7795.98</v>
      </c>
      <c r="H33" s="9">
        <v>-1.3100000000000001E-2</v>
      </c>
    </row>
    <row r="34" spans="3:8" x14ac:dyDescent="0.25">
      <c r="C34" s="10">
        <v>45251</v>
      </c>
      <c r="D34" s="8">
        <v>8175.04</v>
      </c>
      <c r="E34" s="8">
        <v>8212.9500000000007</v>
      </c>
      <c r="F34" s="8">
        <v>8212.9500000000007</v>
      </c>
      <c r="G34" s="8">
        <v>8111.87</v>
      </c>
      <c r="H34" s="9">
        <v>-1.1599999999999999E-2</v>
      </c>
    </row>
    <row r="35" spans="3:8" x14ac:dyDescent="0.25">
      <c r="C35" s="10">
        <v>45250</v>
      </c>
      <c r="D35" s="8">
        <v>8271.07</v>
      </c>
      <c r="E35" s="8">
        <v>8072.7</v>
      </c>
      <c r="F35" s="8">
        <v>8273.6</v>
      </c>
      <c r="G35" s="8">
        <v>8052.48</v>
      </c>
      <c r="H35" s="9">
        <v>3.3599999999999998E-2</v>
      </c>
    </row>
    <row r="36" spans="3:8" x14ac:dyDescent="0.25">
      <c r="C36" s="10">
        <v>45247</v>
      </c>
      <c r="D36" s="8">
        <v>8001.94</v>
      </c>
      <c r="E36" s="8">
        <v>7735.33</v>
      </c>
      <c r="F36" s="8">
        <v>8028.47</v>
      </c>
      <c r="G36" s="8">
        <v>7717.64</v>
      </c>
      <c r="H36" s="9">
        <v>4.5199999999999997E-2</v>
      </c>
    </row>
    <row r="37" spans="3:8" x14ac:dyDescent="0.25">
      <c r="C37" s="10">
        <v>45246</v>
      </c>
      <c r="D37" s="8">
        <v>7655.73</v>
      </c>
      <c r="E37" s="8">
        <v>8080.28</v>
      </c>
      <c r="F37" s="8">
        <v>8106.81</v>
      </c>
      <c r="G37" s="8">
        <v>7651.94</v>
      </c>
      <c r="H37" s="9">
        <v>-0.06</v>
      </c>
    </row>
    <row r="38" spans="3:8" x14ac:dyDescent="0.25">
      <c r="C38" s="10">
        <v>45245</v>
      </c>
      <c r="D38" s="8">
        <v>8144.72</v>
      </c>
      <c r="E38" s="8">
        <v>8269.81</v>
      </c>
      <c r="F38" s="8">
        <v>8301.39</v>
      </c>
      <c r="G38" s="8">
        <v>8104.28</v>
      </c>
      <c r="H38" s="9">
        <v>-1.18E-2</v>
      </c>
    </row>
    <row r="39" spans="3:8" x14ac:dyDescent="0.25">
      <c r="C39" s="10">
        <v>45244</v>
      </c>
      <c r="D39" s="8">
        <v>8242.01</v>
      </c>
      <c r="E39" s="8">
        <v>8281.18</v>
      </c>
      <c r="F39" s="8">
        <v>8375.94</v>
      </c>
      <c r="G39" s="8">
        <v>8212.9500000000007</v>
      </c>
      <c r="H39" s="9">
        <v>-1.4E-3</v>
      </c>
    </row>
    <row r="40" spans="3:8" x14ac:dyDescent="0.25">
      <c r="C40" s="10">
        <v>45243</v>
      </c>
      <c r="D40" s="8">
        <v>8253.3799999999992</v>
      </c>
      <c r="E40" s="8">
        <v>8100.49</v>
      </c>
      <c r="F40" s="8">
        <v>8286.23</v>
      </c>
      <c r="G40" s="8">
        <v>8063.85</v>
      </c>
      <c r="H40" s="9">
        <v>7.6E-3</v>
      </c>
    </row>
    <row r="41" spans="3:8" x14ac:dyDescent="0.25">
      <c r="C41" s="10">
        <v>45242</v>
      </c>
      <c r="D41" s="8">
        <v>8191.47</v>
      </c>
      <c r="E41" s="8">
        <v>8167.46</v>
      </c>
      <c r="F41" s="8">
        <v>8193.99</v>
      </c>
      <c r="G41" s="8">
        <v>8162.41</v>
      </c>
      <c r="H41" s="9">
        <v>2.8E-3</v>
      </c>
    </row>
    <row r="42" spans="3:8" x14ac:dyDescent="0.25">
      <c r="C42" s="10">
        <v>45240</v>
      </c>
      <c r="D42" s="8">
        <v>8168.72</v>
      </c>
      <c r="E42" s="8">
        <v>8075.22</v>
      </c>
      <c r="F42" s="8">
        <v>8216.74</v>
      </c>
      <c r="G42" s="8">
        <v>8023.42</v>
      </c>
      <c r="H42" s="9">
        <v>1.0200000000000001E-2</v>
      </c>
    </row>
    <row r="43" spans="3:8" x14ac:dyDescent="0.25">
      <c r="C43" s="10">
        <v>45239</v>
      </c>
      <c r="D43" s="8">
        <v>8085.98</v>
      </c>
      <c r="E43" s="8">
        <v>7987.28</v>
      </c>
      <c r="F43" s="8">
        <v>8146.72</v>
      </c>
      <c r="G43" s="8">
        <v>7961.97</v>
      </c>
      <c r="H43" s="9">
        <v>1.5299999999999999E-2</v>
      </c>
    </row>
    <row r="44" spans="3:8" x14ac:dyDescent="0.25">
      <c r="C44" s="10">
        <v>45238</v>
      </c>
      <c r="D44" s="8">
        <v>7963.88</v>
      </c>
      <c r="E44" s="8">
        <v>8198.56</v>
      </c>
      <c r="F44" s="8">
        <v>8221.39</v>
      </c>
      <c r="G44" s="8">
        <v>7944.85</v>
      </c>
      <c r="H44" s="9">
        <v>-3.7100000000000001E-2</v>
      </c>
    </row>
    <row r="45" spans="3:8" x14ac:dyDescent="0.25">
      <c r="C45" s="10">
        <v>45237</v>
      </c>
      <c r="D45" s="8">
        <v>8270.8700000000008</v>
      </c>
      <c r="E45" s="8">
        <v>8537.26</v>
      </c>
      <c r="F45" s="8">
        <v>8537.26</v>
      </c>
      <c r="G45" s="8">
        <v>8218.86</v>
      </c>
      <c r="H45" s="9">
        <v>-4.4299999999999999E-2</v>
      </c>
    </row>
    <row r="46" spans="3:8" x14ac:dyDescent="0.25">
      <c r="C46" s="10">
        <v>45236</v>
      </c>
      <c r="D46" s="8">
        <v>8653.9599999999991</v>
      </c>
      <c r="E46" s="8">
        <v>8544.8700000000008</v>
      </c>
      <c r="F46" s="8">
        <v>8688.2099999999991</v>
      </c>
      <c r="G46" s="8">
        <v>8541.06</v>
      </c>
      <c r="H46" s="9">
        <v>1.8700000000000001E-2</v>
      </c>
    </row>
    <row r="47" spans="3:8" x14ac:dyDescent="0.25">
      <c r="C47" s="10">
        <v>45233</v>
      </c>
      <c r="D47" s="8">
        <v>8495.4</v>
      </c>
      <c r="E47" s="8">
        <v>8745.2999999999993</v>
      </c>
      <c r="F47" s="8">
        <v>8834.1</v>
      </c>
      <c r="G47" s="8">
        <v>8473.83</v>
      </c>
      <c r="H47" s="9">
        <v>-2.8899999999999999E-2</v>
      </c>
    </row>
    <row r="48" spans="3:8" x14ac:dyDescent="0.25">
      <c r="C48" s="10">
        <v>45232</v>
      </c>
      <c r="D48" s="8">
        <v>8747.84</v>
      </c>
      <c r="E48" s="8">
        <v>8613.3700000000008</v>
      </c>
      <c r="F48" s="8">
        <v>8757.98</v>
      </c>
      <c r="G48" s="8">
        <v>8491.59</v>
      </c>
      <c r="H48" s="9">
        <v>1.8599999999999998E-2</v>
      </c>
    </row>
    <row r="49" spans="3:8" x14ac:dyDescent="0.25">
      <c r="C49" s="10">
        <v>45231</v>
      </c>
      <c r="D49" s="8">
        <v>8588</v>
      </c>
      <c r="E49" s="8">
        <v>8603.2199999999993</v>
      </c>
      <c r="F49" s="8">
        <v>8822.68</v>
      </c>
      <c r="G49" s="8">
        <v>8544.8700000000008</v>
      </c>
      <c r="H49" s="9">
        <v>-1.1999999999999999E-3</v>
      </c>
    </row>
    <row r="50" spans="3:8" x14ac:dyDescent="0.25">
      <c r="C50" s="10">
        <v>45230</v>
      </c>
      <c r="D50" s="8">
        <v>8598.15</v>
      </c>
      <c r="E50" s="8">
        <v>8841.7099999999991</v>
      </c>
      <c r="F50" s="8">
        <v>8841.7099999999991</v>
      </c>
      <c r="G50" s="8">
        <v>8588</v>
      </c>
      <c r="H50" s="9">
        <v>-1.7500000000000002E-2</v>
      </c>
    </row>
    <row r="51" spans="3:8" x14ac:dyDescent="0.25">
      <c r="C51" s="10">
        <v>45229</v>
      </c>
      <c r="D51" s="8">
        <v>8751.64</v>
      </c>
      <c r="E51" s="8">
        <v>8944.4599999999991</v>
      </c>
      <c r="F51" s="8">
        <v>8964.76</v>
      </c>
      <c r="G51" s="8">
        <v>8665.3799999999992</v>
      </c>
      <c r="H51" s="9">
        <v>-3.5000000000000003E-2</v>
      </c>
    </row>
    <row r="52" spans="3:8" x14ac:dyDescent="0.25">
      <c r="C52" s="10">
        <v>45226</v>
      </c>
      <c r="D52" s="8">
        <v>9068.7800000000007</v>
      </c>
      <c r="E52" s="8">
        <v>8919.09</v>
      </c>
      <c r="F52" s="8">
        <v>9075.1200000000008</v>
      </c>
      <c r="G52" s="8">
        <v>8793.5</v>
      </c>
      <c r="H52" s="9">
        <v>2.8000000000000001E-2</v>
      </c>
    </row>
    <row r="53" spans="3:8" x14ac:dyDescent="0.25">
      <c r="C53" s="10">
        <v>45225</v>
      </c>
      <c r="D53" s="8">
        <v>8821.41</v>
      </c>
      <c r="E53" s="8">
        <v>9000.27</v>
      </c>
      <c r="F53" s="8">
        <v>9043.4</v>
      </c>
      <c r="G53" s="8">
        <v>8736.42</v>
      </c>
      <c r="H53" s="9">
        <v>-1.5900000000000001E-2</v>
      </c>
    </row>
    <row r="54" spans="3:8" x14ac:dyDescent="0.25">
      <c r="C54" s="10">
        <v>45224</v>
      </c>
      <c r="D54" s="8">
        <v>8963.49</v>
      </c>
      <c r="E54" s="8">
        <v>8825.2199999999993</v>
      </c>
      <c r="F54" s="8">
        <v>9028.18</v>
      </c>
      <c r="G54" s="8">
        <v>8676.7999999999993</v>
      </c>
      <c r="H54" s="9">
        <v>1.2999999999999999E-2</v>
      </c>
    </row>
    <row r="55" spans="3:8" x14ac:dyDescent="0.25">
      <c r="C55" s="10">
        <v>45223</v>
      </c>
      <c r="D55" s="8">
        <v>8848.0499999999993</v>
      </c>
      <c r="E55" s="8">
        <v>9075.1200000000008</v>
      </c>
      <c r="F55" s="8">
        <v>9075.1200000000008</v>
      </c>
      <c r="G55" s="8">
        <v>8752.91</v>
      </c>
      <c r="H55" s="9">
        <v>-2.1700000000000001E-2</v>
      </c>
    </row>
    <row r="56" spans="3:8" x14ac:dyDescent="0.25">
      <c r="C56" s="10">
        <v>45222</v>
      </c>
      <c r="D56" s="8">
        <v>9044.67</v>
      </c>
      <c r="E56" s="8">
        <v>9228.61</v>
      </c>
      <c r="F56" s="8">
        <v>9314.8700000000008</v>
      </c>
      <c r="G56" s="8">
        <v>9010.42</v>
      </c>
      <c r="H56" s="9">
        <v>-3.0599999999999999E-2</v>
      </c>
    </row>
    <row r="57" spans="3:8" x14ac:dyDescent="0.25">
      <c r="C57" s="10">
        <v>45219</v>
      </c>
      <c r="D57" s="8">
        <v>9330.09</v>
      </c>
      <c r="E57" s="8">
        <v>9371.9599999999991</v>
      </c>
      <c r="F57" s="8">
        <v>9481.0499999999993</v>
      </c>
      <c r="G57" s="8">
        <v>9281.89</v>
      </c>
      <c r="H57" s="9">
        <v>2.5000000000000001E-3</v>
      </c>
    </row>
    <row r="58" spans="3:8" x14ac:dyDescent="0.25">
      <c r="C58" s="10">
        <v>45218</v>
      </c>
      <c r="D58" s="8">
        <v>9307.26</v>
      </c>
      <c r="E58" s="8">
        <v>9190.56</v>
      </c>
      <c r="F58" s="8">
        <v>9316.14</v>
      </c>
      <c r="G58" s="8">
        <v>9042.14</v>
      </c>
      <c r="H58" s="9">
        <v>1.0200000000000001E-2</v>
      </c>
    </row>
    <row r="59" spans="3:8" x14ac:dyDescent="0.25">
      <c r="C59" s="10">
        <v>45217</v>
      </c>
      <c r="D59" s="8">
        <v>9213.39</v>
      </c>
      <c r="E59" s="8">
        <v>9190.56</v>
      </c>
      <c r="F59" s="8">
        <v>9361.81</v>
      </c>
      <c r="G59" s="8">
        <v>9122.0499999999993</v>
      </c>
      <c r="H59" s="9">
        <v>2.2200000000000001E-2</v>
      </c>
    </row>
    <row r="60" spans="3:8" x14ac:dyDescent="0.25">
      <c r="C60" s="10">
        <v>45216</v>
      </c>
      <c r="D60" s="8">
        <v>9012.9599999999991</v>
      </c>
      <c r="E60" s="8">
        <v>9054.82</v>
      </c>
      <c r="F60" s="8">
        <v>9108.1</v>
      </c>
      <c r="G60" s="8">
        <v>8935.58</v>
      </c>
      <c r="H60" s="9">
        <v>-6.1999999999999998E-3</v>
      </c>
    </row>
    <row r="61" spans="3:8" x14ac:dyDescent="0.25">
      <c r="C61" s="10">
        <v>45215</v>
      </c>
      <c r="D61" s="8">
        <v>9068.7800000000007</v>
      </c>
      <c r="E61" s="8">
        <v>9006.6200000000008</v>
      </c>
      <c r="F61" s="8">
        <v>9203.24</v>
      </c>
      <c r="G61" s="8">
        <v>9006.6200000000008</v>
      </c>
      <c r="H61" s="9">
        <v>-1.8E-3</v>
      </c>
    </row>
    <row r="62" spans="3:8" x14ac:dyDescent="0.25">
      <c r="C62" s="10">
        <v>45212</v>
      </c>
      <c r="D62" s="8">
        <v>9085.27</v>
      </c>
      <c r="E62" s="8">
        <v>8730.08</v>
      </c>
      <c r="F62" s="8">
        <v>9109.3700000000008</v>
      </c>
      <c r="G62" s="8">
        <v>8717.39</v>
      </c>
      <c r="H62" s="9">
        <v>5.0500000000000003E-2</v>
      </c>
    </row>
    <row r="63" spans="3:8" x14ac:dyDescent="0.25">
      <c r="C63" s="10">
        <v>45211</v>
      </c>
      <c r="D63" s="8">
        <v>8648.89</v>
      </c>
      <c r="E63" s="8">
        <v>8768.1299999999992</v>
      </c>
      <c r="F63" s="8">
        <v>8872.15</v>
      </c>
      <c r="G63" s="8">
        <v>8637.4699999999993</v>
      </c>
      <c r="H63" s="9">
        <v>-1.3599999999999999E-2</v>
      </c>
    </row>
    <row r="64" spans="3:8" x14ac:dyDescent="0.25">
      <c r="C64" s="10">
        <v>45210</v>
      </c>
      <c r="D64" s="8">
        <v>8768.1299999999992</v>
      </c>
      <c r="E64" s="8">
        <v>8941.24</v>
      </c>
      <c r="F64" s="8">
        <v>8990.9699999999993</v>
      </c>
      <c r="G64" s="8">
        <v>8661.75</v>
      </c>
      <c r="H64" s="9">
        <v>-1.8100000000000002E-2</v>
      </c>
    </row>
    <row r="65" spans="3:8" x14ac:dyDescent="0.25">
      <c r="C65" s="10">
        <v>45209</v>
      </c>
      <c r="D65" s="8">
        <v>8929.91</v>
      </c>
      <c r="E65" s="8">
        <v>8966.07</v>
      </c>
      <c r="F65" s="8">
        <v>9013.4599999999991</v>
      </c>
      <c r="G65" s="8">
        <v>8855.09</v>
      </c>
      <c r="H65" s="9">
        <v>-3.2000000000000002E-3</v>
      </c>
    </row>
    <row r="66" spans="3:8" x14ac:dyDescent="0.25">
      <c r="C66" s="10">
        <v>45208</v>
      </c>
      <c r="D66" s="8">
        <v>8958.59</v>
      </c>
      <c r="E66" s="8">
        <v>8787.75</v>
      </c>
      <c r="F66" s="8">
        <v>9024.68</v>
      </c>
      <c r="G66" s="8">
        <v>8787.75</v>
      </c>
      <c r="H66" s="9">
        <v>4.4900000000000002E-2</v>
      </c>
    </row>
    <row r="67" spans="3:8" x14ac:dyDescent="0.25">
      <c r="C67" s="10">
        <v>45205</v>
      </c>
      <c r="D67" s="8">
        <v>8573.26</v>
      </c>
      <c r="E67" s="8">
        <v>8603.19</v>
      </c>
      <c r="F67" s="8">
        <v>8650.58</v>
      </c>
      <c r="G67" s="8">
        <v>8494.7000000000007</v>
      </c>
      <c r="H67" s="9">
        <v>-6.4999999999999997E-3</v>
      </c>
    </row>
    <row r="68" spans="3:8" x14ac:dyDescent="0.25">
      <c r="C68" s="10">
        <v>45204</v>
      </c>
      <c r="D68" s="8">
        <v>8629.3799999999992</v>
      </c>
      <c r="E68" s="8">
        <v>8823.91</v>
      </c>
      <c r="F68" s="8">
        <v>8841.3700000000008</v>
      </c>
      <c r="G68" s="8">
        <v>8563.2900000000009</v>
      </c>
      <c r="H68" s="9">
        <v>-2.0400000000000001E-2</v>
      </c>
    </row>
    <row r="69" spans="3:8" x14ac:dyDescent="0.25">
      <c r="C69" s="10">
        <v>45203</v>
      </c>
      <c r="D69" s="8">
        <v>8808.9500000000007</v>
      </c>
      <c r="E69" s="8">
        <v>9264.11</v>
      </c>
      <c r="F69" s="8">
        <v>9274.09</v>
      </c>
      <c r="G69" s="8">
        <v>8769.0400000000009</v>
      </c>
      <c r="H69" s="9">
        <v>-5.16E-2</v>
      </c>
    </row>
    <row r="70" spans="3:8" x14ac:dyDescent="0.25">
      <c r="C70" s="10">
        <v>45202</v>
      </c>
      <c r="D70" s="8">
        <v>9287.81</v>
      </c>
      <c r="E70" s="8">
        <v>9360.1299999999992</v>
      </c>
      <c r="F70" s="8">
        <v>9373.85</v>
      </c>
      <c r="G70" s="8">
        <v>9134.42</v>
      </c>
      <c r="H70" s="9">
        <v>-1.2500000000000001E-2</v>
      </c>
    </row>
    <row r="71" spans="3:8" x14ac:dyDescent="0.25">
      <c r="C71" s="10">
        <v>45198</v>
      </c>
      <c r="D71" s="8">
        <v>9405.02</v>
      </c>
      <c r="E71" s="8">
        <v>9539.7000000000007</v>
      </c>
      <c r="F71" s="8">
        <v>9646.9500000000007</v>
      </c>
      <c r="G71" s="8">
        <v>9381.33</v>
      </c>
      <c r="H71" s="9">
        <v>-1.06E-2</v>
      </c>
    </row>
    <row r="72" spans="3:8" x14ac:dyDescent="0.25">
      <c r="C72" s="10">
        <v>45197</v>
      </c>
      <c r="D72" s="8">
        <v>9506.0300000000007</v>
      </c>
      <c r="E72" s="8">
        <v>9797.84</v>
      </c>
      <c r="F72" s="8">
        <v>9831.51</v>
      </c>
      <c r="G72" s="8">
        <v>9493.56</v>
      </c>
      <c r="H72" s="9">
        <v>-2.1700000000000001E-2</v>
      </c>
    </row>
    <row r="73" spans="3:8" x14ac:dyDescent="0.25">
      <c r="C73" s="10">
        <v>45196</v>
      </c>
      <c r="D73" s="8">
        <v>9716.7800000000007</v>
      </c>
      <c r="E73" s="8">
        <v>9437.4500000000007</v>
      </c>
      <c r="F73" s="8">
        <v>9754.19</v>
      </c>
      <c r="G73" s="8">
        <v>9437.4500000000007</v>
      </c>
      <c r="H73" s="9">
        <v>3.3000000000000002E-2</v>
      </c>
    </row>
    <row r="74" spans="3:8" x14ac:dyDescent="0.25">
      <c r="C74" s="10">
        <v>45195</v>
      </c>
      <c r="D74" s="8">
        <v>9406.27</v>
      </c>
      <c r="E74" s="8">
        <v>9294.0400000000009</v>
      </c>
      <c r="F74" s="8">
        <v>9423.73</v>
      </c>
      <c r="G74" s="8">
        <v>9168.09</v>
      </c>
      <c r="H74" s="9">
        <v>9.9000000000000008E-3</v>
      </c>
    </row>
    <row r="75" spans="3:8" x14ac:dyDescent="0.25">
      <c r="C75" s="10">
        <v>45194</v>
      </c>
      <c r="D75" s="8">
        <v>9313.99</v>
      </c>
      <c r="E75" s="8">
        <v>9350.16</v>
      </c>
      <c r="F75" s="8">
        <v>9417.5</v>
      </c>
      <c r="G75" s="8">
        <v>9242.91</v>
      </c>
      <c r="H75" s="9">
        <v>-5.0000000000000001E-4</v>
      </c>
    </row>
    <row r="76" spans="3:8" x14ac:dyDescent="0.25">
      <c r="C76" s="10">
        <v>45191</v>
      </c>
      <c r="D76" s="8">
        <v>9318.98</v>
      </c>
      <c r="E76" s="8">
        <v>9345.17</v>
      </c>
      <c r="F76" s="8">
        <v>9452.41</v>
      </c>
      <c r="G76" s="8">
        <v>9252.89</v>
      </c>
      <c r="H76" s="9">
        <v>-1.2999999999999999E-3</v>
      </c>
    </row>
    <row r="77" spans="3:8" x14ac:dyDescent="0.25">
      <c r="C77" s="10">
        <v>45190</v>
      </c>
      <c r="D77" s="8">
        <v>9331.4500000000007</v>
      </c>
      <c r="E77" s="8">
        <v>9237.92</v>
      </c>
      <c r="F77" s="8">
        <v>9439.94</v>
      </c>
      <c r="G77" s="8">
        <v>9169.34</v>
      </c>
      <c r="H77" s="9">
        <v>1.1000000000000001E-3</v>
      </c>
    </row>
    <row r="78" spans="3:8" x14ac:dyDescent="0.25">
      <c r="C78" s="10">
        <v>45189</v>
      </c>
      <c r="D78" s="8">
        <v>9321.4699999999993</v>
      </c>
      <c r="E78" s="8">
        <v>9367.61</v>
      </c>
      <c r="F78" s="8">
        <v>9426.2199999999993</v>
      </c>
      <c r="G78" s="8">
        <v>9232.94</v>
      </c>
      <c r="H78" s="9">
        <v>-9.4000000000000004E-3</v>
      </c>
    </row>
    <row r="79" spans="3:8" x14ac:dyDescent="0.25">
      <c r="C79" s="10">
        <v>45188</v>
      </c>
      <c r="D79" s="8">
        <v>9410.01</v>
      </c>
      <c r="E79" s="8">
        <v>9401.2800000000007</v>
      </c>
      <c r="F79" s="8">
        <v>9592.08</v>
      </c>
      <c r="G79" s="8">
        <v>9391.31</v>
      </c>
      <c r="H79" s="9">
        <v>5.7000000000000002E-3</v>
      </c>
    </row>
    <row r="80" spans="3:8" x14ac:dyDescent="0.25">
      <c r="C80" s="10">
        <v>45187</v>
      </c>
      <c r="D80" s="8">
        <v>9356.39</v>
      </c>
      <c r="E80" s="8">
        <v>9366.3700000000008</v>
      </c>
      <c r="F80" s="8">
        <v>9483.59</v>
      </c>
      <c r="G80" s="8">
        <v>9335.19</v>
      </c>
      <c r="H80" s="9">
        <v>4.0000000000000001E-3</v>
      </c>
    </row>
    <row r="81" spans="3:8" x14ac:dyDescent="0.25">
      <c r="C81" s="10">
        <v>45184</v>
      </c>
      <c r="D81" s="8">
        <v>9318.98</v>
      </c>
      <c r="E81" s="8">
        <v>9355.14</v>
      </c>
      <c r="F81" s="8">
        <v>9375.1</v>
      </c>
      <c r="G81" s="8">
        <v>9198.02</v>
      </c>
      <c r="H81" s="9">
        <v>2.7000000000000001E-3</v>
      </c>
    </row>
    <row r="82" spans="3:8" x14ac:dyDescent="0.25">
      <c r="C82" s="10">
        <v>45183</v>
      </c>
      <c r="D82" s="8">
        <v>9294.0400000000009</v>
      </c>
      <c r="E82" s="8">
        <v>9150.6299999999992</v>
      </c>
      <c r="F82" s="8">
        <v>9306.51</v>
      </c>
      <c r="G82" s="8">
        <v>9121.9500000000007</v>
      </c>
      <c r="H82" s="9">
        <v>2.2200000000000001E-2</v>
      </c>
    </row>
    <row r="83" spans="3:8" x14ac:dyDescent="0.25">
      <c r="C83" s="10">
        <v>45182</v>
      </c>
      <c r="D83" s="8">
        <v>9092.02</v>
      </c>
      <c r="E83" s="8">
        <v>9124.4500000000007</v>
      </c>
      <c r="F83" s="8">
        <v>9194.2800000000007</v>
      </c>
      <c r="G83" s="8">
        <v>9078.31</v>
      </c>
      <c r="H83" s="9">
        <v>-4.5999999999999999E-3</v>
      </c>
    </row>
    <row r="84" spans="3:8" x14ac:dyDescent="0.25">
      <c r="C84" s="10">
        <v>45181</v>
      </c>
      <c r="D84" s="8">
        <v>9134.42</v>
      </c>
      <c r="E84" s="8">
        <v>8972.31</v>
      </c>
      <c r="F84" s="8">
        <v>9149.39</v>
      </c>
      <c r="G84" s="8">
        <v>8972.31</v>
      </c>
      <c r="H84" s="9">
        <v>1.8100000000000002E-2</v>
      </c>
    </row>
    <row r="85" spans="3:8" x14ac:dyDescent="0.25">
      <c r="C85" s="10">
        <v>45180</v>
      </c>
      <c r="D85" s="8">
        <v>8972.31</v>
      </c>
      <c r="E85" s="8">
        <v>8953.67</v>
      </c>
      <c r="F85" s="8">
        <v>9042.51</v>
      </c>
      <c r="G85" s="8">
        <v>8915.7800000000007</v>
      </c>
      <c r="H85" s="9">
        <v>-8.9999999999999998E-4</v>
      </c>
    </row>
    <row r="86" spans="3:8" x14ac:dyDescent="0.25">
      <c r="C86" s="10">
        <v>45177</v>
      </c>
      <c r="D86" s="8">
        <v>8980.3799999999992</v>
      </c>
      <c r="E86" s="8">
        <v>8882.64</v>
      </c>
      <c r="F86" s="8">
        <v>9032.35</v>
      </c>
      <c r="G86" s="8">
        <v>8865.32</v>
      </c>
      <c r="H86" s="9">
        <v>4.3E-3</v>
      </c>
    </row>
    <row r="87" spans="3:8" x14ac:dyDescent="0.25">
      <c r="C87" s="10">
        <v>45176</v>
      </c>
      <c r="D87" s="8">
        <v>8942.0300000000007</v>
      </c>
      <c r="E87" s="8">
        <v>8971.7199999999993</v>
      </c>
      <c r="F87" s="8">
        <v>9022.4500000000007</v>
      </c>
      <c r="G87" s="8">
        <v>8885.11</v>
      </c>
      <c r="H87" s="9">
        <v>-1.0699999999999999E-2</v>
      </c>
    </row>
    <row r="88" spans="3:8" x14ac:dyDescent="0.25">
      <c r="C88" s="10">
        <v>45175</v>
      </c>
      <c r="D88" s="8">
        <v>9038.5400000000009</v>
      </c>
      <c r="E88" s="8">
        <v>8912.33</v>
      </c>
      <c r="F88" s="8">
        <v>9050.91</v>
      </c>
      <c r="G88" s="8">
        <v>8840.57</v>
      </c>
      <c r="H88" s="9">
        <v>1.21E-2</v>
      </c>
    </row>
    <row r="89" spans="3:8" x14ac:dyDescent="0.25">
      <c r="C89" s="10">
        <v>45174</v>
      </c>
      <c r="D89" s="8">
        <v>8930.89</v>
      </c>
      <c r="E89" s="8">
        <v>8789.84</v>
      </c>
      <c r="F89" s="8">
        <v>9033.59</v>
      </c>
      <c r="G89" s="8">
        <v>8729.2099999999991</v>
      </c>
      <c r="H89" s="9">
        <v>1.5299999999999999E-2</v>
      </c>
    </row>
    <row r="90" spans="3:8" x14ac:dyDescent="0.25">
      <c r="C90" s="10">
        <v>45173</v>
      </c>
      <c r="D90" s="8">
        <v>8796.0300000000007</v>
      </c>
      <c r="E90" s="8">
        <v>8746.5300000000007</v>
      </c>
      <c r="F90" s="8">
        <v>8809.64</v>
      </c>
      <c r="G90" s="8">
        <v>8724.26</v>
      </c>
      <c r="H90" s="9">
        <v>6.4000000000000003E-3</v>
      </c>
    </row>
    <row r="91" spans="3:8" x14ac:dyDescent="0.25">
      <c r="C91" s="10">
        <v>45170</v>
      </c>
      <c r="D91" s="8">
        <v>8740.35</v>
      </c>
      <c r="E91" s="8">
        <v>8557.23</v>
      </c>
      <c r="F91" s="8">
        <v>8760.14</v>
      </c>
      <c r="G91" s="8">
        <v>8549.7999999999993</v>
      </c>
      <c r="H91" s="9">
        <v>2.81E-2</v>
      </c>
    </row>
    <row r="92" spans="3:8" x14ac:dyDescent="0.25">
      <c r="C92" s="10">
        <v>45169</v>
      </c>
      <c r="D92" s="8">
        <v>8501.5499999999993</v>
      </c>
      <c r="E92" s="8">
        <v>8344.41</v>
      </c>
      <c r="F92" s="8">
        <v>8515.16</v>
      </c>
      <c r="G92" s="8">
        <v>8338.2199999999993</v>
      </c>
      <c r="H92" s="9">
        <v>2.0199999999999999E-2</v>
      </c>
    </row>
    <row r="93" spans="3:8" x14ac:dyDescent="0.25">
      <c r="C93" s="10">
        <v>45168</v>
      </c>
      <c r="D93" s="8">
        <v>8333.27</v>
      </c>
      <c r="E93" s="8">
        <v>8314.7099999999991</v>
      </c>
      <c r="F93" s="8">
        <v>8382.76</v>
      </c>
      <c r="G93" s="8">
        <v>8276.36</v>
      </c>
      <c r="H93" s="9">
        <v>4.5999999999999999E-3</v>
      </c>
    </row>
    <row r="94" spans="3:8" x14ac:dyDescent="0.25">
      <c r="C94" s="10">
        <v>45167</v>
      </c>
      <c r="D94" s="8">
        <v>8294.92</v>
      </c>
      <c r="E94" s="8">
        <v>8189.74</v>
      </c>
      <c r="F94" s="8">
        <v>8301.1</v>
      </c>
      <c r="G94" s="8">
        <v>8129.12</v>
      </c>
      <c r="H94" s="9">
        <v>1.2999999999999999E-2</v>
      </c>
    </row>
    <row r="95" spans="3:8" x14ac:dyDescent="0.25">
      <c r="C95" s="10">
        <v>45166</v>
      </c>
      <c r="D95" s="8">
        <v>8188.51</v>
      </c>
      <c r="E95" s="8">
        <v>8148.91</v>
      </c>
      <c r="F95" s="8">
        <v>8265.2199999999993</v>
      </c>
      <c r="G95" s="8">
        <v>8148.91</v>
      </c>
      <c r="H95" s="9">
        <v>1.77E-2</v>
      </c>
    </row>
    <row r="96" spans="3:8" x14ac:dyDescent="0.25">
      <c r="C96" s="10">
        <v>45163</v>
      </c>
      <c r="D96" s="8">
        <v>8046.22</v>
      </c>
      <c r="E96" s="8">
        <v>8108.08</v>
      </c>
      <c r="F96" s="8">
        <v>8234.2900000000009</v>
      </c>
      <c r="G96" s="8">
        <v>8002.91</v>
      </c>
      <c r="H96" s="9">
        <v>-2.5999999999999999E-3</v>
      </c>
    </row>
    <row r="97" spans="3:8" x14ac:dyDescent="0.25">
      <c r="C97" s="10">
        <v>45162</v>
      </c>
      <c r="D97" s="8">
        <v>8067.25</v>
      </c>
      <c r="E97" s="8">
        <v>8046.22</v>
      </c>
      <c r="F97" s="8">
        <v>8111.79</v>
      </c>
      <c r="G97" s="8">
        <v>7949.71</v>
      </c>
      <c r="H97" s="9">
        <v>-5.3E-3</v>
      </c>
    </row>
    <row r="98" spans="3:8" x14ac:dyDescent="0.25">
      <c r="C98" s="10">
        <v>45161</v>
      </c>
      <c r="D98" s="8">
        <v>8110.56</v>
      </c>
      <c r="E98" s="8">
        <v>8214.49</v>
      </c>
      <c r="F98" s="8">
        <v>8219.44</v>
      </c>
      <c r="G98" s="8">
        <v>7952.18</v>
      </c>
      <c r="H98" s="9">
        <v>-1.29E-2</v>
      </c>
    </row>
    <row r="99" spans="3:8" x14ac:dyDescent="0.25">
      <c r="C99" s="10">
        <v>45160</v>
      </c>
      <c r="D99" s="8">
        <v>8216.9699999999993</v>
      </c>
      <c r="E99" s="8">
        <v>8244.19</v>
      </c>
      <c r="F99" s="8">
        <v>8263.98</v>
      </c>
      <c r="G99" s="8">
        <v>8188.51</v>
      </c>
      <c r="H99" s="9">
        <v>-4.8999999999999998E-3</v>
      </c>
    </row>
    <row r="100" spans="3:8" x14ac:dyDescent="0.25">
      <c r="C100" s="10">
        <v>45159</v>
      </c>
      <c r="D100" s="8">
        <v>8257.7999999999993</v>
      </c>
      <c r="E100" s="8">
        <v>8362.9699999999993</v>
      </c>
      <c r="F100" s="8">
        <v>8411.2199999999993</v>
      </c>
      <c r="G100" s="8">
        <v>8242.9500000000007</v>
      </c>
      <c r="H100" s="9">
        <v>-7.7000000000000002E-3</v>
      </c>
    </row>
    <row r="101" spans="3:8" x14ac:dyDescent="0.25">
      <c r="C101" s="10">
        <v>45156</v>
      </c>
      <c r="D101" s="8">
        <v>8322.14</v>
      </c>
      <c r="E101" s="8">
        <v>8245.42</v>
      </c>
      <c r="F101" s="8">
        <v>8335.75</v>
      </c>
      <c r="G101" s="8">
        <v>8146.44</v>
      </c>
      <c r="H101" s="9">
        <v>1.0800000000000001E-2</v>
      </c>
    </row>
    <row r="102" spans="3:8" x14ac:dyDescent="0.25">
      <c r="C102" s="10">
        <v>45155</v>
      </c>
      <c r="D102" s="8">
        <v>8233.0499999999993</v>
      </c>
      <c r="E102" s="8">
        <v>8179.85</v>
      </c>
      <c r="F102" s="8">
        <v>8289.9699999999993</v>
      </c>
      <c r="G102" s="8">
        <v>8116.74</v>
      </c>
      <c r="H102" s="9">
        <v>4.4999999999999997E-3</v>
      </c>
    </row>
    <row r="103" spans="3:8" x14ac:dyDescent="0.25">
      <c r="C103" s="10">
        <v>45154</v>
      </c>
      <c r="D103" s="8">
        <v>8195.93</v>
      </c>
      <c r="E103" s="8">
        <v>8349.36</v>
      </c>
      <c r="F103" s="8">
        <v>8353.07</v>
      </c>
      <c r="G103" s="8">
        <v>8178.61</v>
      </c>
      <c r="H103" s="9">
        <v>-0.03</v>
      </c>
    </row>
    <row r="104" spans="3:8" x14ac:dyDescent="0.25">
      <c r="C104" s="10">
        <v>45152</v>
      </c>
      <c r="D104" s="8">
        <v>8449.58</v>
      </c>
      <c r="E104" s="8">
        <v>8428.5499999999993</v>
      </c>
      <c r="F104" s="8">
        <v>8501.5499999999993</v>
      </c>
      <c r="G104" s="8">
        <v>8374.1</v>
      </c>
      <c r="H104" s="9">
        <v>-8.9999999999999993E-3</v>
      </c>
    </row>
    <row r="105" spans="3:8" x14ac:dyDescent="0.25">
      <c r="C105" s="10">
        <v>45149</v>
      </c>
      <c r="D105" s="8">
        <v>8526.2900000000009</v>
      </c>
      <c r="E105" s="8">
        <v>8454.5300000000007</v>
      </c>
      <c r="F105" s="8">
        <v>8541.14</v>
      </c>
      <c r="G105" s="8">
        <v>8391.43</v>
      </c>
      <c r="H105" s="9">
        <v>8.5000000000000006E-3</v>
      </c>
    </row>
    <row r="106" spans="3:8" x14ac:dyDescent="0.25">
      <c r="C106" s="10">
        <v>45148</v>
      </c>
      <c r="D106" s="8">
        <v>8454.5300000000007</v>
      </c>
      <c r="E106" s="8">
        <v>8548.91</v>
      </c>
      <c r="F106" s="8">
        <v>8636.5</v>
      </c>
      <c r="G106" s="8">
        <v>8429.85</v>
      </c>
      <c r="H106" s="9">
        <v>-7.9000000000000008E-3</v>
      </c>
    </row>
    <row r="107" spans="3:8" x14ac:dyDescent="0.25">
      <c r="C107" s="10">
        <v>45147</v>
      </c>
      <c r="D107" s="8">
        <v>8521.77</v>
      </c>
      <c r="E107" s="8">
        <v>8424.61</v>
      </c>
      <c r="F107" s="8">
        <v>8620.15</v>
      </c>
      <c r="G107" s="8">
        <v>8418.4599999999991</v>
      </c>
      <c r="H107" s="9">
        <v>1.2999999999999999E-2</v>
      </c>
    </row>
    <row r="108" spans="3:8" x14ac:dyDescent="0.25">
      <c r="C108" s="10">
        <v>45146</v>
      </c>
      <c r="D108" s="8">
        <v>8412.31</v>
      </c>
      <c r="E108" s="8">
        <v>8363.11</v>
      </c>
      <c r="F108" s="8">
        <v>8425.84</v>
      </c>
      <c r="G108" s="8">
        <v>8152.8</v>
      </c>
      <c r="H108" s="9">
        <v>5.0000000000000001E-3</v>
      </c>
    </row>
    <row r="109" spans="3:8" x14ac:dyDescent="0.25">
      <c r="C109" s="10">
        <v>45145</v>
      </c>
      <c r="D109" s="8">
        <v>8370.49</v>
      </c>
      <c r="E109" s="8">
        <v>8411.08</v>
      </c>
      <c r="F109" s="8">
        <v>8427.07</v>
      </c>
      <c r="G109" s="8">
        <v>8301.6200000000008</v>
      </c>
      <c r="H109" s="9">
        <v>-7.7000000000000002E-3</v>
      </c>
    </row>
    <row r="110" spans="3:8" x14ac:dyDescent="0.25">
      <c r="C110" s="10">
        <v>45142</v>
      </c>
      <c r="D110" s="8">
        <v>8435.67</v>
      </c>
      <c r="E110" s="8">
        <v>8322.5300000000007</v>
      </c>
      <c r="F110" s="8">
        <v>8459.0400000000009</v>
      </c>
      <c r="G110" s="8">
        <v>8295.4699999999993</v>
      </c>
      <c r="H110" s="9">
        <v>1.4500000000000001E-2</v>
      </c>
    </row>
    <row r="111" spans="3:8" x14ac:dyDescent="0.25">
      <c r="C111" s="10">
        <v>45141</v>
      </c>
      <c r="D111" s="8">
        <v>8315.15</v>
      </c>
      <c r="E111" s="8">
        <v>8098.69</v>
      </c>
      <c r="F111" s="8">
        <v>8337.2800000000007</v>
      </c>
      <c r="G111" s="8">
        <v>8016.29</v>
      </c>
      <c r="H111" s="9">
        <v>3.1300000000000001E-2</v>
      </c>
    </row>
    <row r="112" spans="3:8" x14ac:dyDescent="0.25">
      <c r="C112" s="10">
        <v>45140</v>
      </c>
      <c r="D112" s="8">
        <v>8063.02</v>
      </c>
      <c r="E112" s="8">
        <v>8289.32</v>
      </c>
      <c r="F112" s="8">
        <v>8343.43</v>
      </c>
      <c r="G112" s="8">
        <v>8050.73</v>
      </c>
      <c r="H112" s="9">
        <v>-2.5399999999999999E-2</v>
      </c>
    </row>
    <row r="113" spans="3:8" x14ac:dyDescent="0.25">
      <c r="C113" s="10">
        <v>45139</v>
      </c>
      <c r="D113" s="8">
        <v>8273.33</v>
      </c>
      <c r="E113" s="8">
        <v>8247.5</v>
      </c>
      <c r="F113" s="8">
        <v>8289.32</v>
      </c>
      <c r="G113" s="8">
        <v>8162.64</v>
      </c>
      <c r="H113" s="9">
        <v>4.4999999999999997E-3</v>
      </c>
    </row>
    <row r="114" spans="3:8" x14ac:dyDescent="0.25">
      <c r="C114" s="10">
        <v>45138</v>
      </c>
      <c r="D114" s="8">
        <v>8236.44</v>
      </c>
      <c r="E114" s="8">
        <v>8110.99</v>
      </c>
      <c r="F114" s="8">
        <v>8262.26</v>
      </c>
      <c r="G114" s="8">
        <v>8107.3</v>
      </c>
      <c r="H114" s="9">
        <v>1.7899999999999999E-2</v>
      </c>
    </row>
    <row r="115" spans="3:8" x14ac:dyDescent="0.25">
      <c r="C115" s="10">
        <v>45135</v>
      </c>
      <c r="D115" s="8">
        <v>8091.31</v>
      </c>
      <c r="E115" s="8">
        <v>8076.55</v>
      </c>
      <c r="F115" s="8">
        <v>8129.44</v>
      </c>
      <c r="G115" s="8">
        <v>8002.76</v>
      </c>
      <c r="H115" s="9">
        <v>2.5999999999999999E-3</v>
      </c>
    </row>
    <row r="116" spans="3:8" x14ac:dyDescent="0.25">
      <c r="C116" s="10">
        <v>45134</v>
      </c>
      <c r="D116" s="8">
        <v>8070.4</v>
      </c>
      <c r="E116" s="8">
        <v>8035.97</v>
      </c>
      <c r="F116" s="8">
        <v>8139.28</v>
      </c>
      <c r="G116" s="8">
        <v>7975.7</v>
      </c>
      <c r="H116" s="9">
        <v>1.37E-2</v>
      </c>
    </row>
    <row r="117" spans="3:8" x14ac:dyDescent="0.25">
      <c r="C117" s="10">
        <v>45133</v>
      </c>
      <c r="D117" s="8">
        <v>7960.94</v>
      </c>
      <c r="E117" s="8">
        <v>7985.54</v>
      </c>
      <c r="F117" s="8">
        <v>8042.12</v>
      </c>
      <c r="G117" s="8">
        <v>7940.04</v>
      </c>
      <c r="H117" s="9">
        <v>-8.6E-3</v>
      </c>
    </row>
    <row r="118" spans="3:8" x14ac:dyDescent="0.25">
      <c r="C118" s="10">
        <v>45132</v>
      </c>
      <c r="D118" s="8">
        <v>8029.82</v>
      </c>
      <c r="E118" s="8">
        <v>7937.58</v>
      </c>
      <c r="F118" s="8">
        <v>8039.66</v>
      </c>
      <c r="G118" s="8">
        <v>7890.84</v>
      </c>
      <c r="H118" s="9">
        <v>1.0500000000000001E-2</v>
      </c>
    </row>
    <row r="119" spans="3:8" x14ac:dyDescent="0.25">
      <c r="C119" s="10">
        <v>45131</v>
      </c>
      <c r="D119" s="8">
        <v>7946.19</v>
      </c>
      <c r="E119" s="8">
        <v>7760.48</v>
      </c>
      <c r="F119" s="8">
        <v>7975.7</v>
      </c>
      <c r="G119" s="8">
        <v>7708.82</v>
      </c>
      <c r="H119" s="9">
        <v>2.5899999999999999E-2</v>
      </c>
    </row>
    <row r="120" spans="3:8" x14ac:dyDescent="0.25">
      <c r="C120" s="10">
        <v>45128</v>
      </c>
      <c r="D120" s="8">
        <v>7745.72</v>
      </c>
      <c r="E120" s="8">
        <v>7662.09</v>
      </c>
      <c r="F120" s="8">
        <v>7777.69</v>
      </c>
      <c r="G120" s="8">
        <v>7662.09</v>
      </c>
      <c r="H120" s="9">
        <v>1.4E-2</v>
      </c>
    </row>
    <row r="121" spans="3:8" x14ac:dyDescent="0.25">
      <c r="C121" s="10">
        <v>45127</v>
      </c>
      <c r="D121" s="8">
        <v>7638.72</v>
      </c>
      <c r="E121" s="8">
        <v>7630.11</v>
      </c>
      <c r="F121" s="8">
        <v>7691.6</v>
      </c>
      <c r="G121" s="8">
        <v>7534.18</v>
      </c>
      <c r="H121" s="9">
        <v>8.0000000000000004E-4</v>
      </c>
    </row>
    <row r="122" spans="3:8" x14ac:dyDescent="0.25">
      <c r="C122" s="10">
        <v>45126</v>
      </c>
      <c r="D122" s="8">
        <v>7632.57</v>
      </c>
      <c r="E122" s="8">
        <v>7636.26</v>
      </c>
      <c r="F122" s="8">
        <v>7765.4</v>
      </c>
      <c r="G122" s="8">
        <v>7606.74</v>
      </c>
      <c r="H122" s="9">
        <v>-2.8999999999999998E-3</v>
      </c>
    </row>
    <row r="123" spans="3:8" x14ac:dyDescent="0.25">
      <c r="C123" s="10">
        <v>45125</v>
      </c>
      <c r="D123" s="8">
        <v>7654.71</v>
      </c>
      <c r="E123" s="8">
        <v>7521.88</v>
      </c>
      <c r="F123" s="8">
        <v>7664.55</v>
      </c>
      <c r="G123" s="8">
        <v>7469</v>
      </c>
      <c r="H123" s="9">
        <v>2.07E-2</v>
      </c>
    </row>
    <row r="124" spans="3:8" x14ac:dyDescent="0.25">
      <c r="C124" s="10">
        <v>45124</v>
      </c>
      <c r="D124" s="8">
        <v>7499.74</v>
      </c>
      <c r="E124" s="8">
        <v>7572.31</v>
      </c>
      <c r="F124" s="8">
        <v>7686.68</v>
      </c>
      <c r="G124" s="8">
        <v>7472.69</v>
      </c>
      <c r="H124" s="9">
        <v>-1.84E-2</v>
      </c>
    </row>
    <row r="125" spans="3:8" x14ac:dyDescent="0.25">
      <c r="C125" s="10">
        <v>45121</v>
      </c>
      <c r="D125" s="8">
        <v>7639.95</v>
      </c>
      <c r="E125" s="8">
        <v>7759.25</v>
      </c>
      <c r="F125" s="8">
        <v>7789.99</v>
      </c>
      <c r="G125" s="8">
        <v>7615.35</v>
      </c>
      <c r="H125" s="9">
        <v>-7.1999999999999998E-3</v>
      </c>
    </row>
    <row r="126" spans="3:8" x14ac:dyDescent="0.25">
      <c r="C126" s="10">
        <v>45120</v>
      </c>
      <c r="D126" s="8">
        <v>7695.29</v>
      </c>
      <c r="E126" s="8">
        <v>7667.01</v>
      </c>
      <c r="F126" s="8">
        <v>7766.63</v>
      </c>
      <c r="G126" s="8">
        <v>7625.19</v>
      </c>
      <c r="H126" s="9">
        <v>5.8999999999999999E-3</v>
      </c>
    </row>
    <row r="127" spans="3:8" x14ac:dyDescent="0.25">
      <c r="C127" s="10">
        <v>45119</v>
      </c>
      <c r="D127" s="8">
        <v>7649.79</v>
      </c>
      <c r="E127" s="8">
        <v>7589.52</v>
      </c>
      <c r="F127" s="8">
        <v>7684.22</v>
      </c>
      <c r="G127" s="8">
        <v>7573.54</v>
      </c>
      <c r="H127" s="9">
        <v>7.9000000000000008E-3</v>
      </c>
    </row>
    <row r="128" spans="3:8" x14ac:dyDescent="0.25">
      <c r="C128" s="10">
        <v>45118</v>
      </c>
      <c r="D128" s="8">
        <v>7589.52</v>
      </c>
      <c r="E128" s="8">
        <v>7447.94</v>
      </c>
      <c r="F128" s="8">
        <v>7606.15</v>
      </c>
      <c r="G128" s="8">
        <v>7427.63</v>
      </c>
      <c r="H128" s="9">
        <v>2.1299999999999999E-2</v>
      </c>
    </row>
    <row r="129" spans="3:8" x14ac:dyDescent="0.25">
      <c r="C129" s="10">
        <v>45117</v>
      </c>
      <c r="D129" s="8">
        <v>7431.32</v>
      </c>
      <c r="E129" s="8">
        <v>7469.56</v>
      </c>
      <c r="F129" s="8">
        <v>7554.68</v>
      </c>
      <c r="G129" s="8">
        <v>7410.35</v>
      </c>
      <c r="H129" s="9">
        <v>-6.4000000000000003E-3</v>
      </c>
    </row>
    <row r="130" spans="3:8" x14ac:dyDescent="0.25">
      <c r="C130" s="10">
        <v>45114</v>
      </c>
      <c r="D130" s="8">
        <v>7479.43</v>
      </c>
      <c r="E130" s="8">
        <v>7259.85</v>
      </c>
      <c r="F130" s="8">
        <v>7497.93</v>
      </c>
      <c r="G130" s="8">
        <v>7233.94</v>
      </c>
      <c r="H130" s="9">
        <v>2.0500000000000001E-2</v>
      </c>
    </row>
    <row r="131" spans="3:8" x14ac:dyDescent="0.25">
      <c r="C131" s="10">
        <v>45113</v>
      </c>
      <c r="D131" s="8">
        <v>7328.93</v>
      </c>
      <c r="E131" s="8">
        <v>7303.02</v>
      </c>
      <c r="F131" s="8">
        <v>7368.4</v>
      </c>
      <c r="G131" s="8">
        <v>7182.13</v>
      </c>
      <c r="H131" s="9">
        <v>1.5E-3</v>
      </c>
    </row>
    <row r="132" spans="3:8" x14ac:dyDescent="0.25">
      <c r="C132" s="10">
        <v>45112</v>
      </c>
      <c r="D132" s="8">
        <v>7317.83</v>
      </c>
      <c r="E132" s="8">
        <v>7195.7</v>
      </c>
      <c r="F132" s="8">
        <v>7327.7</v>
      </c>
      <c r="G132" s="8">
        <v>7148.82</v>
      </c>
      <c r="H132" s="9">
        <v>1.4E-2</v>
      </c>
    </row>
    <row r="133" spans="3:8" x14ac:dyDescent="0.25">
      <c r="C133" s="10">
        <v>45111</v>
      </c>
      <c r="D133" s="8">
        <v>7216.67</v>
      </c>
      <c r="E133" s="8">
        <v>7105.64</v>
      </c>
      <c r="F133" s="8">
        <v>7227.77</v>
      </c>
      <c r="G133" s="8">
        <v>7090.84</v>
      </c>
      <c r="H133" s="9">
        <v>1.6899999999999998E-2</v>
      </c>
    </row>
    <row r="134" spans="3:8" x14ac:dyDescent="0.25">
      <c r="C134" s="10">
        <v>45110</v>
      </c>
      <c r="D134" s="8">
        <v>7097.01</v>
      </c>
      <c r="E134" s="8">
        <v>7166.09</v>
      </c>
      <c r="F134" s="8">
        <v>7266.01</v>
      </c>
      <c r="G134" s="8">
        <v>7073.57</v>
      </c>
      <c r="H134" s="9">
        <v>-7.9000000000000008E-3</v>
      </c>
    </row>
    <row r="135" spans="3:8" x14ac:dyDescent="0.25">
      <c r="C135" s="10">
        <v>45107</v>
      </c>
      <c r="D135" s="8">
        <v>7153.76</v>
      </c>
      <c r="E135" s="8">
        <v>7095.78</v>
      </c>
      <c r="F135" s="8">
        <v>7205.57</v>
      </c>
      <c r="G135" s="8">
        <v>7066.17</v>
      </c>
      <c r="H135" s="9">
        <v>1.06E-2</v>
      </c>
    </row>
    <row r="136" spans="3:8" x14ac:dyDescent="0.25">
      <c r="C136" s="10">
        <v>45106</v>
      </c>
      <c r="D136" s="8">
        <v>7078.5</v>
      </c>
      <c r="E136" s="8">
        <v>7093.31</v>
      </c>
      <c r="F136" s="8">
        <v>7166.09</v>
      </c>
      <c r="G136" s="8">
        <v>7003.25</v>
      </c>
      <c r="H136" s="9">
        <v>2.0999999999999999E-3</v>
      </c>
    </row>
    <row r="137" spans="3:8" x14ac:dyDescent="0.25">
      <c r="C137" s="10">
        <v>45105</v>
      </c>
      <c r="D137" s="8">
        <v>7063.7</v>
      </c>
      <c r="E137" s="8">
        <v>6926.77</v>
      </c>
      <c r="F137" s="8">
        <v>7077.27</v>
      </c>
      <c r="G137" s="8">
        <v>6820.68</v>
      </c>
      <c r="H137" s="9">
        <v>1.9400000000000001E-2</v>
      </c>
    </row>
    <row r="138" spans="3:8" x14ac:dyDescent="0.25">
      <c r="C138" s="10">
        <v>45104</v>
      </c>
      <c r="D138" s="8">
        <v>6929.24</v>
      </c>
      <c r="E138" s="8">
        <v>7085.91</v>
      </c>
      <c r="F138" s="8">
        <v>7113.05</v>
      </c>
      <c r="G138" s="8">
        <v>6886.06</v>
      </c>
      <c r="H138" s="9">
        <v>-2.0899999999999998E-2</v>
      </c>
    </row>
    <row r="139" spans="3:8" x14ac:dyDescent="0.25">
      <c r="C139" s="10">
        <v>45103</v>
      </c>
      <c r="D139" s="8">
        <v>7077.27</v>
      </c>
      <c r="E139" s="8">
        <v>7014.36</v>
      </c>
      <c r="F139" s="8">
        <v>7105.64</v>
      </c>
      <c r="G139" s="8">
        <v>6974.88</v>
      </c>
      <c r="H139" s="9">
        <v>1.09E-2</v>
      </c>
    </row>
    <row r="140" spans="3:8" x14ac:dyDescent="0.25">
      <c r="C140" s="10">
        <v>45100</v>
      </c>
      <c r="D140" s="8">
        <v>7000.79</v>
      </c>
      <c r="E140" s="8">
        <v>7004.49</v>
      </c>
      <c r="F140" s="8">
        <v>7019.29</v>
      </c>
      <c r="G140" s="8">
        <v>6841.65</v>
      </c>
      <c r="H140" s="9">
        <v>-5.3E-3</v>
      </c>
    </row>
    <row r="141" spans="3:8" x14ac:dyDescent="0.25">
      <c r="C141" s="10">
        <v>45099</v>
      </c>
      <c r="D141" s="8">
        <v>7037.8</v>
      </c>
      <c r="E141" s="8">
        <v>7327.7</v>
      </c>
      <c r="F141" s="8">
        <v>7359.77</v>
      </c>
      <c r="G141" s="8">
        <v>7000.79</v>
      </c>
      <c r="H141" s="9">
        <v>-4.1700000000000001E-2</v>
      </c>
    </row>
    <row r="142" spans="3:8" x14ac:dyDescent="0.25">
      <c r="C142" s="10">
        <v>45098</v>
      </c>
      <c r="D142" s="8">
        <v>7343.73</v>
      </c>
      <c r="E142" s="8">
        <v>7198.17</v>
      </c>
      <c r="F142" s="8">
        <v>7370.87</v>
      </c>
      <c r="G142" s="8">
        <v>7188.3</v>
      </c>
      <c r="H142" s="9">
        <v>2.2700000000000001E-2</v>
      </c>
    </row>
    <row r="143" spans="3:8" x14ac:dyDescent="0.25">
      <c r="C143" s="10">
        <v>45097</v>
      </c>
      <c r="D143" s="8">
        <v>7180.89</v>
      </c>
      <c r="E143" s="8">
        <v>7220.37</v>
      </c>
      <c r="F143" s="8">
        <v>7346.2</v>
      </c>
      <c r="G143" s="8">
        <v>7089.61</v>
      </c>
      <c r="H143" s="9">
        <v>-7.4999999999999997E-3</v>
      </c>
    </row>
    <row r="144" spans="3:8" x14ac:dyDescent="0.25">
      <c r="C144" s="10">
        <v>45096</v>
      </c>
      <c r="D144" s="8">
        <v>7235.17</v>
      </c>
      <c r="E144" s="8">
        <v>7196.93</v>
      </c>
      <c r="F144" s="8">
        <v>7325.23</v>
      </c>
      <c r="G144" s="8">
        <v>7192</v>
      </c>
      <c r="H144" s="9">
        <v>-2E-3</v>
      </c>
    </row>
    <row r="145" spans="3:8" x14ac:dyDescent="0.25">
      <c r="C145" s="10">
        <v>45093</v>
      </c>
      <c r="D145" s="8">
        <v>7249.98</v>
      </c>
      <c r="E145" s="8">
        <v>7172.26</v>
      </c>
      <c r="F145" s="8">
        <v>7258.61</v>
      </c>
      <c r="G145" s="8">
        <v>7124.15</v>
      </c>
      <c r="H145" s="9">
        <v>7.1999999999999998E-3</v>
      </c>
    </row>
    <row r="146" spans="3:8" x14ac:dyDescent="0.25">
      <c r="C146" s="10">
        <v>45092</v>
      </c>
      <c r="D146" s="8">
        <v>7198.17</v>
      </c>
      <c r="E146" s="8">
        <v>6995.85</v>
      </c>
      <c r="F146" s="8">
        <v>7215.44</v>
      </c>
      <c r="G146" s="8">
        <v>6953.91</v>
      </c>
      <c r="H146" s="9">
        <v>2.35E-2</v>
      </c>
    </row>
    <row r="147" spans="3:8" x14ac:dyDescent="0.25">
      <c r="C147" s="10">
        <v>45091</v>
      </c>
      <c r="D147" s="8">
        <v>7032.86</v>
      </c>
      <c r="E147" s="8">
        <v>7101.94</v>
      </c>
      <c r="F147" s="8">
        <v>7189.53</v>
      </c>
      <c r="G147" s="8">
        <v>6994.62</v>
      </c>
      <c r="H147" s="9">
        <v>-1.18E-2</v>
      </c>
    </row>
    <row r="148" spans="3:8" x14ac:dyDescent="0.25">
      <c r="C148" s="10">
        <v>45090</v>
      </c>
      <c r="D148" s="8">
        <v>7116.75</v>
      </c>
      <c r="E148" s="8">
        <v>6932.94</v>
      </c>
      <c r="F148" s="8">
        <v>7140.19</v>
      </c>
      <c r="G148" s="8">
        <v>6910.73</v>
      </c>
      <c r="H148" s="9">
        <v>2.7099999999999999E-2</v>
      </c>
    </row>
    <row r="149" spans="3:8" x14ac:dyDescent="0.25">
      <c r="C149" s="10">
        <v>45089</v>
      </c>
      <c r="D149" s="8">
        <v>6929.24</v>
      </c>
      <c r="E149" s="8">
        <v>7159.92</v>
      </c>
      <c r="F149" s="8">
        <v>7185.83</v>
      </c>
      <c r="G149" s="8">
        <v>6879.89</v>
      </c>
      <c r="H149" s="9">
        <v>-4.24E-2</v>
      </c>
    </row>
    <row r="150" spans="3:8" x14ac:dyDescent="0.25">
      <c r="C150" s="10">
        <v>45086</v>
      </c>
      <c r="D150" s="8">
        <v>7236.41</v>
      </c>
      <c r="E150" s="8">
        <v>7275.88</v>
      </c>
      <c r="F150" s="8">
        <v>7349.9</v>
      </c>
      <c r="G150" s="8">
        <v>7222.84</v>
      </c>
      <c r="H150" s="9">
        <v>-1.15E-2</v>
      </c>
    </row>
    <row r="151" spans="3:8" x14ac:dyDescent="0.25">
      <c r="C151" s="10">
        <v>45085</v>
      </c>
      <c r="D151" s="8">
        <v>7320.29</v>
      </c>
      <c r="E151" s="8">
        <v>7432.85</v>
      </c>
      <c r="F151" s="8">
        <v>7502.73</v>
      </c>
      <c r="G151" s="8">
        <v>7097.66</v>
      </c>
      <c r="H151" s="9">
        <v>-1.66E-2</v>
      </c>
    </row>
    <row r="152" spans="3:8" x14ac:dyDescent="0.25">
      <c r="C152" s="10">
        <v>45084</v>
      </c>
      <c r="D152" s="8">
        <v>7443.98</v>
      </c>
      <c r="E152" s="8">
        <v>7337.35</v>
      </c>
      <c r="F152" s="8">
        <v>7496.05</v>
      </c>
      <c r="G152" s="8">
        <v>7279.08</v>
      </c>
      <c r="H152" s="9">
        <v>1.09E-2</v>
      </c>
    </row>
    <row r="153" spans="3:8" x14ac:dyDescent="0.25">
      <c r="C153" s="10">
        <v>45083</v>
      </c>
      <c r="D153" s="8">
        <v>7363.39</v>
      </c>
      <c r="E153" s="8">
        <v>7383.23</v>
      </c>
      <c r="F153" s="8">
        <v>7411.74</v>
      </c>
      <c r="G153" s="8">
        <v>7204.69</v>
      </c>
      <c r="H153" s="9">
        <v>-1.0800000000000001E-2</v>
      </c>
    </row>
    <row r="154" spans="3:8" x14ac:dyDescent="0.25">
      <c r="C154" s="10">
        <v>45082</v>
      </c>
      <c r="D154" s="8">
        <v>7443.98</v>
      </c>
      <c r="E154" s="8">
        <v>7385.71</v>
      </c>
      <c r="F154" s="8">
        <v>7571.68</v>
      </c>
      <c r="G154" s="8">
        <v>7385.71</v>
      </c>
      <c r="H154" s="9">
        <v>1.49E-2</v>
      </c>
    </row>
    <row r="155" spans="3:8" x14ac:dyDescent="0.25">
      <c r="C155" s="10">
        <v>45079</v>
      </c>
      <c r="D155" s="8">
        <v>7334.87</v>
      </c>
      <c r="E155" s="8">
        <v>7212.13</v>
      </c>
      <c r="F155" s="8">
        <v>7379.51</v>
      </c>
      <c r="G155" s="8">
        <v>7196.01</v>
      </c>
      <c r="H155" s="9">
        <v>1.5100000000000001E-2</v>
      </c>
    </row>
    <row r="156" spans="3:8" x14ac:dyDescent="0.25">
      <c r="C156" s="10">
        <v>45078</v>
      </c>
      <c r="D156" s="8">
        <v>7225.77</v>
      </c>
      <c r="E156" s="8">
        <v>7045.99</v>
      </c>
      <c r="F156" s="8">
        <v>7266.68</v>
      </c>
      <c r="G156" s="8">
        <v>6929.45</v>
      </c>
      <c r="H156" s="9">
        <v>2.4299999999999999E-2</v>
      </c>
    </row>
    <row r="157" spans="3:8" x14ac:dyDescent="0.25">
      <c r="C157" s="10">
        <v>45077</v>
      </c>
      <c r="D157" s="8">
        <v>7054.67</v>
      </c>
      <c r="E157" s="8">
        <v>7135.26</v>
      </c>
      <c r="F157" s="8">
        <v>7165.02</v>
      </c>
      <c r="G157" s="8">
        <v>6902.17</v>
      </c>
      <c r="H157" s="9">
        <v>-1.15E-2</v>
      </c>
    </row>
    <row r="158" spans="3:8" x14ac:dyDescent="0.25">
      <c r="C158" s="10">
        <v>45076</v>
      </c>
      <c r="D158" s="8">
        <v>7136.5</v>
      </c>
      <c r="E158" s="8">
        <v>7443.98</v>
      </c>
      <c r="F158" s="8">
        <v>7465.06</v>
      </c>
      <c r="G158" s="8">
        <v>7109.22</v>
      </c>
      <c r="H158" s="9">
        <v>-4.6399999999999997E-2</v>
      </c>
    </row>
    <row r="159" spans="3:8" x14ac:dyDescent="0.25">
      <c r="C159" s="10">
        <v>45075</v>
      </c>
      <c r="D159" s="8">
        <v>7483.65</v>
      </c>
      <c r="E159" s="8">
        <v>7505.97</v>
      </c>
      <c r="F159" s="8">
        <v>7533.25</v>
      </c>
      <c r="G159" s="8">
        <v>7401.82</v>
      </c>
      <c r="H159" s="9">
        <v>5.3E-3</v>
      </c>
    </row>
    <row r="160" spans="3:8" x14ac:dyDescent="0.25">
      <c r="C160" s="10">
        <v>45072</v>
      </c>
      <c r="D160" s="8">
        <v>7443.98</v>
      </c>
      <c r="E160" s="8">
        <v>7379.51</v>
      </c>
      <c r="F160" s="8">
        <v>7499.77</v>
      </c>
      <c r="G160" s="8">
        <v>7364.63</v>
      </c>
      <c r="H160" s="9">
        <v>9.7999999999999997E-3</v>
      </c>
    </row>
    <row r="161" spans="3:8" x14ac:dyDescent="0.25">
      <c r="C161" s="10">
        <v>45071</v>
      </c>
      <c r="D161" s="8">
        <v>7372.07</v>
      </c>
      <c r="E161" s="8">
        <v>7627.47</v>
      </c>
      <c r="F161" s="8">
        <v>7636.15</v>
      </c>
      <c r="G161" s="8">
        <v>7315.04</v>
      </c>
      <c r="H161" s="9">
        <v>-2.7E-2</v>
      </c>
    </row>
    <row r="162" spans="3:8" x14ac:dyDescent="0.25">
      <c r="C162" s="10">
        <v>45070</v>
      </c>
      <c r="D162" s="8">
        <v>7576.64</v>
      </c>
      <c r="E162" s="8">
        <v>7556.8</v>
      </c>
      <c r="F162" s="8">
        <v>7674.59</v>
      </c>
      <c r="G162" s="8">
        <v>7519.61</v>
      </c>
      <c r="H162" s="9">
        <v>3.0999999999999999E-3</v>
      </c>
    </row>
    <row r="163" spans="3:8" x14ac:dyDescent="0.25">
      <c r="C163" s="10">
        <v>45069</v>
      </c>
      <c r="D163" s="8">
        <v>7553.08</v>
      </c>
      <c r="E163" s="8">
        <v>7472.49</v>
      </c>
      <c r="F163" s="8">
        <v>7587.8</v>
      </c>
      <c r="G163" s="8">
        <v>7390.67</v>
      </c>
      <c r="H163" s="9">
        <v>1.2500000000000001E-2</v>
      </c>
    </row>
    <row r="164" spans="3:8" x14ac:dyDescent="0.25">
      <c r="C164" s="10">
        <v>45068</v>
      </c>
      <c r="D164" s="8">
        <v>7460.1</v>
      </c>
      <c r="E164" s="8">
        <v>7327.43</v>
      </c>
      <c r="F164" s="8">
        <v>7474.97</v>
      </c>
      <c r="G164" s="8">
        <v>7281.56</v>
      </c>
      <c r="H164" s="9">
        <v>1.4800000000000001E-2</v>
      </c>
    </row>
    <row r="165" spans="3:8" x14ac:dyDescent="0.25">
      <c r="C165" s="10">
        <v>45065</v>
      </c>
      <c r="D165" s="8">
        <v>7350.99</v>
      </c>
      <c r="E165" s="8">
        <v>7467.54</v>
      </c>
      <c r="F165" s="8">
        <v>7563</v>
      </c>
      <c r="G165" s="8">
        <v>7339.83</v>
      </c>
      <c r="H165" s="9">
        <v>-4.7000000000000002E-3</v>
      </c>
    </row>
    <row r="166" spans="3:8" x14ac:dyDescent="0.25">
      <c r="C166" s="10">
        <v>45064</v>
      </c>
      <c r="D166" s="8">
        <v>7385.71</v>
      </c>
      <c r="E166" s="8">
        <v>7458.86</v>
      </c>
      <c r="F166" s="8">
        <v>7493.57</v>
      </c>
      <c r="G166" s="8">
        <v>7372.07</v>
      </c>
      <c r="H166" s="9">
        <v>-1.29E-2</v>
      </c>
    </row>
    <row r="167" spans="3:8" x14ac:dyDescent="0.25">
      <c r="C167" s="10">
        <v>45063</v>
      </c>
      <c r="D167" s="8">
        <v>7482.41</v>
      </c>
      <c r="E167" s="8">
        <v>7275.36</v>
      </c>
      <c r="F167" s="8">
        <v>7512.17</v>
      </c>
      <c r="G167" s="8">
        <v>7193.53</v>
      </c>
      <c r="H167" s="9">
        <v>0.03</v>
      </c>
    </row>
    <row r="168" spans="3:8" x14ac:dyDescent="0.25">
      <c r="C168" s="10">
        <v>45062</v>
      </c>
      <c r="D168" s="8">
        <v>7264.2</v>
      </c>
      <c r="E168" s="8">
        <v>7312.56</v>
      </c>
      <c r="F168" s="8">
        <v>7348.51</v>
      </c>
      <c r="G168" s="8">
        <v>7224.53</v>
      </c>
      <c r="H168" s="9">
        <v>-4.1999999999999997E-3</v>
      </c>
    </row>
    <row r="169" spans="3:8" x14ac:dyDescent="0.25">
      <c r="C169" s="10">
        <v>45061</v>
      </c>
      <c r="D169" s="8">
        <v>7295.2</v>
      </c>
      <c r="E169" s="8">
        <v>7150.14</v>
      </c>
      <c r="F169" s="8">
        <v>7341.07</v>
      </c>
      <c r="G169" s="8">
        <v>7109.22</v>
      </c>
      <c r="H169" s="9">
        <v>1.3599999999999999E-2</v>
      </c>
    </row>
    <row r="170" spans="3:8" x14ac:dyDescent="0.25">
      <c r="C170" s="10">
        <v>45058</v>
      </c>
      <c r="D170" s="8">
        <v>7197.25</v>
      </c>
      <c r="E170" s="8">
        <v>7285.28</v>
      </c>
      <c r="F170" s="8">
        <v>7370.83</v>
      </c>
      <c r="G170" s="8">
        <v>7183.61</v>
      </c>
      <c r="H170" s="9">
        <v>-1.21E-2</v>
      </c>
    </row>
    <row r="171" spans="3:8" x14ac:dyDescent="0.25">
      <c r="C171" s="10">
        <v>45057</v>
      </c>
      <c r="D171" s="8">
        <v>7285.28</v>
      </c>
      <c r="E171" s="8">
        <v>7431.99</v>
      </c>
      <c r="F171" s="8">
        <v>7525.24</v>
      </c>
      <c r="G171" s="8">
        <v>7264.14</v>
      </c>
      <c r="H171" s="9">
        <v>-1.4E-2</v>
      </c>
    </row>
    <row r="172" spans="3:8" x14ac:dyDescent="0.25">
      <c r="C172" s="10">
        <v>45056</v>
      </c>
      <c r="D172" s="8">
        <v>7388.48</v>
      </c>
      <c r="E172" s="8">
        <v>7494.36</v>
      </c>
      <c r="F172" s="8">
        <v>7549.18</v>
      </c>
      <c r="G172" s="8">
        <v>7359.82</v>
      </c>
      <c r="H172" s="9">
        <v>-1.7899999999999999E-2</v>
      </c>
    </row>
    <row r="173" spans="3:8" x14ac:dyDescent="0.25">
      <c r="C173" s="10">
        <v>45055</v>
      </c>
      <c r="D173" s="8">
        <v>7523.02</v>
      </c>
      <c r="E173" s="8">
        <v>7448.27</v>
      </c>
      <c r="F173" s="8">
        <v>7549.18</v>
      </c>
      <c r="G173" s="8">
        <v>7321.21</v>
      </c>
      <c r="H173" s="9">
        <v>5.0000000000000001E-3</v>
      </c>
    </row>
    <row r="174" spans="3:8" x14ac:dyDescent="0.25">
      <c r="C174" s="10">
        <v>45054</v>
      </c>
      <c r="D174" s="8">
        <v>7485.64</v>
      </c>
      <c r="E174" s="8">
        <v>7339.89</v>
      </c>
      <c r="F174" s="8">
        <v>7523.02</v>
      </c>
      <c r="G174" s="8">
        <v>7287.57</v>
      </c>
      <c r="H174" s="9">
        <v>2.8799999999999999E-2</v>
      </c>
    </row>
    <row r="175" spans="3:8" x14ac:dyDescent="0.25">
      <c r="C175" s="10">
        <v>45051</v>
      </c>
      <c r="D175" s="8">
        <v>7276.36</v>
      </c>
      <c r="E175" s="8">
        <v>7053.37</v>
      </c>
      <c r="F175" s="8">
        <v>7331.17</v>
      </c>
      <c r="G175" s="8">
        <v>7042.16</v>
      </c>
      <c r="H175" s="9">
        <v>2.6700000000000002E-2</v>
      </c>
    </row>
    <row r="176" spans="3:8" x14ac:dyDescent="0.25">
      <c r="C176" s="10">
        <v>45050</v>
      </c>
      <c r="D176" s="8">
        <v>7087.01</v>
      </c>
      <c r="E176" s="8">
        <v>7022.23</v>
      </c>
      <c r="F176" s="8">
        <v>7135.59</v>
      </c>
      <c r="G176" s="8">
        <v>6907.62</v>
      </c>
      <c r="H176" s="9">
        <v>7.4000000000000003E-3</v>
      </c>
    </row>
    <row r="177" spans="3:8" x14ac:dyDescent="0.25">
      <c r="C177" s="10">
        <v>45049</v>
      </c>
      <c r="D177" s="8">
        <v>7034.69</v>
      </c>
      <c r="E177" s="8">
        <v>7336.15</v>
      </c>
      <c r="F177" s="8">
        <v>7348.61</v>
      </c>
      <c r="G177" s="8">
        <v>6953.71</v>
      </c>
      <c r="H177" s="9">
        <v>-4.3700000000000003E-2</v>
      </c>
    </row>
    <row r="178" spans="3:8" x14ac:dyDescent="0.25">
      <c r="C178" s="10">
        <v>45048</v>
      </c>
      <c r="D178" s="8">
        <v>7356.09</v>
      </c>
      <c r="E178" s="8">
        <v>7820.75</v>
      </c>
      <c r="F178" s="8">
        <v>7820.75</v>
      </c>
      <c r="G178" s="8">
        <v>7323.7</v>
      </c>
      <c r="H178" s="9">
        <v>-4.0099999999999997E-2</v>
      </c>
    </row>
    <row r="179" spans="3:8" x14ac:dyDescent="0.25">
      <c r="C179" s="10">
        <v>45047</v>
      </c>
      <c r="D179" s="8">
        <v>7663.78</v>
      </c>
      <c r="E179" s="8">
        <v>7677.49</v>
      </c>
      <c r="F179" s="8">
        <v>7762.2</v>
      </c>
      <c r="G179" s="8">
        <v>7617.69</v>
      </c>
      <c r="H179" s="9">
        <v>-2.1299999999999999E-2</v>
      </c>
    </row>
    <row r="180" spans="3:8" x14ac:dyDescent="0.25">
      <c r="C180" s="10">
        <v>45044</v>
      </c>
      <c r="D180" s="8">
        <v>7830.71</v>
      </c>
      <c r="E180" s="8">
        <v>7577.83</v>
      </c>
      <c r="F180" s="8">
        <v>7849.4</v>
      </c>
      <c r="G180" s="8">
        <v>7561.63</v>
      </c>
      <c r="H180" s="9">
        <v>2.3800000000000002E-2</v>
      </c>
    </row>
    <row r="181" spans="3:8" x14ac:dyDescent="0.25">
      <c r="C181" s="10">
        <v>45043</v>
      </c>
      <c r="D181" s="8">
        <v>7648.84</v>
      </c>
      <c r="E181" s="8">
        <v>7684.96</v>
      </c>
      <c r="F181" s="8">
        <v>7692.44</v>
      </c>
      <c r="G181" s="8">
        <v>7565.37</v>
      </c>
      <c r="H181" s="9">
        <v>-1.52E-2</v>
      </c>
    </row>
    <row r="182" spans="3:8" x14ac:dyDescent="0.25">
      <c r="C182" s="10">
        <v>45042</v>
      </c>
      <c r="D182" s="8">
        <v>7767.18</v>
      </c>
      <c r="E182" s="8">
        <v>7925.39</v>
      </c>
      <c r="F182" s="8">
        <v>7960.27</v>
      </c>
      <c r="G182" s="8">
        <v>7732.3</v>
      </c>
      <c r="H182" s="9">
        <v>-1.5800000000000002E-2</v>
      </c>
    </row>
    <row r="183" spans="3:8" x14ac:dyDescent="0.25">
      <c r="C183" s="10">
        <v>45041</v>
      </c>
      <c r="D183" s="8">
        <v>7891.75</v>
      </c>
      <c r="E183" s="8">
        <v>8063.67</v>
      </c>
      <c r="F183" s="8">
        <v>8088.58</v>
      </c>
      <c r="G183" s="8">
        <v>7838.19</v>
      </c>
      <c r="H183" s="9">
        <v>-2.3400000000000001E-2</v>
      </c>
    </row>
    <row r="184" spans="3:8" x14ac:dyDescent="0.25">
      <c r="C184" s="10">
        <v>45040</v>
      </c>
      <c r="D184" s="8">
        <v>8081.11</v>
      </c>
      <c r="E184" s="8">
        <v>7917.91</v>
      </c>
      <c r="F184" s="8">
        <v>8096.06</v>
      </c>
      <c r="G184" s="8">
        <v>7865.59</v>
      </c>
      <c r="H184" s="9">
        <v>1.3899999999999999E-2</v>
      </c>
    </row>
    <row r="185" spans="3:8" x14ac:dyDescent="0.25">
      <c r="C185" s="10">
        <v>45037</v>
      </c>
      <c r="D185" s="8">
        <v>7970.24</v>
      </c>
      <c r="E185" s="8">
        <v>7931.62</v>
      </c>
      <c r="F185" s="8">
        <v>8026.29</v>
      </c>
      <c r="G185" s="8">
        <v>7875.56</v>
      </c>
      <c r="H185" s="9">
        <v>1.9E-3</v>
      </c>
    </row>
    <row r="186" spans="3:8" x14ac:dyDescent="0.25">
      <c r="C186" s="10">
        <v>45036</v>
      </c>
      <c r="D186" s="8">
        <v>7955.29</v>
      </c>
      <c r="E186" s="8">
        <v>8097.3</v>
      </c>
      <c r="F186" s="8">
        <v>8097.3</v>
      </c>
      <c r="G186" s="8">
        <v>7897.98</v>
      </c>
      <c r="H186" s="9">
        <v>-2.7400000000000001E-2</v>
      </c>
    </row>
    <row r="187" spans="3:8" x14ac:dyDescent="0.25">
      <c r="C187" s="10">
        <v>45035</v>
      </c>
      <c r="D187" s="8">
        <v>8179.52</v>
      </c>
      <c r="E187" s="8">
        <v>8309.08</v>
      </c>
      <c r="F187" s="8">
        <v>8309.08</v>
      </c>
      <c r="G187" s="8">
        <v>8063.67</v>
      </c>
      <c r="H187" s="9">
        <v>-1.8499999999999999E-2</v>
      </c>
    </row>
    <row r="188" spans="3:8" x14ac:dyDescent="0.25">
      <c r="C188" s="10">
        <v>45034</v>
      </c>
      <c r="D188" s="8">
        <v>8333.99</v>
      </c>
      <c r="E188" s="8">
        <v>8304.09</v>
      </c>
      <c r="F188" s="8">
        <v>8347.69</v>
      </c>
      <c r="G188" s="8">
        <v>8190.73</v>
      </c>
      <c r="H188" s="9">
        <v>6.6E-3</v>
      </c>
    </row>
    <row r="189" spans="3:8" x14ac:dyDescent="0.25">
      <c r="C189" s="10">
        <v>45033</v>
      </c>
      <c r="D189" s="8">
        <v>8279.18</v>
      </c>
      <c r="E189" s="8">
        <v>8433.65</v>
      </c>
      <c r="F189" s="8">
        <v>8443.6200000000008</v>
      </c>
      <c r="G189" s="8">
        <v>8258</v>
      </c>
      <c r="H189" s="9">
        <v>-1.83E-2</v>
      </c>
    </row>
    <row r="190" spans="3:8" x14ac:dyDescent="0.25">
      <c r="C190" s="10">
        <v>45030</v>
      </c>
      <c r="D190" s="8">
        <v>8433.65</v>
      </c>
      <c r="E190" s="8">
        <v>8382.58</v>
      </c>
      <c r="F190" s="8">
        <v>8466.0400000000009</v>
      </c>
      <c r="G190" s="8">
        <v>8347.69</v>
      </c>
      <c r="H190" s="9">
        <v>4.7000000000000002E-3</v>
      </c>
    </row>
    <row r="191" spans="3:8" x14ac:dyDescent="0.25">
      <c r="C191" s="10">
        <v>45029</v>
      </c>
      <c r="D191" s="8">
        <v>8393.7900000000009</v>
      </c>
      <c r="E191" s="8">
        <v>8483.48</v>
      </c>
      <c r="F191" s="8">
        <v>8499.67</v>
      </c>
      <c r="G191" s="8">
        <v>8378.84</v>
      </c>
      <c r="H191" s="9">
        <v>-1.1599999999999999E-2</v>
      </c>
    </row>
    <row r="192" spans="3:8" x14ac:dyDescent="0.25">
      <c r="C192" s="10">
        <v>45028</v>
      </c>
      <c r="D192" s="8">
        <v>8492.2000000000007</v>
      </c>
      <c r="E192" s="8">
        <v>8342.7099999999991</v>
      </c>
      <c r="F192" s="8">
        <v>8522.1</v>
      </c>
      <c r="G192" s="8">
        <v>8324.0300000000007</v>
      </c>
      <c r="H192" s="9">
        <v>1.7899999999999999E-2</v>
      </c>
    </row>
    <row r="193" spans="3:8" x14ac:dyDescent="0.25">
      <c r="C193" s="10">
        <v>45027</v>
      </c>
      <c r="D193" s="8">
        <v>8342.7099999999991</v>
      </c>
      <c r="E193" s="8">
        <v>8222.36</v>
      </c>
      <c r="F193" s="8">
        <v>8347.7000000000007</v>
      </c>
      <c r="G193" s="8">
        <v>8155.02</v>
      </c>
      <c r="H193" s="9">
        <v>1.6400000000000001E-2</v>
      </c>
    </row>
    <row r="194" spans="3:8" x14ac:dyDescent="0.25">
      <c r="C194" s="10">
        <v>45026</v>
      </c>
      <c r="D194" s="8">
        <v>8208.02</v>
      </c>
      <c r="E194" s="8">
        <v>8248.01</v>
      </c>
      <c r="F194" s="8">
        <v>8309.25</v>
      </c>
      <c r="G194" s="8">
        <v>8179.28</v>
      </c>
      <c r="H194" s="9">
        <v>-3.8E-3</v>
      </c>
    </row>
    <row r="195" spans="3:8" x14ac:dyDescent="0.25">
      <c r="C195" s="10">
        <v>45022</v>
      </c>
      <c r="D195" s="8">
        <v>8239.26</v>
      </c>
      <c r="E195" s="8">
        <v>8186.78</v>
      </c>
      <c r="F195" s="8">
        <v>8281.75</v>
      </c>
      <c r="G195" s="8">
        <v>8156.78</v>
      </c>
      <c r="H195" s="9">
        <v>-1.8E-3</v>
      </c>
    </row>
    <row r="196" spans="3:8" x14ac:dyDescent="0.25">
      <c r="C196" s="10">
        <v>45021</v>
      </c>
      <c r="D196" s="8">
        <v>8254.26</v>
      </c>
      <c r="E196" s="8">
        <v>8331.74</v>
      </c>
      <c r="F196" s="8">
        <v>8339.24</v>
      </c>
      <c r="G196" s="8">
        <v>8173.03</v>
      </c>
      <c r="H196" s="9">
        <v>-2.0999999999999999E-3</v>
      </c>
    </row>
    <row r="197" spans="3:8" x14ac:dyDescent="0.25">
      <c r="C197" s="10">
        <v>45020</v>
      </c>
      <c r="D197" s="8">
        <v>8271.76</v>
      </c>
      <c r="E197" s="8">
        <v>8324.24</v>
      </c>
      <c r="F197" s="8">
        <v>8394.23</v>
      </c>
      <c r="G197" s="8">
        <v>8183.03</v>
      </c>
      <c r="H197" s="9">
        <v>1.1000000000000001E-3</v>
      </c>
    </row>
    <row r="198" spans="3:8" x14ac:dyDescent="0.25">
      <c r="C198" s="10">
        <v>45019</v>
      </c>
      <c r="D198" s="8">
        <v>8263.01</v>
      </c>
      <c r="E198" s="8">
        <v>7773.13</v>
      </c>
      <c r="F198" s="8">
        <v>8316.74</v>
      </c>
      <c r="G198" s="8">
        <v>7773.13</v>
      </c>
      <c r="H198" s="9">
        <v>6.6600000000000006E-2</v>
      </c>
    </row>
    <row r="199" spans="3:8" x14ac:dyDescent="0.25">
      <c r="C199" s="10">
        <v>45016</v>
      </c>
      <c r="D199" s="8">
        <v>7746.88</v>
      </c>
      <c r="E199" s="8">
        <v>7633.16</v>
      </c>
      <c r="F199" s="8">
        <v>7770.63</v>
      </c>
      <c r="G199" s="8">
        <v>7595.67</v>
      </c>
      <c r="H199" s="9">
        <v>1.7399999999999999E-2</v>
      </c>
    </row>
    <row r="200" spans="3:8" x14ac:dyDescent="0.25">
      <c r="C200" s="10">
        <v>45015</v>
      </c>
      <c r="D200" s="8">
        <v>7614.41</v>
      </c>
      <c r="E200" s="8">
        <v>7553.18</v>
      </c>
      <c r="F200" s="8">
        <v>7641.91</v>
      </c>
      <c r="G200" s="8">
        <v>7505.69</v>
      </c>
      <c r="H200" s="9">
        <v>1.26E-2</v>
      </c>
    </row>
    <row r="201" spans="3:8" x14ac:dyDescent="0.25">
      <c r="C201" s="10">
        <v>45014</v>
      </c>
      <c r="D201" s="8">
        <v>7519.44</v>
      </c>
      <c r="E201" s="8">
        <v>7574.42</v>
      </c>
      <c r="F201" s="8">
        <v>7659.4</v>
      </c>
      <c r="G201" s="8">
        <v>7495.69</v>
      </c>
      <c r="H201" s="9">
        <v>-6.7999999999999996E-3</v>
      </c>
    </row>
    <row r="202" spans="3:8" x14ac:dyDescent="0.25">
      <c r="C202" s="10">
        <v>45013</v>
      </c>
      <c r="D202" s="8">
        <v>7570.67</v>
      </c>
      <c r="E202" s="8">
        <v>7483.2</v>
      </c>
      <c r="F202" s="8">
        <v>7603.17</v>
      </c>
      <c r="G202" s="8">
        <v>7434.46</v>
      </c>
      <c r="H202" s="9">
        <v>1.34E-2</v>
      </c>
    </row>
    <row r="203" spans="3:8" x14ac:dyDescent="0.25">
      <c r="C203" s="10">
        <v>45012</v>
      </c>
      <c r="D203" s="8">
        <v>7470.7</v>
      </c>
      <c r="E203" s="8">
        <v>7157.02</v>
      </c>
      <c r="F203" s="8">
        <v>7496.94</v>
      </c>
      <c r="G203" s="8">
        <v>7135.78</v>
      </c>
      <c r="H203" s="9">
        <v>4.36E-2</v>
      </c>
    </row>
    <row r="204" spans="3:8" x14ac:dyDescent="0.25">
      <c r="C204" s="10">
        <v>45009</v>
      </c>
      <c r="D204" s="8">
        <v>7158.27</v>
      </c>
      <c r="E204" s="8">
        <v>7192.02</v>
      </c>
      <c r="F204" s="8">
        <v>7263.25</v>
      </c>
      <c r="G204" s="8">
        <v>6919.58</v>
      </c>
      <c r="H204" s="9">
        <v>-1.0699999999999999E-2</v>
      </c>
    </row>
    <row r="205" spans="3:8" x14ac:dyDescent="0.25">
      <c r="C205" s="10">
        <v>45008</v>
      </c>
      <c r="D205" s="8">
        <v>7235.76</v>
      </c>
      <c r="E205" s="8">
        <v>7253.25</v>
      </c>
      <c r="F205" s="8">
        <v>7376.97</v>
      </c>
      <c r="G205" s="8">
        <v>7207.01</v>
      </c>
      <c r="H205" s="9">
        <v>-8.3999999999999995E-3</v>
      </c>
    </row>
    <row r="206" spans="3:8" x14ac:dyDescent="0.25">
      <c r="C206" s="10">
        <v>45007</v>
      </c>
      <c r="D206" s="8">
        <v>7296.99</v>
      </c>
      <c r="E206" s="8">
        <v>7179.52</v>
      </c>
      <c r="F206" s="8">
        <v>7343.23</v>
      </c>
      <c r="G206" s="8">
        <v>7150.78</v>
      </c>
      <c r="H206" s="9">
        <v>1.11E-2</v>
      </c>
    </row>
    <row r="207" spans="3:8" x14ac:dyDescent="0.25">
      <c r="C207" s="10">
        <v>45006</v>
      </c>
      <c r="D207" s="8">
        <v>7217.01</v>
      </c>
      <c r="E207" s="8">
        <v>6955.82</v>
      </c>
      <c r="F207" s="8">
        <v>7235.76</v>
      </c>
      <c r="G207" s="8">
        <v>6955.82</v>
      </c>
      <c r="H207" s="9">
        <v>4.3900000000000002E-2</v>
      </c>
    </row>
    <row r="208" spans="3:8" x14ac:dyDescent="0.25">
      <c r="C208" s="10">
        <v>45005</v>
      </c>
      <c r="D208" s="8">
        <v>6913.33</v>
      </c>
      <c r="E208" s="8">
        <v>6944.58</v>
      </c>
      <c r="F208" s="8">
        <v>6977.07</v>
      </c>
      <c r="G208" s="8">
        <v>6697.14</v>
      </c>
      <c r="H208" s="9">
        <v>-9.2999999999999992E-3</v>
      </c>
    </row>
    <row r="209" spans="3:8" x14ac:dyDescent="0.25">
      <c r="C209" s="10">
        <v>45002</v>
      </c>
      <c r="D209" s="8">
        <v>6978.32</v>
      </c>
      <c r="E209" s="8">
        <v>7199.51</v>
      </c>
      <c r="F209" s="8">
        <v>7255.75</v>
      </c>
      <c r="G209" s="8">
        <v>6818.36</v>
      </c>
      <c r="H209" s="9">
        <v>-2.8500000000000001E-2</v>
      </c>
    </row>
    <row r="210" spans="3:8" x14ac:dyDescent="0.25">
      <c r="C210" s="10">
        <v>45001</v>
      </c>
      <c r="D210" s="8">
        <v>7183.27</v>
      </c>
      <c r="E210" s="8">
        <v>7078.29</v>
      </c>
      <c r="F210" s="8">
        <v>7228.26</v>
      </c>
      <c r="G210" s="8">
        <v>6880.84</v>
      </c>
      <c r="H210" s="9">
        <v>2.3900000000000001E-2</v>
      </c>
    </row>
    <row r="211" spans="3:8" x14ac:dyDescent="0.25">
      <c r="C211" s="10">
        <v>45000</v>
      </c>
      <c r="D211" s="8">
        <v>7015.81</v>
      </c>
      <c r="E211" s="8">
        <v>7516.94</v>
      </c>
      <c r="F211" s="8">
        <v>7551.93</v>
      </c>
      <c r="G211" s="8">
        <v>6889.59</v>
      </c>
      <c r="H211" s="9">
        <v>-6.88E-2</v>
      </c>
    </row>
    <row r="212" spans="3:8" x14ac:dyDescent="0.25">
      <c r="C212" s="10">
        <v>44999</v>
      </c>
      <c r="D212" s="8">
        <v>7534.43</v>
      </c>
      <c r="E212" s="8">
        <v>7670.65</v>
      </c>
      <c r="F212" s="8">
        <v>7709.39</v>
      </c>
      <c r="G212" s="8">
        <v>7511.94</v>
      </c>
      <c r="H212" s="9">
        <v>-2.9899999999999999E-2</v>
      </c>
    </row>
    <row r="213" spans="3:8" x14ac:dyDescent="0.25">
      <c r="C213" s="10">
        <v>44998</v>
      </c>
      <c r="D213" s="8">
        <v>7766.88</v>
      </c>
      <c r="E213" s="8">
        <v>7921.84</v>
      </c>
      <c r="F213" s="8">
        <v>7963.08</v>
      </c>
      <c r="G213" s="8">
        <v>7521.94</v>
      </c>
      <c r="H213" s="9">
        <v>-1.9599999999999999E-2</v>
      </c>
    </row>
    <row r="214" spans="3:8" x14ac:dyDescent="0.25">
      <c r="C214" s="10">
        <v>44995</v>
      </c>
      <c r="D214" s="8">
        <v>7921.84</v>
      </c>
      <c r="E214" s="8">
        <v>7886.74</v>
      </c>
      <c r="F214" s="8">
        <v>7948.17</v>
      </c>
      <c r="G214" s="8">
        <v>7742.57</v>
      </c>
      <c r="H214" s="9">
        <v>3.3999999999999998E-3</v>
      </c>
    </row>
    <row r="215" spans="3:8" x14ac:dyDescent="0.25">
      <c r="C215" s="10">
        <v>44994</v>
      </c>
      <c r="D215" s="8">
        <v>7894.89</v>
      </c>
      <c r="E215" s="8">
        <v>7904.95</v>
      </c>
      <c r="F215" s="8">
        <v>8053.36</v>
      </c>
      <c r="G215" s="8">
        <v>7868.47</v>
      </c>
      <c r="H215" s="9">
        <v>-4.4000000000000003E-3</v>
      </c>
    </row>
    <row r="216" spans="3:8" x14ac:dyDescent="0.25">
      <c r="C216" s="10">
        <v>44993</v>
      </c>
      <c r="D216" s="8">
        <v>7930.1</v>
      </c>
      <c r="E216" s="8">
        <v>8055.88</v>
      </c>
      <c r="F216" s="8">
        <v>8055.88</v>
      </c>
      <c r="G216" s="8">
        <v>7868.47</v>
      </c>
      <c r="H216" s="9">
        <v>-1.6199999999999999E-2</v>
      </c>
    </row>
    <row r="217" spans="3:8" x14ac:dyDescent="0.25">
      <c r="C217" s="10">
        <v>44992</v>
      </c>
      <c r="D217" s="8">
        <v>8060.91</v>
      </c>
      <c r="E217" s="8">
        <v>8230.7099999999991</v>
      </c>
      <c r="F217" s="8">
        <v>8263.41</v>
      </c>
      <c r="G217" s="8">
        <v>8040.79</v>
      </c>
      <c r="H217" s="9">
        <v>-2.2700000000000001E-2</v>
      </c>
    </row>
    <row r="218" spans="3:8" x14ac:dyDescent="0.25">
      <c r="C218" s="10">
        <v>44991</v>
      </c>
      <c r="D218" s="8">
        <v>8248.31</v>
      </c>
      <c r="E218" s="8">
        <v>8160.27</v>
      </c>
      <c r="F218" s="8">
        <v>8279.76</v>
      </c>
      <c r="G218" s="8">
        <v>8084.81</v>
      </c>
      <c r="H218" s="9">
        <v>8.5000000000000006E-3</v>
      </c>
    </row>
    <row r="219" spans="3:8" x14ac:dyDescent="0.25">
      <c r="C219" s="10">
        <v>44988</v>
      </c>
      <c r="D219" s="8">
        <v>8179.14</v>
      </c>
      <c r="E219" s="8">
        <v>8082.29</v>
      </c>
      <c r="F219" s="8">
        <v>8187.94</v>
      </c>
      <c r="G219" s="8">
        <v>7832</v>
      </c>
      <c r="H219" s="9">
        <v>1.03E-2</v>
      </c>
    </row>
    <row r="220" spans="3:8" x14ac:dyDescent="0.25">
      <c r="C220" s="10">
        <v>44987</v>
      </c>
      <c r="D220" s="8">
        <v>8096.13</v>
      </c>
      <c r="E220" s="8">
        <v>8024.43</v>
      </c>
      <c r="F220" s="8">
        <v>8155.24</v>
      </c>
      <c r="G220" s="8">
        <v>8024.43</v>
      </c>
      <c r="H220" s="9">
        <v>1.23E-2</v>
      </c>
    </row>
    <row r="221" spans="3:8" x14ac:dyDescent="0.25">
      <c r="C221" s="10">
        <v>44986</v>
      </c>
      <c r="D221" s="8">
        <v>7998.02</v>
      </c>
      <c r="E221" s="8">
        <v>8058.39</v>
      </c>
      <c r="F221" s="8">
        <v>8088.58</v>
      </c>
      <c r="G221" s="8">
        <v>7926.33</v>
      </c>
      <c r="H221" s="9">
        <v>-7.0000000000000001E-3</v>
      </c>
    </row>
    <row r="222" spans="3:8" x14ac:dyDescent="0.25">
      <c r="C222" s="10">
        <v>44985</v>
      </c>
      <c r="D222" s="8">
        <v>8054.62</v>
      </c>
      <c r="E222" s="8">
        <v>7908.72</v>
      </c>
      <c r="F222" s="8">
        <v>8102.41</v>
      </c>
      <c r="G222" s="8">
        <v>7908.72</v>
      </c>
      <c r="H222" s="9">
        <v>2.0899999999999998E-2</v>
      </c>
    </row>
    <row r="223" spans="3:8" x14ac:dyDescent="0.25">
      <c r="C223" s="10">
        <v>44984</v>
      </c>
      <c r="D223" s="8">
        <v>7889.86</v>
      </c>
      <c r="E223" s="8">
        <v>7965.32</v>
      </c>
      <c r="F223" s="8">
        <v>8026.95</v>
      </c>
      <c r="G223" s="8">
        <v>7832</v>
      </c>
      <c r="H223" s="9">
        <v>-1.09E-2</v>
      </c>
    </row>
    <row r="224" spans="3:8" x14ac:dyDescent="0.25">
      <c r="C224" s="10">
        <v>44981</v>
      </c>
      <c r="D224" s="8">
        <v>7976.64</v>
      </c>
      <c r="E224" s="8">
        <v>7906.21</v>
      </c>
      <c r="F224" s="8">
        <v>8004.31</v>
      </c>
      <c r="G224" s="8">
        <v>7757.79</v>
      </c>
      <c r="H224" s="9">
        <v>1.3599999999999999E-2</v>
      </c>
    </row>
    <row r="225" spans="3:8" x14ac:dyDescent="0.25">
      <c r="C225" s="10">
        <v>44980</v>
      </c>
      <c r="D225" s="8">
        <v>7869.73</v>
      </c>
      <c r="E225" s="8">
        <v>7767.85</v>
      </c>
      <c r="F225" s="8">
        <v>7922.56</v>
      </c>
      <c r="G225" s="8">
        <v>7731.38</v>
      </c>
      <c r="H225" s="9">
        <v>1.34E-2</v>
      </c>
    </row>
    <row r="226" spans="3:8" x14ac:dyDescent="0.25">
      <c r="C226" s="10">
        <v>44979</v>
      </c>
      <c r="D226" s="8">
        <v>7765.34</v>
      </c>
      <c r="E226" s="8">
        <v>8011.86</v>
      </c>
      <c r="F226" s="8">
        <v>8011.86</v>
      </c>
      <c r="G226" s="8">
        <v>7750.25</v>
      </c>
      <c r="H226" s="9">
        <v>-3.3000000000000002E-2</v>
      </c>
    </row>
    <row r="227" spans="3:8" x14ac:dyDescent="0.25">
      <c r="C227" s="10">
        <v>44978</v>
      </c>
      <c r="D227" s="8">
        <v>8030.72</v>
      </c>
      <c r="E227" s="8">
        <v>8013.11</v>
      </c>
      <c r="F227" s="8">
        <v>8107.45</v>
      </c>
      <c r="G227" s="8">
        <v>7941.42</v>
      </c>
      <c r="H227" s="9">
        <v>-6.4000000000000003E-3</v>
      </c>
    </row>
    <row r="228" spans="3:8" x14ac:dyDescent="0.25">
      <c r="C228" s="10">
        <v>44977</v>
      </c>
      <c r="D228" s="8">
        <v>8082.29</v>
      </c>
      <c r="E228" s="8">
        <v>8037.01</v>
      </c>
      <c r="F228" s="8">
        <v>8109.96</v>
      </c>
      <c r="G228" s="8">
        <v>7996.76</v>
      </c>
      <c r="H228" s="9">
        <v>1.7299999999999999E-2</v>
      </c>
    </row>
    <row r="229" spans="3:8" x14ac:dyDescent="0.25">
      <c r="C229" s="10">
        <v>44974</v>
      </c>
      <c r="D229" s="8">
        <v>7945.2</v>
      </c>
      <c r="E229" s="8">
        <v>8179.14</v>
      </c>
      <c r="F229" s="8">
        <v>8179.14</v>
      </c>
      <c r="G229" s="8">
        <v>7888.6</v>
      </c>
      <c r="H229" s="9">
        <v>-3.4000000000000002E-2</v>
      </c>
    </row>
    <row r="230" spans="3:8" x14ac:dyDescent="0.25">
      <c r="C230" s="10">
        <v>44973</v>
      </c>
      <c r="D230" s="8">
        <v>8224.42</v>
      </c>
      <c r="E230" s="8">
        <v>8250.83</v>
      </c>
      <c r="F230" s="8">
        <v>8316.23</v>
      </c>
      <c r="G230" s="8">
        <v>8176.62</v>
      </c>
      <c r="H230" s="9">
        <v>2E-3</v>
      </c>
    </row>
    <row r="231" spans="3:8" x14ac:dyDescent="0.25">
      <c r="C231" s="10">
        <v>44972</v>
      </c>
      <c r="D231" s="8">
        <v>8208.07</v>
      </c>
      <c r="E231" s="8">
        <v>8260.89</v>
      </c>
      <c r="F231" s="8">
        <v>8265.92</v>
      </c>
      <c r="G231" s="8">
        <v>8117.51</v>
      </c>
      <c r="H231" s="9">
        <v>-1.18E-2</v>
      </c>
    </row>
    <row r="232" spans="3:8" x14ac:dyDescent="0.25">
      <c r="C232" s="10">
        <v>44971</v>
      </c>
      <c r="D232" s="8">
        <v>8306.17</v>
      </c>
      <c r="E232" s="8">
        <v>8274.73</v>
      </c>
      <c r="F232" s="8">
        <v>8337.61</v>
      </c>
      <c r="G232" s="8">
        <v>8155.24</v>
      </c>
      <c r="H232" s="9">
        <v>-1.17E-2</v>
      </c>
    </row>
    <row r="233" spans="3:8" x14ac:dyDescent="0.25">
      <c r="C233" s="10">
        <v>44970</v>
      </c>
      <c r="D233" s="8">
        <v>8404.27</v>
      </c>
      <c r="E233" s="8">
        <v>8249.57</v>
      </c>
      <c r="F233" s="8">
        <v>8420.6299999999992</v>
      </c>
      <c r="G233" s="8">
        <v>8219.39</v>
      </c>
      <c r="H233" s="9">
        <v>1.47E-2</v>
      </c>
    </row>
    <row r="234" spans="3:8" x14ac:dyDescent="0.25">
      <c r="C234" s="10">
        <v>44967</v>
      </c>
      <c r="D234" s="8">
        <v>8282.27</v>
      </c>
      <c r="E234" s="8">
        <v>8024.43</v>
      </c>
      <c r="F234" s="8">
        <v>8365.2800000000007</v>
      </c>
      <c r="G234" s="8">
        <v>8024.43</v>
      </c>
      <c r="H234" s="9">
        <v>1.8200000000000001E-2</v>
      </c>
    </row>
    <row r="235" spans="3:8" x14ac:dyDescent="0.25">
      <c r="C235" s="10">
        <v>44966</v>
      </c>
      <c r="D235" s="8">
        <v>8133.86</v>
      </c>
      <c r="E235" s="8">
        <v>8192.5499999999993</v>
      </c>
      <c r="F235" s="8">
        <v>8236.7199999999993</v>
      </c>
      <c r="G235" s="8">
        <v>8015.22</v>
      </c>
      <c r="H235" s="9">
        <v>-6.7999999999999996E-3</v>
      </c>
    </row>
    <row r="236" spans="3:8" x14ac:dyDescent="0.25">
      <c r="C236" s="10">
        <v>44965</v>
      </c>
      <c r="D236" s="8">
        <v>8189.39</v>
      </c>
      <c r="E236" s="8">
        <v>8084.37</v>
      </c>
      <c r="F236" s="8">
        <v>8203.31</v>
      </c>
      <c r="G236" s="8">
        <v>8075.51</v>
      </c>
      <c r="H236" s="9">
        <v>1.7100000000000001E-2</v>
      </c>
    </row>
    <row r="237" spans="3:8" x14ac:dyDescent="0.25">
      <c r="C237" s="10">
        <v>44964</v>
      </c>
      <c r="D237" s="8">
        <v>8051.47</v>
      </c>
      <c r="E237" s="8">
        <v>7805.99</v>
      </c>
      <c r="F237" s="8">
        <v>8076.78</v>
      </c>
      <c r="G237" s="8">
        <v>7805.99</v>
      </c>
      <c r="H237" s="9">
        <v>3.78E-2</v>
      </c>
    </row>
    <row r="238" spans="3:8" x14ac:dyDescent="0.25">
      <c r="C238" s="10">
        <v>44963</v>
      </c>
      <c r="D238" s="8">
        <v>7757.91</v>
      </c>
      <c r="E238" s="8">
        <v>7713.62</v>
      </c>
      <c r="F238" s="8">
        <v>7804.72</v>
      </c>
      <c r="G238" s="8">
        <v>7601</v>
      </c>
      <c r="H238" s="9">
        <v>5.5999999999999999E-3</v>
      </c>
    </row>
    <row r="239" spans="3:8" x14ac:dyDescent="0.25">
      <c r="C239" s="10">
        <v>44960</v>
      </c>
      <c r="D239" s="8">
        <v>7714.88</v>
      </c>
      <c r="E239" s="8">
        <v>7919.87</v>
      </c>
      <c r="F239" s="8">
        <v>8121.06</v>
      </c>
      <c r="G239" s="8">
        <v>7687.05</v>
      </c>
      <c r="H239" s="9">
        <v>-3.4799999999999998E-2</v>
      </c>
    </row>
    <row r="240" spans="3:8" x14ac:dyDescent="0.25">
      <c r="C240" s="10">
        <v>44959</v>
      </c>
      <c r="D240" s="8">
        <v>7993.26</v>
      </c>
      <c r="E240" s="8">
        <v>7984.4</v>
      </c>
      <c r="F240" s="8">
        <v>8018.57</v>
      </c>
      <c r="G240" s="8">
        <v>7821.17</v>
      </c>
      <c r="H240" s="9">
        <v>5.7000000000000002E-3</v>
      </c>
    </row>
    <row r="241" spans="3:8" x14ac:dyDescent="0.25">
      <c r="C241" s="10">
        <v>44958</v>
      </c>
      <c r="D241" s="8">
        <v>7947.71</v>
      </c>
      <c r="E241" s="8">
        <v>8200.7800000000007</v>
      </c>
      <c r="F241" s="8">
        <v>8277.9699999999993</v>
      </c>
      <c r="G241" s="8">
        <v>7919.87</v>
      </c>
      <c r="H241" s="9">
        <v>-2.8199999999999999E-2</v>
      </c>
    </row>
    <row r="242" spans="3:8" x14ac:dyDescent="0.25">
      <c r="C242" s="10">
        <v>44957</v>
      </c>
      <c r="D242" s="8">
        <v>8178</v>
      </c>
      <c r="E242" s="8">
        <v>8067.92</v>
      </c>
      <c r="F242" s="8">
        <v>8222.2900000000009</v>
      </c>
      <c r="G242" s="8">
        <v>7961.63</v>
      </c>
      <c r="H242" s="9">
        <v>7.0000000000000001E-3</v>
      </c>
    </row>
    <row r="243" spans="3:8" x14ac:dyDescent="0.25">
      <c r="C243" s="10">
        <v>44956</v>
      </c>
      <c r="D243" s="8">
        <v>8121.06</v>
      </c>
      <c r="E243" s="8">
        <v>8240.01</v>
      </c>
      <c r="F243" s="8">
        <v>8260.25</v>
      </c>
      <c r="G243" s="8">
        <v>8057.8</v>
      </c>
      <c r="H243" s="9">
        <v>-1.35E-2</v>
      </c>
    </row>
    <row r="244" spans="3:8" x14ac:dyDescent="0.25">
      <c r="C244" s="10">
        <v>44953</v>
      </c>
      <c r="D244" s="8">
        <v>8232.41</v>
      </c>
      <c r="E244" s="8">
        <v>8372.8700000000008</v>
      </c>
      <c r="F244" s="8">
        <v>8528.51</v>
      </c>
      <c r="G244" s="8">
        <v>8174.21</v>
      </c>
      <c r="H244" s="9">
        <v>-4.1000000000000003E-3</v>
      </c>
    </row>
    <row r="245" spans="3:8" x14ac:dyDescent="0.25">
      <c r="C245" s="10">
        <v>44951</v>
      </c>
      <c r="D245" s="8">
        <v>8266.58</v>
      </c>
      <c r="E245" s="8">
        <v>8326.0499999999993</v>
      </c>
      <c r="F245" s="8">
        <v>8388.0499999999993</v>
      </c>
      <c r="G245" s="8">
        <v>8228.6200000000008</v>
      </c>
      <c r="H245" s="9">
        <v>-4.4000000000000003E-3</v>
      </c>
    </row>
    <row r="246" spans="3:8" x14ac:dyDescent="0.25">
      <c r="C246" s="10">
        <v>44950</v>
      </c>
      <c r="D246" s="8">
        <v>8303.27</v>
      </c>
      <c r="E246" s="8">
        <v>8465.24</v>
      </c>
      <c r="F246" s="8">
        <v>8499.41</v>
      </c>
      <c r="G246" s="8">
        <v>8284.2900000000009</v>
      </c>
      <c r="H246" s="9">
        <v>-2.1299999999999999E-2</v>
      </c>
    </row>
    <row r="247" spans="3:8" x14ac:dyDescent="0.25">
      <c r="C247" s="10">
        <v>44949</v>
      </c>
      <c r="D247" s="8">
        <v>8484.2199999999993</v>
      </c>
      <c r="E247" s="8">
        <v>8351.36</v>
      </c>
      <c r="F247" s="8">
        <v>8522.18</v>
      </c>
      <c r="G247" s="8">
        <v>8338.7000000000007</v>
      </c>
      <c r="H247" s="9">
        <v>1.2800000000000001E-2</v>
      </c>
    </row>
    <row r="248" spans="3:8" x14ac:dyDescent="0.25">
      <c r="C248" s="10">
        <v>44946</v>
      </c>
      <c r="D248" s="8">
        <v>8376.67</v>
      </c>
      <c r="E248" s="8">
        <v>8336.17</v>
      </c>
      <c r="F248" s="8">
        <v>8408.2999999999993</v>
      </c>
      <c r="G248" s="8">
        <v>8227.35</v>
      </c>
      <c r="H248" s="9">
        <v>6.4000000000000003E-3</v>
      </c>
    </row>
    <row r="249" spans="3:8" x14ac:dyDescent="0.25">
      <c r="C249" s="10">
        <v>44945</v>
      </c>
      <c r="D249" s="8">
        <v>8323.52</v>
      </c>
      <c r="E249" s="8">
        <v>8224.82</v>
      </c>
      <c r="F249" s="8">
        <v>8393.1200000000008</v>
      </c>
      <c r="G249" s="8">
        <v>8100.82</v>
      </c>
      <c r="H249" s="9">
        <v>4.3E-3</v>
      </c>
    </row>
    <row r="250" spans="3:8" x14ac:dyDescent="0.25">
      <c r="C250" s="10">
        <v>44944</v>
      </c>
      <c r="D250" s="8">
        <v>8288.09</v>
      </c>
      <c r="E250" s="8">
        <v>8405.77</v>
      </c>
      <c r="F250" s="8">
        <v>8513.32</v>
      </c>
      <c r="G250" s="8">
        <v>8260.25</v>
      </c>
      <c r="H250" s="9">
        <v>2.0000000000000001E-4</v>
      </c>
    </row>
    <row r="251" spans="3:8" x14ac:dyDescent="0.25">
      <c r="C251" s="10">
        <v>44943</v>
      </c>
      <c r="D251" s="8">
        <v>8286.83</v>
      </c>
      <c r="E251" s="8">
        <v>8250.1299999999992</v>
      </c>
      <c r="F251" s="8">
        <v>8428.5499999999993</v>
      </c>
      <c r="G251" s="8">
        <v>8221.0300000000007</v>
      </c>
      <c r="H251" s="9">
        <v>7.7999999999999996E-3</v>
      </c>
    </row>
    <row r="252" spans="3:8" x14ac:dyDescent="0.25">
      <c r="C252" s="10">
        <v>44942</v>
      </c>
      <c r="D252" s="8">
        <v>8222.2900000000009</v>
      </c>
      <c r="E252" s="8">
        <v>8209.64</v>
      </c>
      <c r="F252" s="8">
        <v>8290.6200000000008</v>
      </c>
      <c r="G252" s="8">
        <v>8176.74</v>
      </c>
      <c r="H252" s="9">
        <v>2.0000000000000001E-4</v>
      </c>
    </row>
    <row r="253" spans="3:8" x14ac:dyDescent="0.25">
      <c r="C253" s="10">
        <v>44939</v>
      </c>
      <c r="D253" s="8">
        <v>8221.0300000000007</v>
      </c>
      <c r="E253" s="8">
        <v>8112.21</v>
      </c>
      <c r="F253" s="8">
        <v>8240.01</v>
      </c>
      <c r="G253" s="8">
        <v>8090.69</v>
      </c>
      <c r="H253" s="9">
        <v>1.03E-2</v>
      </c>
    </row>
    <row r="254" spans="3:8" x14ac:dyDescent="0.25">
      <c r="C254" s="10">
        <v>44938</v>
      </c>
      <c r="D254" s="8">
        <v>8137.51</v>
      </c>
      <c r="E254" s="8">
        <v>8057.8</v>
      </c>
      <c r="F254" s="8">
        <v>8193.19</v>
      </c>
      <c r="G254" s="8">
        <v>8035.02</v>
      </c>
      <c r="H254" s="9">
        <v>9.9000000000000008E-3</v>
      </c>
    </row>
    <row r="255" spans="3:8" x14ac:dyDescent="0.25">
      <c r="C255" s="10">
        <v>44937</v>
      </c>
      <c r="D255" s="8">
        <v>8057.8</v>
      </c>
      <c r="E255" s="8">
        <v>7862.35</v>
      </c>
      <c r="F255" s="8">
        <v>8090.16</v>
      </c>
      <c r="G255" s="8">
        <v>7779.85</v>
      </c>
      <c r="H255" s="9">
        <v>2.2599999999999999E-2</v>
      </c>
    </row>
    <row r="256" spans="3:8" x14ac:dyDescent="0.25">
      <c r="C256" s="10">
        <v>44936</v>
      </c>
      <c r="D256" s="8">
        <v>7879.48</v>
      </c>
      <c r="E256" s="8">
        <v>7850.14</v>
      </c>
      <c r="F256" s="8">
        <v>7926.68</v>
      </c>
      <c r="G256" s="8">
        <v>7749.37</v>
      </c>
      <c r="H256" s="9">
        <v>-2.3999999999999998E-3</v>
      </c>
    </row>
    <row r="257" spans="3:8" x14ac:dyDescent="0.25">
      <c r="C257" s="10">
        <v>44935</v>
      </c>
      <c r="D257" s="8">
        <v>7898.62</v>
      </c>
      <c r="E257" s="8">
        <v>7874.38</v>
      </c>
      <c r="F257" s="8">
        <v>8072.1</v>
      </c>
      <c r="G257" s="8">
        <v>7855.24</v>
      </c>
      <c r="H257" s="9">
        <v>7.0000000000000001E-3</v>
      </c>
    </row>
    <row r="258" spans="3:8" x14ac:dyDescent="0.25">
      <c r="C258" s="10">
        <v>44932</v>
      </c>
      <c r="D258" s="8">
        <v>7843.76</v>
      </c>
      <c r="E258" s="8">
        <v>7893.51</v>
      </c>
      <c r="F258" s="8">
        <v>7982.81</v>
      </c>
      <c r="G258" s="8">
        <v>7763.4</v>
      </c>
      <c r="H258" s="9">
        <v>2.0000000000000001E-4</v>
      </c>
    </row>
    <row r="259" spans="3:8" x14ac:dyDescent="0.25">
      <c r="C259" s="10">
        <v>44931</v>
      </c>
      <c r="D259" s="8">
        <v>7842.49</v>
      </c>
      <c r="E259" s="8">
        <v>7824.63</v>
      </c>
      <c r="F259" s="8">
        <v>7924.13</v>
      </c>
      <c r="G259" s="8">
        <v>7677.93</v>
      </c>
      <c r="H259" s="9">
        <v>4.1999999999999997E-3</v>
      </c>
    </row>
    <row r="260" spans="3:8" x14ac:dyDescent="0.25">
      <c r="C260" s="10">
        <v>44930</v>
      </c>
      <c r="D260" s="8">
        <v>7809.32</v>
      </c>
      <c r="E260" s="8">
        <v>8163.94</v>
      </c>
      <c r="F260" s="8">
        <v>8163.94</v>
      </c>
      <c r="G260" s="8">
        <v>7764.68</v>
      </c>
      <c r="H260" s="9">
        <v>-5.45E-2</v>
      </c>
    </row>
    <row r="261" spans="3:8" x14ac:dyDescent="0.25">
      <c r="C261" s="10">
        <v>44929</v>
      </c>
      <c r="D261" s="8">
        <v>8259.61</v>
      </c>
      <c r="E261" s="8">
        <v>8419.07</v>
      </c>
      <c r="F261" s="8">
        <v>8623.17</v>
      </c>
      <c r="G261" s="8">
        <v>8200.94</v>
      </c>
      <c r="H261" s="9">
        <v>-2.01E-2</v>
      </c>
    </row>
    <row r="262" spans="3:8" x14ac:dyDescent="0.25">
      <c r="C262" s="10">
        <v>44928</v>
      </c>
      <c r="D262" s="8">
        <v>8429.27</v>
      </c>
      <c r="E262" s="8">
        <v>8410.14</v>
      </c>
      <c r="F262" s="8">
        <v>8463.7099999999991</v>
      </c>
      <c r="G262" s="8">
        <v>8393.5499999999993</v>
      </c>
      <c r="H262" s="9">
        <v>8.0999999999999996E-3</v>
      </c>
    </row>
    <row r="263" spans="3:8" x14ac:dyDescent="0.25">
      <c r="C263" s="10">
        <v>44925</v>
      </c>
      <c r="D263" s="8">
        <v>8361.66</v>
      </c>
      <c r="E263" s="8">
        <v>8295.33</v>
      </c>
      <c r="F263" s="8">
        <v>8405.0300000000007</v>
      </c>
      <c r="G263" s="8">
        <v>8225.17</v>
      </c>
      <c r="H263" s="9">
        <v>1.2699999999999999E-2</v>
      </c>
    </row>
    <row r="264" spans="3:8" x14ac:dyDescent="0.25">
      <c r="C264" s="10">
        <v>44924</v>
      </c>
      <c r="D264" s="8">
        <v>8257.06</v>
      </c>
      <c r="E264" s="8">
        <v>8313.19</v>
      </c>
      <c r="F264" s="8">
        <v>8345.08</v>
      </c>
      <c r="G264" s="8">
        <v>8139.71</v>
      </c>
      <c r="H264" s="9">
        <v>-6.6E-3</v>
      </c>
    </row>
    <row r="265" spans="3:8" x14ac:dyDescent="0.25">
      <c r="C265" s="10">
        <v>44923</v>
      </c>
      <c r="D265" s="8">
        <v>8311.91</v>
      </c>
      <c r="E265" s="8">
        <v>8435.65</v>
      </c>
      <c r="F265" s="8">
        <v>8447.1299999999992</v>
      </c>
      <c r="G265" s="8">
        <v>8192.01</v>
      </c>
      <c r="H265" s="9">
        <v>-2.5899999999999999E-2</v>
      </c>
    </row>
    <row r="266" spans="3:8" x14ac:dyDescent="0.25">
      <c r="C266" s="10">
        <v>44922</v>
      </c>
      <c r="D266" s="8">
        <v>8532.6</v>
      </c>
      <c r="E266" s="8">
        <v>8473.92</v>
      </c>
      <c r="F266" s="8">
        <v>8583.6200000000008</v>
      </c>
      <c r="G266" s="8">
        <v>8393.5499999999993</v>
      </c>
      <c r="H266" s="9">
        <v>5.5999999999999999E-3</v>
      </c>
    </row>
    <row r="267" spans="3:8" x14ac:dyDescent="0.25">
      <c r="C267" s="10">
        <v>44921</v>
      </c>
      <c r="D267" s="8">
        <v>8485.4</v>
      </c>
      <c r="E267" s="8">
        <v>8443.2999999999993</v>
      </c>
      <c r="F267" s="8">
        <v>8561.94</v>
      </c>
      <c r="G267" s="8">
        <v>8431.82</v>
      </c>
      <c r="H267" s="9">
        <v>4.7000000000000002E-3</v>
      </c>
    </row>
    <row r="268" spans="3:8" x14ac:dyDescent="0.25">
      <c r="C268" s="10">
        <v>44918</v>
      </c>
      <c r="D268" s="8">
        <v>8445.85</v>
      </c>
      <c r="E268" s="8">
        <v>8290.23</v>
      </c>
      <c r="F268" s="8">
        <v>8501.98</v>
      </c>
      <c r="G268" s="8">
        <v>8264.7199999999993</v>
      </c>
      <c r="H268" s="9">
        <v>2.8899999999999999E-2</v>
      </c>
    </row>
    <row r="269" spans="3:8" x14ac:dyDescent="0.25">
      <c r="C269" s="10">
        <v>44917</v>
      </c>
      <c r="D269" s="8">
        <v>8208.59</v>
      </c>
      <c r="E269" s="8">
        <v>8319.57</v>
      </c>
      <c r="F269" s="8">
        <v>8453.51</v>
      </c>
      <c r="G269" s="8">
        <v>8183.08</v>
      </c>
      <c r="H269" s="9">
        <v>-1.09E-2</v>
      </c>
    </row>
    <row r="270" spans="3:8" x14ac:dyDescent="0.25">
      <c r="C270" s="10">
        <v>44916</v>
      </c>
      <c r="D270" s="8">
        <v>8299.16</v>
      </c>
      <c r="E270" s="8">
        <v>8100.16</v>
      </c>
      <c r="F270" s="8">
        <v>8319.57</v>
      </c>
      <c r="G270" s="8">
        <v>8050.41</v>
      </c>
      <c r="H270" s="9">
        <v>2.9600000000000001E-2</v>
      </c>
    </row>
    <row r="271" spans="3:8" x14ac:dyDescent="0.25">
      <c r="C271" s="10">
        <v>44915</v>
      </c>
      <c r="D271" s="8">
        <v>8060.62</v>
      </c>
      <c r="E271" s="8">
        <v>8050.41</v>
      </c>
      <c r="F271" s="8">
        <v>8126.95</v>
      </c>
      <c r="G271" s="8">
        <v>7917.75</v>
      </c>
      <c r="H271" s="9">
        <v>1.9E-3</v>
      </c>
    </row>
    <row r="272" spans="3:8" x14ac:dyDescent="0.25">
      <c r="C272" s="10">
        <v>44914</v>
      </c>
      <c r="D272" s="8">
        <v>8045.31</v>
      </c>
      <c r="E272" s="8">
        <v>7972.6</v>
      </c>
      <c r="F272" s="8">
        <v>8116.75</v>
      </c>
      <c r="G272" s="8">
        <v>7866.72</v>
      </c>
      <c r="H272" s="9">
        <v>1.4999999999999999E-2</v>
      </c>
    </row>
    <row r="273" spans="3:8" x14ac:dyDescent="0.25">
      <c r="C273" s="10">
        <v>44911</v>
      </c>
      <c r="D273" s="8">
        <v>7926.68</v>
      </c>
      <c r="E273" s="8">
        <v>8095.06</v>
      </c>
      <c r="F273" s="8">
        <v>8106.54</v>
      </c>
      <c r="G273" s="8">
        <v>7824.63</v>
      </c>
      <c r="H273" s="9">
        <v>-3.0599999999999999E-2</v>
      </c>
    </row>
    <row r="274" spans="3:8" x14ac:dyDescent="0.25">
      <c r="C274" s="10">
        <v>44910</v>
      </c>
      <c r="D274" s="8">
        <v>8176.7</v>
      </c>
      <c r="E274" s="8">
        <v>8126.95</v>
      </c>
      <c r="F274" s="8">
        <v>8249.41</v>
      </c>
      <c r="G274" s="8">
        <v>8041.48</v>
      </c>
      <c r="H274" s="9">
        <v>-2.3E-3</v>
      </c>
    </row>
    <row r="275" spans="3:8" x14ac:dyDescent="0.25">
      <c r="C275" s="10">
        <v>44909</v>
      </c>
      <c r="D275" s="8">
        <v>8195.83</v>
      </c>
      <c r="E275" s="8">
        <v>8008.32</v>
      </c>
      <c r="F275" s="8">
        <v>8211.14</v>
      </c>
      <c r="G275" s="8">
        <v>7962.4</v>
      </c>
      <c r="H275" s="9">
        <v>2.3400000000000001E-2</v>
      </c>
    </row>
    <row r="276" spans="3:8" x14ac:dyDescent="0.25">
      <c r="C276" s="10">
        <v>44908</v>
      </c>
      <c r="D276" s="8">
        <v>8008.32</v>
      </c>
      <c r="E276" s="8">
        <v>7856.52</v>
      </c>
      <c r="F276" s="8">
        <v>8064.45</v>
      </c>
      <c r="G276" s="8">
        <v>7818.25</v>
      </c>
      <c r="H276" s="9">
        <v>2.5000000000000001E-2</v>
      </c>
    </row>
    <row r="277" spans="3:8" x14ac:dyDescent="0.25">
      <c r="C277" s="10">
        <v>44907</v>
      </c>
      <c r="D277" s="8">
        <v>7813.15</v>
      </c>
      <c r="E277" s="8">
        <v>7584.81</v>
      </c>
      <c r="F277" s="8">
        <v>7847.59</v>
      </c>
      <c r="G277" s="8">
        <v>7527.41</v>
      </c>
      <c r="H277" s="9">
        <v>3.0099999999999998E-2</v>
      </c>
    </row>
    <row r="278" spans="3:8" x14ac:dyDescent="0.25">
      <c r="C278" s="10">
        <v>44904</v>
      </c>
      <c r="D278" s="8">
        <v>7584.81</v>
      </c>
      <c r="E278" s="8">
        <v>7695.81</v>
      </c>
      <c r="F278" s="8">
        <v>7788.2</v>
      </c>
      <c r="G278" s="8">
        <v>7552.09</v>
      </c>
      <c r="H278" s="9">
        <v>-1.41E-2</v>
      </c>
    </row>
    <row r="279" spans="3:8" x14ac:dyDescent="0.25">
      <c r="C279" s="10">
        <v>44903</v>
      </c>
      <c r="D279" s="8">
        <v>7693.24</v>
      </c>
      <c r="E279" s="8">
        <v>7798.95</v>
      </c>
      <c r="F279" s="8">
        <v>8042.58</v>
      </c>
      <c r="G279" s="8">
        <v>7618.47</v>
      </c>
      <c r="H279" s="9">
        <v>-9.5999999999999992E-3</v>
      </c>
    </row>
    <row r="280" spans="3:8" x14ac:dyDescent="0.25">
      <c r="C280" s="10">
        <v>44902</v>
      </c>
      <c r="D280" s="8">
        <v>7768.01</v>
      </c>
      <c r="E280" s="8">
        <v>7960.08</v>
      </c>
      <c r="F280" s="8">
        <v>8040</v>
      </c>
      <c r="G280" s="8">
        <v>7737.07</v>
      </c>
      <c r="H280" s="9">
        <v>-2.06E-2</v>
      </c>
    </row>
    <row r="281" spans="3:8" x14ac:dyDescent="0.25">
      <c r="C281" s="10">
        <v>44901</v>
      </c>
      <c r="D281" s="8">
        <v>7931.72</v>
      </c>
      <c r="E281" s="8">
        <v>8247.5499999999993</v>
      </c>
      <c r="F281" s="8">
        <v>8295.24</v>
      </c>
      <c r="G281" s="8">
        <v>7911.1</v>
      </c>
      <c r="H281" s="9">
        <v>-4.0800000000000003E-2</v>
      </c>
    </row>
    <row r="282" spans="3:8" x14ac:dyDescent="0.25">
      <c r="C282" s="10">
        <v>44900</v>
      </c>
      <c r="D282" s="8">
        <v>8269.4599999999991</v>
      </c>
      <c r="E282" s="8">
        <v>8478.2900000000009</v>
      </c>
      <c r="F282" s="8">
        <v>8730.9500000000007</v>
      </c>
      <c r="G282" s="8">
        <v>8235.94</v>
      </c>
      <c r="H282" s="9">
        <v>-2.0299999999999999E-2</v>
      </c>
    </row>
    <row r="283" spans="3:8" x14ac:dyDescent="0.25">
      <c r="C283" s="10">
        <v>44897</v>
      </c>
      <c r="D283" s="8">
        <v>8440.91</v>
      </c>
      <c r="E283" s="8">
        <v>8537.59</v>
      </c>
      <c r="F283" s="8">
        <v>8647.16</v>
      </c>
      <c r="G283" s="8">
        <v>8404.81</v>
      </c>
      <c r="H283" s="9">
        <v>-1.8700000000000001E-2</v>
      </c>
    </row>
    <row r="284" spans="3:8" x14ac:dyDescent="0.25">
      <c r="C284" s="10">
        <v>44896</v>
      </c>
      <c r="D284" s="8">
        <v>8602.0400000000009</v>
      </c>
      <c r="E284" s="8">
        <v>8474.43</v>
      </c>
      <c r="F284" s="8">
        <v>8737.4</v>
      </c>
      <c r="G284" s="8">
        <v>8394.5</v>
      </c>
      <c r="H284" s="9">
        <v>1.55E-2</v>
      </c>
    </row>
    <row r="285" spans="3:8" x14ac:dyDescent="0.25">
      <c r="C285" s="10">
        <v>44895</v>
      </c>
      <c r="D285" s="8">
        <v>8470.56</v>
      </c>
      <c r="E285" s="8">
        <v>8321.02</v>
      </c>
      <c r="F285" s="8">
        <v>8569.82</v>
      </c>
      <c r="G285" s="8">
        <v>8277.2000000000007</v>
      </c>
      <c r="H285" s="9">
        <v>2.3199999999999998E-2</v>
      </c>
    </row>
    <row r="286" spans="3:8" x14ac:dyDescent="0.25">
      <c r="C286" s="10">
        <v>44894</v>
      </c>
      <c r="D286" s="8">
        <v>8278.48</v>
      </c>
      <c r="E286" s="8">
        <v>8210.16</v>
      </c>
      <c r="F286" s="8">
        <v>8413.84</v>
      </c>
      <c r="G286" s="8">
        <v>8168.91</v>
      </c>
      <c r="H286" s="9">
        <v>1.29E-2</v>
      </c>
    </row>
    <row r="287" spans="3:8" x14ac:dyDescent="0.25">
      <c r="C287" s="10">
        <v>44893</v>
      </c>
      <c r="D287" s="8">
        <v>8172.78</v>
      </c>
      <c r="E287" s="8">
        <v>8088.99</v>
      </c>
      <c r="F287" s="8">
        <v>8230.7900000000009</v>
      </c>
      <c r="G287" s="8">
        <v>7801.52</v>
      </c>
      <c r="H287" s="9">
        <v>4.5999999999999999E-3</v>
      </c>
    </row>
    <row r="288" spans="3:8" x14ac:dyDescent="0.25">
      <c r="C288" s="10">
        <v>44890</v>
      </c>
      <c r="D288" s="8">
        <v>8135.4</v>
      </c>
      <c r="E288" s="8">
        <v>8281.06</v>
      </c>
      <c r="F288" s="8">
        <v>8448.64</v>
      </c>
      <c r="G288" s="8">
        <v>8116.06</v>
      </c>
      <c r="H288" s="9">
        <v>-1.7000000000000001E-2</v>
      </c>
    </row>
    <row r="289" spans="3:8" x14ac:dyDescent="0.25">
      <c r="C289" s="10">
        <v>44889</v>
      </c>
      <c r="D289" s="8">
        <v>8275.91</v>
      </c>
      <c r="E289" s="8">
        <v>8250.1200000000008</v>
      </c>
      <c r="F289" s="8">
        <v>8286.2199999999993</v>
      </c>
      <c r="G289" s="8">
        <v>8150.87</v>
      </c>
      <c r="H289" s="9">
        <v>4.8999999999999998E-3</v>
      </c>
    </row>
    <row r="290" spans="3:8" x14ac:dyDescent="0.25">
      <c r="C290" s="10">
        <v>44888</v>
      </c>
      <c r="D290" s="8">
        <v>8235.94</v>
      </c>
      <c r="E290" s="8">
        <v>8602.0400000000009</v>
      </c>
      <c r="F290" s="8">
        <v>8680.68</v>
      </c>
      <c r="G290" s="8">
        <v>8172.78</v>
      </c>
      <c r="H290" s="9">
        <v>-4.9299999999999997E-2</v>
      </c>
    </row>
    <row r="291" spans="3:8" x14ac:dyDescent="0.25">
      <c r="C291" s="10">
        <v>44887</v>
      </c>
      <c r="D291" s="8">
        <v>8662.6299999999992</v>
      </c>
      <c r="E291" s="8">
        <v>8488.6</v>
      </c>
      <c r="F291" s="8">
        <v>8711.6200000000008</v>
      </c>
      <c r="G291" s="8">
        <v>8457.67</v>
      </c>
      <c r="H291" s="9">
        <v>2.1100000000000001E-2</v>
      </c>
    </row>
    <row r="292" spans="3:8" x14ac:dyDescent="0.25">
      <c r="C292" s="10">
        <v>44886</v>
      </c>
      <c r="D292" s="8">
        <v>8483.4500000000007</v>
      </c>
      <c r="E292" s="8">
        <v>8443.49</v>
      </c>
      <c r="F292" s="8">
        <v>8519.5400000000009</v>
      </c>
      <c r="G292" s="8">
        <v>8001.33</v>
      </c>
      <c r="H292" s="9">
        <v>1.2E-2</v>
      </c>
    </row>
    <row r="293" spans="3:8" x14ac:dyDescent="0.25">
      <c r="C293" s="10">
        <v>44883</v>
      </c>
      <c r="D293" s="8">
        <v>8382.9</v>
      </c>
      <c r="E293" s="8">
        <v>8701.2999999999993</v>
      </c>
      <c r="F293" s="8">
        <v>8727.09</v>
      </c>
      <c r="G293" s="8">
        <v>8230.7900000000009</v>
      </c>
      <c r="H293" s="9">
        <v>-3.2300000000000002E-2</v>
      </c>
    </row>
    <row r="294" spans="3:8" x14ac:dyDescent="0.25">
      <c r="C294" s="10">
        <v>44882</v>
      </c>
      <c r="D294" s="8">
        <v>8662.6299999999992</v>
      </c>
      <c r="E294" s="8">
        <v>8904.98</v>
      </c>
      <c r="F294" s="8">
        <v>8975.8799999999992</v>
      </c>
      <c r="G294" s="8">
        <v>8621.3799999999992</v>
      </c>
      <c r="H294" s="9">
        <v>-3.1300000000000001E-2</v>
      </c>
    </row>
    <row r="295" spans="3:8" x14ac:dyDescent="0.25">
      <c r="C295" s="10">
        <v>44881</v>
      </c>
      <c r="D295" s="8">
        <v>8942.36</v>
      </c>
      <c r="E295" s="8">
        <v>9054.51</v>
      </c>
      <c r="F295" s="8">
        <v>9152.48</v>
      </c>
      <c r="G295" s="8">
        <v>8868.8799999999992</v>
      </c>
      <c r="H295" s="9">
        <v>-1.38E-2</v>
      </c>
    </row>
    <row r="296" spans="3:8" x14ac:dyDescent="0.25">
      <c r="C296" s="10">
        <v>44880</v>
      </c>
      <c r="D296" s="8">
        <v>9067.4</v>
      </c>
      <c r="E296" s="8">
        <v>8975.8799999999992</v>
      </c>
      <c r="F296" s="8">
        <v>9107.36</v>
      </c>
      <c r="G296" s="8">
        <v>8819.9</v>
      </c>
      <c r="H296" s="9">
        <v>1.03E-2</v>
      </c>
    </row>
    <row r="297" spans="3:8" x14ac:dyDescent="0.25">
      <c r="C297" s="10">
        <v>44879</v>
      </c>
      <c r="D297" s="8">
        <v>8974.59</v>
      </c>
      <c r="E297" s="8">
        <v>9219.51</v>
      </c>
      <c r="F297" s="8">
        <v>9316.2000000000007</v>
      </c>
      <c r="G297" s="8">
        <v>8951.39</v>
      </c>
      <c r="H297" s="9">
        <v>-1.7100000000000001E-2</v>
      </c>
    </row>
    <row r="298" spans="3:8" x14ac:dyDescent="0.25">
      <c r="C298" s="10">
        <v>44876</v>
      </c>
      <c r="D298" s="8">
        <v>9130.57</v>
      </c>
      <c r="E298" s="8">
        <v>9022.2800000000007</v>
      </c>
      <c r="F298" s="8">
        <v>9298.15</v>
      </c>
      <c r="G298" s="8">
        <v>8992.64</v>
      </c>
      <c r="H298" s="9">
        <v>1.2E-2</v>
      </c>
    </row>
    <row r="299" spans="3:8" x14ac:dyDescent="0.25">
      <c r="C299" s="10">
        <v>44875</v>
      </c>
      <c r="D299" s="8">
        <v>9022.2800000000007</v>
      </c>
      <c r="E299" s="8">
        <v>9050.58</v>
      </c>
      <c r="F299" s="8">
        <v>9106.5300000000007</v>
      </c>
      <c r="G299" s="8">
        <v>8885.31</v>
      </c>
      <c r="H299" s="9">
        <v>-6.0000000000000001E-3</v>
      </c>
    </row>
    <row r="300" spans="3:8" x14ac:dyDescent="0.25">
      <c r="C300" s="10">
        <v>44874</v>
      </c>
      <c r="D300" s="8">
        <v>9076.9500000000007</v>
      </c>
      <c r="E300" s="8">
        <v>9301.81</v>
      </c>
      <c r="F300" s="8">
        <v>9328.7999999999993</v>
      </c>
      <c r="G300" s="8">
        <v>9052.5300000000007</v>
      </c>
      <c r="H300" s="9">
        <v>-4.07E-2</v>
      </c>
    </row>
    <row r="301" spans="3:8" x14ac:dyDescent="0.25">
      <c r="C301" s="10">
        <v>44873</v>
      </c>
      <c r="D301" s="8">
        <v>9462.43</v>
      </c>
      <c r="E301" s="8">
        <v>9543.39</v>
      </c>
      <c r="F301" s="8">
        <v>9617.91</v>
      </c>
      <c r="G301" s="8">
        <v>9423.8799999999992</v>
      </c>
      <c r="H301" s="9">
        <v>-2.6599999999999999E-2</v>
      </c>
    </row>
    <row r="302" spans="3:8" x14ac:dyDescent="0.25">
      <c r="C302" s="10">
        <v>44872</v>
      </c>
      <c r="D302" s="8">
        <v>9720.7099999999991</v>
      </c>
      <c r="E302" s="8">
        <v>9695.01</v>
      </c>
      <c r="F302" s="8">
        <v>9863.34</v>
      </c>
      <c r="G302" s="8">
        <v>9607.6299999999992</v>
      </c>
      <c r="H302" s="9">
        <v>1.1999999999999999E-3</v>
      </c>
    </row>
    <row r="303" spans="3:8" x14ac:dyDescent="0.25">
      <c r="C303" s="10">
        <v>44869</v>
      </c>
      <c r="D303" s="8">
        <v>9709.15</v>
      </c>
      <c r="E303" s="8">
        <v>9453.44</v>
      </c>
      <c r="F303" s="8">
        <v>9755.4</v>
      </c>
      <c r="G303" s="8">
        <v>9435.4500000000007</v>
      </c>
      <c r="H303" s="9">
        <v>2.93E-2</v>
      </c>
    </row>
    <row r="304" spans="3:8" x14ac:dyDescent="0.25">
      <c r="C304" s="10">
        <v>44868</v>
      </c>
      <c r="D304" s="8">
        <v>9432.8799999999992</v>
      </c>
      <c r="E304" s="8">
        <v>9530.5400000000009</v>
      </c>
      <c r="F304" s="8">
        <v>9552.3799999999992</v>
      </c>
      <c r="G304" s="8">
        <v>9346.7900000000009</v>
      </c>
      <c r="H304" s="9">
        <v>-1.26E-2</v>
      </c>
    </row>
    <row r="305" spans="3:8" x14ac:dyDescent="0.25">
      <c r="C305" s="10">
        <v>44867</v>
      </c>
      <c r="D305" s="8">
        <v>9553.67</v>
      </c>
      <c r="E305" s="8">
        <v>9493.27</v>
      </c>
      <c r="F305" s="8">
        <v>9606.35</v>
      </c>
      <c r="G305" s="8">
        <v>9348.07</v>
      </c>
      <c r="H305" s="9">
        <v>1.6500000000000001E-2</v>
      </c>
    </row>
    <row r="306" spans="3:8" x14ac:dyDescent="0.25">
      <c r="C306" s="10">
        <v>44866</v>
      </c>
      <c r="D306" s="8">
        <v>9398.19</v>
      </c>
      <c r="E306" s="8">
        <v>9187.4500000000007</v>
      </c>
      <c r="F306" s="8">
        <v>9489.42</v>
      </c>
      <c r="G306" s="8">
        <v>9187.4500000000007</v>
      </c>
      <c r="H306" s="9">
        <v>0.03</v>
      </c>
    </row>
    <row r="307" spans="3:8" x14ac:dyDescent="0.25">
      <c r="C307" s="10">
        <v>44865</v>
      </c>
      <c r="D307" s="8">
        <v>9124.49</v>
      </c>
      <c r="E307" s="8">
        <v>9274.83</v>
      </c>
      <c r="F307" s="8">
        <v>9360.92</v>
      </c>
      <c r="G307" s="8">
        <v>9102.65</v>
      </c>
      <c r="H307" s="9">
        <v>-1.55E-2</v>
      </c>
    </row>
    <row r="308" spans="3:8" x14ac:dyDescent="0.25">
      <c r="C308" s="10">
        <v>44862</v>
      </c>
      <c r="D308" s="8">
        <v>9268.4</v>
      </c>
      <c r="E308" s="8">
        <v>9332.65</v>
      </c>
      <c r="F308" s="8">
        <v>9408.4699999999993</v>
      </c>
      <c r="G308" s="8">
        <v>9232.43</v>
      </c>
      <c r="H308" s="9">
        <v>-2.0199999999999999E-2</v>
      </c>
    </row>
    <row r="309" spans="3:8" x14ac:dyDescent="0.25">
      <c r="C309" s="10">
        <v>44861</v>
      </c>
      <c r="D309" s="8">
        <v>9459.86</v>
      </c>
      <c r="E309" s="8">
        <v>9312.09</v>
      </c>
      <c r="F309" s="8">
        <v>9504.84</v>
      </c>
      <c r="G309" s="8">
        <v>9252.99</v>
      </c>
      <c r="H309" s="9">
        <v>1.83E-2</v>
      </c>
    </row>
    <row r="310" spans="3:8" x14ac:dyDescent="0.25">
      <c r="C310" s="10">
        <v>44860</v>
      </c>
      <c r="D310" s="8">
        <v>9290.25</v>
      </c>
      <c r="E310" s="8">
        <v>9120.6299999999992</v>
      </c>
      <c r="F310" s="8">
        <v>9336.51</v>
      </c>
      <c r="G310" s="8">
        <v>9087.23</v>
      </c>
      <c r="H310" s="9">
        <v>2.5399999999999999E-2</v>
      </c>
    </row>
    <row r="311" spans="3:8" x14ac:dyDescent="0.25">
      <c r="C311" s="10">
        <v>44859</v>
      </c>
      <c r="D311" s="8">
        <v>9060.24</v>
      </c>
      <c r="E311" s="8">
        <v>9055.1</v>
      </c>
      <c r="F311" s="8">
        <v>9148.9</v>
      </c>
      <c r="G311" s="8">
        <v>8871.35</v>
      </c>
      <c r="H311" s="9">
        <v>5.9999999999999995E-4</v>
      </c>
    </row>
    <row r="312" spans="3:8" x14ac:dyDescent="0.25">
      <c r="C312" s="10">
        <v>44858</v>
      </c>
      <c r="D312" s="8">
        <v>9055.1</v>
      </c>
      <c r="E312" s="8">
        <v>8930.4599999999991</v>
      </c>
      <c r="F312" s="8">
        <v>9093.65</v>
      </c>
      <c r="G312" s="8">
        <v>8867.5</v>
      </c>
      <c r="H312" s="9">
        <v>5.9999999999999995E-4</v>
      </c>
    </row>
    <row r="313" spans="3:8" x14ac:dyDescent="0.25">
      <c r="C313" s="10">
        <v>44855</v>
      </c>
      <c r="D313" s="8">
        <v>9049.9599999999991</v>
      </c>
      <c r="E313" s="8">
        <v>9049.9599999999991</v>
      </c>
      <c r="F313" s="8">
        <v>9165.61</v>
      </c>
      <c r="G313" s="8">
        <v>8867.5</v>
      </c>
      <c r="H313" s="9">
        <v>-6.7999999999999996E-3</v>
      </c>
    </row>
    <row r="314" spans="3:8" x14ac:dyDescent="0.25">
      <c r="C314" s="10">
        <v>44854</v>
      </c>
      <c r="D314" s="8">
        <v>9111.64</v>
      </c>
      <c r="E314" s="8">
        <v>9089.7999999999993</v>
      </c>
      <c r="F314" s="8">
        <v>9299.24</v>
      </c>
      <c r="G314" s="8">
        <v>8983.14</v>
      </c>
      <c r="H314" s="9">
        <v>6.1999999999999998E-3</v>
      </c>
    </row>
    <row r="315" spans="3:8" x14ac:dyDescent="0.25">
      <c r="C315" s="10">
        <v>44853</v>
      </c>
      <c r="D315" s="8">
        <v>9055.1</v>
      </c>
      <c r="E315" s="8">
        <v>8821.24</v>
      </c>
      <c r="F315" s="8">
        <v>9109.07</v>
      </c>
      <c r="G315" s="8">
        <v>8704.31</v>
      </c>
      <c r="H315" s="9">
        <v>2.6800000000000001E-2</v>
      </c>
    </row>
    <row r="316" spans="3:8" x14ac:dyDescent="0.25">
      <c r="C316" s="10">
        <v>44852</v>
      </c>
      <c r="D316" s="8">
        <v>8818.67</v>
      </c>
      <c r="E316" s="8">
        <v>9029.4</v>
      </c>
      <c r="F316" s="8">
        <v>9082.09</v>
      </c>
      <c r="G316" s="8">
        <v>8661.9</v>
      </c>
      <c r="H316" s="9">
        <v>-2.5000000000000001E-2</v>
      </c>
    </row>
    <row r="317" spans="3:8" x14ac:dyDescent="0.25">
      <c r="C317" s="10">
        <v>44851</v>
      </c>
      <c r="D317" s="8">
        <v>9044.82</v>
      </c>
      <c r="E317" s="8">
        <v>9043.5400000000009</v>
      </c>
      <c r="F317" s="8">
        <v>9142.48</v>
      </c>
      <c r="G317" s="8">
        <v>8899.6200000000008</v>
      </c>
      <c r="H317" s="9">
        <v>2.8E-3</v>
      </c>
    </row>
    <row r="318" spans="3:8" x14ac:dyDescent="0.25">
      <c r="C318" s="10">
        <v>44848</v>
      </c>
      <c r="D318" s="8">
        <v>9019.1200000000008</v>
      </c>
      <c r="E318" s="8">
        <v>9333.94</v>
      </c>
      <c r="F318" s="8">
        <v>9404.61</v>
      </c>
      <c r="G318" s="8">
        <v>8966.44</v>
      </c>
      <c r="H318" s="9">
        <v>-3.5200000000000002E-2</v>
      </c>
    </row>
    <row r="319" spans="3:8" x14ac:dyDescent="0.25">
      <c r="C319" s="10">
        <v>44847</v>
      </c>
      <c r="D319" s="8">
        <v>9348.07</v>
      </c>
      <c r="E319" s="8">
        <v>9137.34</v>
      </c>
      <c r="F319" s="8">
        <v>9372.49</v>
      </c>
      <c r="G319" s="8">
        <v>9020.41</v>
      </c>
      <c r="H319" s="9">
        <v>2.2200000000000001E-2</v>
      </c>
    </row>
    <row r="320" spans="3:8" x14ac:dyDescent="0.25">
      <c r="C320" s="10">
        <v>44846</v>
      </c>
      <c r="D320" s="8">
        <v>9145.0499999999993</v>
      </c>
      <c r="E320" s="8">
        <v>9357.07</v>
      </c>
      <c r="F320" s="8">
        <v>9412.32</v>
      </c>
      <c r="G320" s="8">
        <v>9051.25</v>
      </c>
      <c r="H320" s="9">
        <v>-2.2700000000000001E-2</v>
      </c>
    </row>
    <row r="321" spans="3:8" x14ac:dyDescent="0.25">
      <c r="C321" s="10">
        <v>44845</v>
      </c>
      <c r="D321" s="8">
        <v>9357.07</v>
      </c>
      <c r="E321" s="8">
        <v>9582.5499999999993</v>
      </c>
      <c r="F321" s="8">
        <v>9582.5499999999993</v>
      </c>
      <c r="G321" s="8">
        <v>9254.23</v>
      </c>
      <c r="H321" s="9">
        <v>-2.98E-2</v>
      </c>
    </row>
    <row r="322" spans="3:8" x14ac:dyDescent="0.25">
      <c r="C322" s="10">
        <v>44844</v>
      </c>
      <c r="D322" s="8">
        <v>9644.5</v>
      </c>
      <c r="E322" s="8">
        <v>9638.16</v>
      </c>
      <c r="F322" s="8">
        <v>9790.5</v>
      </c>
      <c r="G322" s="8">
        <v>9574.68</v>
      </c>
      <c r="H322" s="9">
        <v>-3.8999999999999998E-3</v>
      </c>
    </row>
    <row r="323" spans="3:8" x14ac:dyDescent="0.25">
      <c r="C323" s="10">
        <v>44841</v>
      </c>
      <c r="D323" s="8">
        <v>9682.59</v>
      </c>
      <c r="E323" s="8">
        <v>9195.1</v>
      </c>
      <c r="F323" s="8">
        <v>9728.2900000000009</v>
      </c>
      <c r="G323" s="8">
        <v>9195.1</v>
      </c>
      <c r="H323" s="9">
        <v>4.9700000000000001E-2</v>
      </c>
    </row>
    <row r="324" spans="3:8" x14ac:dyDescent="0.25">
      <c r="C324" s="10">
        <v>44840</v>
      </c>
      <c r="D324" s="8">
        <v>9224.2999999999993</v>
      </c>
      <c r="E324" s="8">
        <v>9124</v>
      </c>
      <c r="F324" s="8">
        <v>9249.69</v>
      </c>
      <c r="G324" s="8">
        <v>9064.34</v>
      </c>
      <c r="H324" s="9">
        <v>1.41E-2</v>
      </c>
    </row>
    <row r="325" spans="3:8" x14ac:dyDescent="0.25">
      <c r="C325" s="10">
        <v>44839</v>
      </c>
      <c r="D325" s="8">
        <v>9096.07</v>
      </c>
      <c r="E325" s="8">
        <v>8937.39</v>
      </c>
      <c r="F325" s="8">
        <v>9170.98</v>
      </c>
      <c r="G325" s="8">
        <v>8870.1</v>
      </c>
      <c r="H325" s="9">
        <v>1.52E-2</v>
      </c>
    </row>
    <row r="326" spans="3:8" x14ac:dyDescent="0.25">
      <c r="C326" s="10">
        <v>44838</v>
      </c>
      <c r="D326" s="8">
        <v>8960.24</v>
      </c>
      <c r="E326" s="8">
        <v>8693.64</v>
      </c>
      <c r="F326" s="8">
        <v>9003.4</v>
      </c>
      <c r="G326" s="8">
        <v>8665.7099999999991</v>
      </c>
      <c r="H326" s="9">
        <v>3.5400000000000001E-2</v>
      </c>
    </row>
    <row r="327" spans="3:8" x14ac:dyDescent="0.25">
      <c r="C327" s="10">
        <v>44837</v>
      </c>
      <c r="D327" s="8">
        <v>8654.2800000000007</v>
      </c>
      <c r="E327" s="8">
        <v>8437.2000000000007</v>
      </c>
      <c r="F327" s="8">
        <v>8790.1200000000008</v>
      </c>
      <c r="G327" s="8">
        <v>8437.2000000000007</v>
      </c>
      <c r="H327" s="9">
        <v>4.2500000000000003E-2</v>
      </c>
    </row>
    <row r="328" spans="3:8" x14ac:dyDescent="0.25">
      <c r="C328" s="10">
        <v>44834</v>
      </c>
      <c r="D328" s="8">
        <v>8301.36</v>
      </c>
      <c r="E328" s="8">
        <v>8449.89</v>
      </c>
      <c r="F328" s="8">
        <v>8575.57</v>
      </c>
      <c r="G328" s="8">
        <v>8223.92</v>
      </c>
      <c r="H328" s="9">
        <v>-2.4E-2</v>
      </c>
    </row>
    <row r="329" spans="3:8" x14ac:dyDescent="0.25">
      <c r="C329" s="10">
        <v>44833</v>
      </c>
      <c r="D329" s="8">
        <v>8505.75</v>
      </c>
      <c r="E329" s="8">
        <v>8513.3700000000008</v>
      </c>
      <c r="F329" s="8">
        <v>8640.32</v>
      </c>
      <c r="G329" s="8">
        <v>8387.69</v>
      </c>
      <c r="H329" s="9">
        <v>2.2000000000000001E-3</v>
      </c>
    </row>
    <row r="330" spans="3:8" x14ac:dyDescent="0.25">
      <c r="C330" s="10">
        <v>44832</v>
      </c>
      <c r="D330" s="8">
        <v>8486.7099999999991</v>
      </c>
      <c r="E330" s="8">
        <v>8128.7</v>
      </c>
      <c r="F330" s="8">
        <v>8514.64</v>
      </c>
      <c r="G330" s="8">
        <v>8019.53</v>
      </c>
      <c r="H330" s="9">
        <v>3.2800000000000003E-2</v>
      </c>
    </row>
    <row r="331" spans="3:8" x14ac:dyDescent="0.25">
      <c r="C331" s="10">
        <v>44831</v>
      </c>
      <c r="D331" s="8">
        <v>8217.57</v>
      </c>
      <c r="E331" s="8">
        <v>8043.65</v>
      </c>
      <c r="F331" s="8">
        <v>8277.24</v>
      </c>
      <c r="G331" s="8">
        <v>8023.33</v>
      </c>
      <c r="H331" s="9">
        <v>2.1899999999999999E-2</v>
      </c>
    </row>
    <row r="332" spans="3:8" x14ac:dyDescent="0.25">
      <c r="C332" s="10">
        <v>44830</v>
      </c>
      <c r="D332" s="8">
        <v>8041.11</v>
      </c>
      <c r="E332" s="8">
        <v>8138.86</v>
      </c>
      <c r="F332" s="8">
        <v>8353.41</v>
      </c>
      <c r="G332" s="8">
        <v>7987.79</v>
      </c>
      <c r="H332" s="9">
        <v>-1.43E-2</v>
      </c>
    </row>
    <row r="333" spans="3:8" x14ac:dyDescent="0.25">
      <c r="C333" s="10">
        <v>44827</v>
      </c>
      <c r="D333" s="8">
        <v>8157.9</v>
      </c>
      <c r="E333" s="8">
        <v>8606.0400000000009</v>
      </c>
      <c r="F333" s="8">
        <v>8618.74</v>
      </c>
      <c r="G333" s="8">
        <v>8096.97</v>
      </c>
      <c r="H333" s="9">
        <v>-5.6000000000000001E-2</v>
      </c>
    </row>
    <row r="334" spans="3:8" x14ac:dyDescent="0.25">
      <c r="C334" s="10">
        <v>44826</v>
      </c>
      <c r="D334" s="8">
        <v>8641.59</v>
      </c>
      <c r="E334" s="8">
        <v>8552.7199999999993</v>
      </c>
      <c r="F334" s="8">
        <v>8854.8700000000008</v>
      </c>
      <c r="G334" s="8">
        <v>8519.7099999999991</v>
      </c>
      <c r="H334" s="9">
        <v>9.5999999999999992E-3</v>
      </c>
    </row>
    <row r="335" spans="3:8" x14ac:dyDescent="0.25">
      <c r="C335" s="10">
        <v>44825</v>
      </c>
      <c r="D335" s="8">
        <v>8559.07</v>
      </c>
      <c r="E335" s="8">
        <v>8545.1</v>
      </c>
      <c r="F335" s="8">
        <v>8824.4</v>
      </c>
      <c r="G335" s="8">
        <v>8433.39</v>
      </c>
      <c r="H335" s="9">
        <v>-2.9999999999999997E-4</v>
      </c>
    </row>
    <row r="336" spans="3:8" x14ac:dyDescent="0.25">
      <c r="C336" s="10">
        <v>44824</v>
      </c>
      <c r="D336" s="8">
        <v>8561.61</v>
      </c>
      <c r="E336" s="8">
        <v>8670.7900000000009</v>
      </c>
      <c r="F336" s="8">
        <v>8749.5</v>
      </c>
      <c r="G336" s="8">
        <v>8444.81</v>
      </c>
      <c r="H336" s="9">
        <v>-1.0699999999999999E-2</v>
      </c>
    </row>
    <row r="337" spans="3:8" x14ac:dyDescent="0.25">
      <c r="C337" s="10">
        <v>44823</v>
      </c>
      <c r="D337" s="8">
        <v>8654.2800000000007</v>
      </c>
      <c r="E337" s="8">
        <v>8640.32</v>
      </c>
      <c r="F337" s="8">
        <v>8677.1299999999992</v>
      </c>
      <c r="G337" s="8">
        <v>8324.2099999999991</v>
      </c>
      <c r="H337" s="9">
        <v>1E-3</v>
      </c>
    </row>
    <row r="338" spans="3:8" x14ac:dyDescent="0.25">
      <c r="C338" s="10">
        <v>44820</v>
      </c>
      <c r="D338" s="8">
        <v>8645.4</v>
      </c>
      <c r="E338" s="8">
        <v>8595.89</v>
      </c>
      <c r="F338" s="8">
        <v>8753.31</v>
      </c>
      <c r="G338" s="8">
        <v>8543.84</v>
      </c>
      <c r="H338" s="9">
        <v>-1.8E-3</v>
      </c>
    </row>
    <row r="339" spans="3:8" x14ac:dyDescent="0.25">
      <c r="C339" s="10">
        <v>44819</v>
      </c>
      <c r="D339" s="8">
        <v>8660.6299999999992</v>
      </c>
      <c r="E339" s="8">
        <v>8967.85</v>
      </c>
      <c r="F339" s="8">
        <v>8993.24</v>
      </c>
      <c r="G339" s="8">
        <v>8574.2999999999993</v>
      </c>
      <c r="H339" s="9">
        <v>-3.85E-2</v>
      </c>
    </row>
    <row r="340" spans="3:8" x14ac:dyDescent="0.25">
      <c r="C340" s="10">
        <v>44818</v>
      </c>
      <c r="D340" s="8">
        <v>9007.2099999999991</v>
      </c>
      <c r="E340" s="8">
        <v>8859.94</v>
      </c>
      <c r="F340" s="8">
        <v>9063.07</v>
      </c>
      <c r="G340" s="8">
        <v>8701.26</v>
      </c>
      <c r="H340" s="9">
        <v>2.53E-2</v>
      </c>
    </row>
    <row r="341" spans="3:8" x14ac:dyDescent="0.25">
      <c r="C341" s="10">
        <v>44817</v>
      </c>
      <c r="D341" s="8">
        <v>8785.0400000000009</v>
      </c>
      <c r="E341" s="8">
        <v>8849.7900000000009</v>
      </c>
      <c r="F341" s="8">
        <v>8966.58</v>
      </c>
      <c r="G341" s="8">
        <v>8612.39</v>
      </c>
      <c r="H341" s="9">
        <v>-6.7000000000000002E-3</v>
      </c>
    </row>
    <row r="342" spans="3:8" x14ac:dyDescent="0.25">
      <c r="C342" s="10">
        <v>44816</v>
      </c>
      <c r="D342" s="8">
        <v>8844.7099999999991</v>
      </c>
      <c r="E342" s="8">
        <v>8752.0400000000009</v>
      </c>
      <c r="F342" s="8">
        <v>8965.31</v>
      </c>
      <c r="G342" s="8">
        <v>8639.0499999999993</v>
      </c>
      <c r="H342" s="9">
        <v>1.06E-2</v>
      </c>
    </row>
    <row r="343" spans="3:8" x14ac:dyDescent="0.25">
      <c r="C343" s="10">
        <v>44813</v>
      </c>
      <c r="D343" s="8">
        <v>8752.0400000000009</v>
      </c>
      <c r="E343" s="8">
        <v>8488.26</v>
      </c>
      <c r="F343" s="8">
        <v>8807.2000000000007</v>
      </c>
      <c r="G343" s="8">
        <v>8462.9</v>
      </c>
      <c r="H343" s="9">
        <v>3.04E-2</v>
      </c>
    </row>
    <row r="344" spans="3:8" x14ac:dyDescent="0.25">
      <c r="C344" s="10">
        <v>44812</v>
      </c>
      <c r="D344" s="8">
        <v>8493.9699999999993</v>
      </c>
      <c r="E344" s="8">
        <v>8424.23</v>
      </c>
      <c r="F344" s="8">
        <v>8544.69</v>
      </c>
      <c r="G344" s="8">
        <v>8255.6</v>
      </c>
      <c r="H344" s="9">
        <v>1.35E-2</v>
      </c>
    </row>
    <row r="345" spans="3:8" x14ac:dyDescent="0.25">
      <c r="C345" s="10">
        <v>44811</v>
      </c>
      <c r="D345" s="8">
        <v>8381.1200000000008</v>
      </c>
      <c r="E345" s="8">
        <v>8701.91</v>
      </c>
      <c r="F345" s="8">
        <v>8918.73</v>
      </c>
      <c r="G345" s="8">
        <v>8359.57</v>
      </c>
      <c r="H345" s="9">
        <v>-4.6600000000000003E-2</v>
      </c>
    </row>
    <row r="346" spans="3:8" x14ac:dyDescent="0.25">
      <c r="C346" s="10">
        <v>44810</v>
      </c>
      <c r="D346" s="8">
        <v>8790.67</v>
      </c>
      <c r="E346" s="8">
        <v>9017.6299999999992</v>
      </c>
      <c r="F346" s="8">
        <v>9084.83</v>
      </c>
      <c r="G346" s="8">
        <v>8755.17</v>
      </c>
      <c r="H346" s="9">
        <v>-2.6100000000000002E-2</v>
      </c>
    </row>
    <row r="347" spans="3:8" x14ac:dyDescent="0.25">
      <c r="C347" s="10">
        <v>44809</v>
      </c>
      <c r="D347" s="8">
        <v>9026.51</v>
      </c>
      <c r="E347" s="8">
        <v>8973.25</v>
      </c>
      <c r="F347" s="8">
        <v>9167.25</v>
      </c>
      <c r="G347" s="8">
        <v>8973.25</v>
      </c>
      <c r="H347" s="9">
        <v>2.18E-2</v>
      </c>
    </row>
    <row r="348" spans="3:8" x14ac:dyDescent="0.25">
      <c r="C348" s="10">
        <v>44806</v>
      </c>
      <c r="D348" s="8">
        <v>8833.7800000000007</v>
      </c>
      <c r="E348" s="8">
        <v>8939.02</v>
      </c>
      <c r="F348" s="8">
        <v>9094.98</v>
      </c>
      <c r="G348" s="8">
        <v>8799.5499999999993</v>
      </c>
      <c r="H348" s="9">
        <v>5.7999999999999996E-3</v>
      </c>
    </row>
    <row r="349" spans="3:8" x14ac:dyDescent="0.25">
      <c r="C349" s="10">
        <v>44805</v>
      </c>
      <c r="D349" s="8">
        <v>8783.06</v>
      </c>
      <c r="E349" s="8">
        <v>9065.81</v>
      </c>
      <c r="F349" s="8">
        <v>9065.81</v>
      </c>
      <c r="G349" s="8">
        <v>8755.17</v>
      </c>
      <c r="H349" s="9">
        <v>-3.7499999999999999E-2</v>
      </c>
    </row>
    <row r="350" spans="3:8" x14ac:dyDescent="0.25">
      <c r="C350" s="10">
        <v>44804</v>
      </c>
      <c r="D350" s="8">
        <v>9125.41</v>
      </c>
      <c r="E350" s="8">
        <v>9065.81</v>
      </c>
      <c r="F350" s="8">
        <v>9256.01</v>
      </c>
      <c r="G350" s="8">
        <v>8965.65</v>
      </c>
      <c r="H350" s="9">
        <v>-1.89E-2</v>
      </c>
    </row>
    <row r="351" spans="3:8" x14ac:dyDescent="0.25">
      <c r="C351" s="10">
        <v>44803</v>
      </c>
      <c r="D351" s="8">
        <v>9301.65</v>
      </c>
      <c r="E351" s="8">
        <v>9780.94</v>
      </c>
      <c r="F351" s="8">
        <v>9851.94</v>
      </c>
      <c r="G351" s="8">
        <v>9186.27</v>
      </c>
      <c r="H351" s="9">
        <v>-5.1799999999999999E-2</v>
      </c>
    </row>
    <row r="352" spans="3:8" x14ac:dyDescent="0.25">
      <c r="C352" s="10">
        <v>44802</v>
      </c>
      <c r="D352" s="8">
        <v>9810.1</v>
      </c>
      <c r="E352" s="8">
        <v>9470.2900000000009</v>
      </c>
      <c r="F352" s="8">
        <v>9831.65</v>
      </c>
      <c r="G352" s="8">
        <v>9453.81</v>
      </c>
      <c r="H352" s="9">
        <v>4.36E-2</v>
      </c>
    </row>
    <row r="353" spans="3:8" x14ac:dyDescent="0.25">
      <c r="C353" s="10">
        <v>44799</v>
      </c>
      <c r="D353" s="8">
        <v>9400.5499999999993</v>
      </c>
      <c r="E353" s="8">
        <v>9474.09</v>
      </c>
      <c r="F353" s="8">
        <v>9533.69</v>
      </c>
      <c r="G353" s="8">
        <v>9249.67</v>
      </c>
      <c r="H353" s="9">
        <v>-7.4999999999999997E-3</v>
      </c>
    </row>
    <row r="354" spans="3:8" x14ac:dyDescent="0.25">
      <c r="C354" s="10">
        <v>44798</v>
      </c>
      <c r="D354" s="8">
        <v>9471.56</v>
      </c>
      <c r="E354" s="8">
        <v>9611.0300000000007</v>
      </c>
      <c r="F354" s="8">
        <v>9709.93</v>
      </c>
      <c r="G354" s="8">
        <v>9425.91</v>
      </c>
      <c r="H354" s="9">
        <v>-8.8000000000000005E-3</v>
      </c>
    </row>
    <row r="355" spans="3:8" x14ac:dyDescent="0.25">
      <c r="C355" s="10">
        <v>44797</v>
      </c>
      <c r="D355" s="8">
        <v>9555.24</v>
      </c>
      <c r="E355" s="8">
        <v>9480.43</v>
      </c>
      <c r="F355" s="8">
        <v>9655.41</v>
      </c>
      <c r="G355" s="8">
        <v>9406.89</v>
      </c>
      <c r="H355" s="9">
        <v>4.4999999999999997E-3</v>
      </c>
    </row>
    <row r="356" spans="3:8" x14ac:dyDescent="0.25">
      <c r="C356" s="10">
        <v>44796</v>
      </c>
      <c r="D356" s="8">
        <v>9512.1299999999992</v>
      </c>
      <c r="E356" s="8">
        <v>9129.2099999999991</v>
      </c>
      <c r="F356" s="8">
        <v>9545.1</v>
      </c>
      <c r="G356" s="8">
        <v>9129.2099999999991</v>
      </c>
      <c r="H356" s="9">
        <v>4.7500000000000001E-2</v>
      </c>
    </row>
    <row r="357" spans="3:8" x14ac:dyDescent="0.25">
      <c r="C357" s="10">
        <v>44795</v>
      </c>
      <c r="D357" s="8">
        <v>9081.0300000000007</v>
      </c>
      <c r="E357" s="8">
        <v>9116.5300000000007</v>
      </c>
      <c r="F357" s="8">
        <v>9243.33</v>
      </c>
      <c r="G357" s="8">
        <v>8775.4500000000007</v>
      </c>
      <c r="H357" s="9">
        <v>-9.4999999999999998E-3</v>
      </c>
    </row>
    <row r="358" spans="3:8" x14ac:dyDescent="0.25">
      <c r="C358" s="10">
        <v>44792</v>
      </c>
      <c r="D358" s="8">
        <v>9168.52</v>
      </c>
      <c r="E358" s="8">
        <v>9129.2099999999991</v>
      </c>
      <c r="F358" s="8">
        <v>9313.06</v>
      </c>
      <c r="G358" s="8">
        <v>8942.82</v>
      </c>
      <c r="H358" s="9">
        <v>-5.1999999999999998E-3</v>
      </c>
    </row>
    <row r="359" spans="3:8" x14ac:dyDescent="0.25">
      <c r="C359" s="10">
        <v>44791</v>
      </c>
      <c r="D359" s="8">
        <v>9216.7000000000007</v>
      </c>
      <c r="E359" s="8">
        <v>8884.5</v>
      </c>
      <c r="F359" s="8">
        <v>9231.91</v>
      </c>
      <c r="G359" s="8">
        <v>8837.58</v>
      </c>
      <c r="H359" s="9">
        <v>3.9300000000000002E-2</v>
      </c>
    </row>
    <row r="360" spans="3:8" x14ac:dyDescent="0.25">
      <c r="C360" s="10">
        <v>44790</v>
      </c>
      <c r="D360" s="8">
        <v>8868.01</v>
      </c>
      <c r="E360" s="8">
        <v>8822.3700000000008</v>
      </c>
      <c r="F360" s="8">
        <v>8973.25</v>
      </c>
      <c r="G360" s="8">
        <v>8677.82</v>
      </c>
      <c r="H360" s="9">
        <v>1.61E-2</v>
      </c>
    </row>
    <row r="361" spans="3:8" x14ac:dyDescent="0.25">
      <c r="C361" s="10">
        <v>44789</v>
      </c>
      <c r="D361" s="8">
        <v>8727.27</v>
      </c>
      <c r="E361" s="8">
        <v>9158.3700000000008</v>
      </c>
      <c r="F361" s="8">
        <v>9158.3700000000008</v>
      </c>
      <c r="G361" s="8">
        <v>8710.7900000000009</v>
      </c>
      <c r="H361" s="9">
        <v>-6.1100000000000002E-2</v>
      </c>
    </row>
    <row r="362" spans="3:8" x14ac:dyDescent="0.25">
      <c r="C362" s="10">
        <v>44785</v>
      </c>
      <c r="D362" s="8">
        <v>9295.31</v>
      </c>
      <c r="E362" s="8">
        <v>9432.25</v>
      </c>
      <c r="F362" s="8">
        <v>9515.93</v>
      </c>
      <c r="G362" s="8">
        <v>9191.34</v>
      </c>
      <c r="H362" s="9">
        <v>-1.95E-2</v>
      </c>
    </row>
    <row r="363" spans="3:8" x14ac:dyDescent="0.25">
      <c r="C363" s="10">
        <v>44784</v>
      </c>
      <c r="D363" s="8">
        <v>9480.43</v>
      </c>
      <c r="E363" s="8">
        <v>9193.8799999999992</v>
      </c>
      <c r="F363" s="8">
        <v>9505.7900000000009</v>
      </c>
      <c r="G363" s="8">
        <v>9160.91</v>
      </c>
      <c r="H363" s="9">
        <v>3.1199999999999999E-2</v>
      </c>
    </row>
    <row r="364" spans="3:8" x14ac:dyDescent="0.25">
      <c r="C364" s="10">
        <v>44783</v>
      </c>
      <c r="D364" s="8">
        <v>9193.8799999999992</v>
      </c>
      <c r="E364" s="8">
        <v>9089.5400000000009</v>
      </c>
      <c r="F364" s="8">
        <v>9212.85</v>
      </c>
      <c r="G364" s="8">
        <v>8806.27</v>
      </c>
      <c r="H364" s="9">
        <v>9.1999999999999998E-3</v>
      </c>
    </row>
    <row r="365" spans="3:8" x14ac:dyDescent="0.25">
      <c r="C365" s="10">
        <v>44782</v>
      </c>
      <c r="D365" s="8">
        <v>9110.41</v>
      </c>
      <c r="E365" s="8">
        <v>9168.42</v>
      </c>
      <c r="F365" s="8">
        <v>9307.15</v>
      </c>
      <c r="G365" s="8">
        <v>9001.9500000000007</v>
      </c>
      <c r="H365" s="9">
        <v>5.4000000000000003E-3</v>
      </c>
    </row>
    <row r="366" spans="3:8" x14ac:dyDescent="0.25">
      <c r="C366" s="10">
        <v>44781</v>
      </c>
      <c r="D366" s="8">
        <v>9061.23</v>
      </c>
      <c r="E366" s="8">
        <v>8945.2000000000007</v>
      </c>
      <c r="F366" s="8">
        <v>9124.2800000000007</v>
      </c>
      <c r="G366" s="8">
        <v>8791.34</v>
      </c>
      <c r="H366" s="9">
        <v>1.4E-2</v>
      </c>
    </row>
    <row r="367" spans="3:8" x14ac:dyDescent="0.25">
      <c r="C367" s="10">
        <v>44778</v>
      </c>
      <c r="D367" s="8">
        <v>8936.3700000000008</v>
      </c>
      <c r="E367" s="8">
        <v>8892.24</v>
      </c>
      <c r="F367" s="8">
        <v>9110.41</v>
      </c>
      <c r="G367" s="8">
        <v>8757.2900000000009</v>
      </c>
      <c r="H367" s="9">
        <v>7.4000000000000003E-3</v>
      </c>
    </row>
    <row r="368" spans="3:8" x14ac:dyDescent="0.25">
      <c r="C368" s="10">
        <v>44777</v>
      </c>
      <c r="D368" s="8">
        <v>8870.7999999999993</v>
      </c>
      <c r="E368" s="8">
        <v>9139.42</v>
      </c>
      <c r="F368" s="8">
        <v>9218.8700000000008</v>
      </c>
      <c r="G368" s="8">
        <v>8791.34</v>
      </c>
      <c r="H368" s="9">
        <v>-3.1300000000000001E-2</v>
      </c>
    </row>
    <row r="369" spans="3:8" x14ac:dyDescent="0.25">
      <c r="C369" s="10">
        <v>44776</v>
      </c>
      <c r="D369" s="8">
        <v>9157.07</v>
      </c>
      <c r="E369" s="8">
        <v>9394.17</v>
      </c>
      <c r="F369" s="8">
        <v>9647.65</v>
      </c>
      <c r="G369" s="8">
        <v>9094.02</v>
      </c>
      <c r="H369" s="9">
        <v>-3.4200000000000001E-2</v>
      </c>
    </row>
    <row r="370" spans="3:8" x14ac:dyDescent="0.25">
      <c r="C370" s="10">
        <v>44775</v>
      </c>
      <c r="D370" s="8">
        <v>9481.18</v>
      </c>
      <c r="E370" s="8">
        <v>9328.59</v>
      </c>
      <c r="F370" s="8">
        <v>9568.2000000000007</v>
      </c>
      <c r="G370" s="8">
        <v>9217.61</v>
      </c>
      <c r="H370" s="9">
        <v>1.24E-2</v>
      </c>
    </row>
    <row r="371" spans="3:8" x14ac:dyDescent="0.25">
      <c r="C371" s="10">
        <v>44774</v>
      </c>
      <c r="D371" s="8">
        <v>9365.16</v>
      </c>
      <c r="E371" s="8">
        <v>9836.82</v>
      </c>
      <c r="F371" s="8">
        <v>9836.82</v>
      </c>
      <c r="G371" s="8">
        <v>9241.57</v>
      </c>
      <c r="H371" s="9">
        <v>-5.2999999999999999E-2</v>
      </c>
    </row>
    <row r="372" spans="3:8" x14ac:dyDescent="0.25">
      <c r="C372" s="10">
        <v>44771</v>
      </c>
      <c r="D372" s="8">
        <v>9889.7900000000009</v>
      </c>
      <c r="E372" s="8">
        <v>9747.2800000000007</v>
      </c>
      <c r="F372" s="8">
        <v>10200.030000000001</v>
      </c>
      <c r="G372" s="8">
        <v>9672.8799999999992</v>
      </c>
      <c r="H372" s="9">
        <v>1.6299999999999999E-2</v>
      </c>
    </row>
    <row r="373" spans="3:8" x14ac:dyDescent="0.25">
      <c r="C373" s="10">
        <v>44770</v>
      </c>
      <c r="D373" s="8">
        <v>9730.89</v>
      </c>
      <c r="E373" s="8">
        <v>9899.8799999999992</v>
      </c>
      <c r="F373" s="8">
        <v>10048.69</v>
      </c>
      <c r="G373" s="8">
        <v>9685.49</v>
      </c>
      <c r="H373" s="9">
        <v>-1.37E-2</v>
      </c>
    </row>
    <row r="374" spans="3:8" x14ac:dyDescent="0.25">
      <c r="C374" s="10">
        <v>44769</v>
      </c>
      <c r="D374" s="8">
        <v>9865.83</v>
      </c>
      <c r="E374" s="8">
        <v>9633.7800000000007</v>
      </c>
      <c r="F374" s="8">
        <v>9893.57</v>
      </c>
      <c r="G374" s="8">
        <v>9522.7999999999993</v>
      </c>
      <c r="H374" s="9">
        <v>2.06E-2</v>
      </c>
    </row>
    <row r="375" spans="3:8" x14ac:dyDescent="0.25">
      <c r="C375" s="10">
        <v>44768</v>
      </c>
      <c r="D375" s="8">
        <v>9666.57</v>
      </c>
      <c r="E375" s="8">
        <v>9748.5400000000009</v>
      </c>
      <c r="F375" s="8">
        <v>9971.76</v>
      </c>
      <c r="G375" s="8">
        <v>9561.9</v>
      </c>
      <c r="H375" s="9">
        <v>-6.1999999999999998E-3</v>
      </c>
    </row>
    <row r="376" spans="3:8" x14ac:dyDescent="0.25">
      <c r="C376" s="10">
        <v>44767</v>
      </c>
      <c r="D376" s="8">
        <v>9727.1</v>
      </c>
      <c r="E376" s="8">
        <v>9622.43</v>
      </c>
      <c r="F376" s="8">
        <v>9767.4599999999991</v>
      </c>
      <c r="G376" s="8">
        <v>9380.2900000000009</v>
      </c>
      <c r="H376" s="9">
        <v>6.8999999999999999E-3</v>
      </c>
    </row>
    <row r="377" spans="3:8" x14ac:dyDescent="0.25">
      <c r="C377" s="10">
        <v>44764</v>
      </c>
      <c r="D377" s="8">
        <v>9660.26</v>
      </c>
      <c r="E377" s="8">
        <v>9840.61</v>
      </c>
      <c r="F377" s="8">
        <v>9888.5300000000007</v>
      </c>
      <c r="G377" s="8">
        <v>9521.5400000000009</v>
      </c>
      <c r="H377" s="9">
        <v>-1.52E-2</v>
      </c>
    </row>
    <row r="378" spans="3:8" x14ac:dyDescent="0.25">
      <c r="C378" s="10">
        <v>44763</v>
      </c>
      <c r="D378" s="8">
        <v>9809.08</v>
      </c>
      <c r="E378" s="8">
        <v>10052.48</v>
      </c>
      <c r="F378" s="8">
        <v>10057.52</v>
      </c>
      <c r="G378" s="8">
        <v>9554.33</v>
      </c>
      <c r="H378" s="9">
        <v>-2.8799999999999999E-2</v>
      </c>
    </row>
    <row r="379" spans="3:8" x14ac:dyDescent="0.25">
      <c r="C379" s="10">
        <v>44762</v>
      </c>
      <c r="D379" s="8">
        <v>10100.4</v>
      </c>
      <c r="E379" s="8">
        <v>10121.84</v>
      </c>
      <c r="F379" s="8">
        <v>10184.89</v>
      </c>
      <c r="G379" s="8">
        <v>9931.41</v>
      </c>
      <c r="H379" s="9">
        <v>-5.7999999999999996E-3</v>
      </c>
    </row>
    <row r="380" spans="3:8" x14ac:dyDescent="0.25">
      <c r="C380" s="10">
        <v>44761</v>
      </c>
      <c r="D380" s="8">
        <v>10159.67</v>
      </c>
      <c r="E380" s="8">
        <v>10085.27</v>
      </c>
      <c r="F380" s="8">
        <v>10189.94</v>
      </c>
      <c r="G380" s="8">
        <v>9753.59</v>
      </c>
      <c r="H380" s="9">
        <v>1.7399999999999999E-2</v>
      </c>
    </row>
    <row r="381" spans="3:8" x14ac:dyDescent="0.25">
      <c r="C381" s="10">
        <v>44760</v>
      </c>
      <c r="D381" s="8">
        <v>9985.64</v>
      </c>
      <c r="E381" s="8">
        <v>9585.86</v>
      </c>
      <c r="F381" s="8">
        <v>10062.56</v>
      </c>
      <c r="G381" s="8">
        <v>9574.51</v>
      </c>
      <c r="H381" s="9">
        <v>4.2700000000000002E-2</v>
      </c>
    </row>
    <row r="382" spans="3:8" x14ac:dyDescent="0.25">
      <c r="C382" s="10">
        <v>44757</v>
      </c>
      <c r="D382" s="8">
        <v>9577.0300000000007</v>
      </c>
      <c r="E382" s="8">
        <v>9439.57</v>
      </c>
      <c r="F382" s="8">
        <v>9693.0499999999993</v>
      </c>
      <c r="G382" s="8">
        <v>9269.31</v>
      </c>
      <c r="H382" s="9">
        <v>2.6800000000000001E-2</v>
      </c>
    </row>
    <row r="383" spans="3:8" x14ac:dyDescent="0.25">
      <c r="C383" s="10">
        <v>44756</v>
      </c>
      <c r="D383" s="8">
        <v>9327.33</v>
      </c>
      <c r="E383" s="8">
        <v>9512.7099999999991</v>
      </c>
      <c r="F383" s="8">
        <v>9545.5</v>
      </c>
      <c r="G383" s="8">
        <v>8964.1200000000008</v>
      </c>
      <c r="H383" s="9">
        <v>-1.3899999999999999E-2</v>
      </c>
    </row>
    <row r="384" spans="3:8" x14ac:dyDescent="0.25">
      <c r="C384" s="10">
        <v>44755</v>
      </c>
      <c r="D384" s="8">
        <v>9458.48</v>
      </c>
      <c r="E384" s="8">
        <v>9420.65</v>
      </c>
      <c r="F384" s="8">
        <v>9612.34</v>
      </c>
      <c r="G384" s="8">
        <v>9319.76</v>
      </c>
      <c r="H384" s="9">
        <v>1.2999999999999999E-3</v>
      </c>
    </row>
    <row r="385" spans="3:8" x14ac:dyDescent="0.25">
      <c r="C385" s="10">
        <v>44754</v>
      </c>
      <c r="D385" s="8">
        <v>9445.8700000000008</v>
      </c>
      <c r="E385" s="8">
        <v>10144.540000000001</v>
      </c>
      <c r="F385" s="8">
        <v>10144.540000000001</v>
      </c>
      <c r="G385" s="8">
        <v>9395.43</v>
      </c>
      <c r="H385" s="9">
        <v>-6.8900000000000003E-2</v>
      </c>
    </row>
    <row r="386" spans="3:8" x14ac:dyDescent="0.25">
      <c r="C386" s="10">
        <v>44753</v>
      </c>
      <c r="D386" s="8">
        <v>10144.540000000001</v>
      </c>
      <c r="E386" s="8">
        <v>10165.700000000001</v>
      </c>
      <c r="F386" s="8">
        <v>10203.049999999999</v>
      </c>
      <c r="G386" s="8">
        <v>9863.82</v>
      </c>
      <c r="H386" s="9">
        <v>-6.6E-3</v>
      </c>
    </row>
    <row r="387" spans="3:8" x14ac:dyDescent="0.25">
      <c r="C387" s="10">
        <v>44750</v>
      </c>
      <c r="D387" s="8">
        <v>10212.379999999999</v>
      </c>
      <c r="E387" s="8">
        <v>9994.9699999999993</v>
      </c>
      <c r="F387" s="8">
        <v>10256.6</v>
      </c>
      <c r="G387" s="8">
        <v>9895.4699999999993</v>
      </c>
      <c r="H387" s="9">
        <v>1.4500000000000001E-2</v>
      </c>
    </row>
    <row r="388" spans="3:8" x14ac:dyDescent="0.25">
      <c r="C388" s="10">
        <v>44749</v>
      </c>
      <c r="D388" s="8">
        <v>10066.209999999999</v>
      </c>
      <c r="E388" s="8">
        <v>9642.44</v>
      </c>
      <c r="F388" s="8">
        <v>10157.11</v>
      </c>
      <c r="G388" s="8">
        <v>9520.83</v>
      </c>
      <c r="H388" s="9">
        <v>5.5199999999999999E-2</v>
      </c>
    </row>
    <row r="389" spans="3:8" x14ac:dyDescent="0.25">
      <c r="C389" s="10">
        <v>44748</v>
      </c>
      <c r="D389" s="8">
        <v>9539.26</v>
      </c>
      <c r="E389" s="8">
        <v>9676.83</v>
      </c>
      <c r="F389" s="8">
        <v>9915.1299999999992</v>
      </c>
      <c r="G389" s="8">
        <v>9255.51</v>
      </c>
      <c r="H389" s="9">
        <v>-1.9E-3</v>
      </c>
    </row>
    <row r="390" spans="3:8" x14ac:dyDescent="0.25">
      <c r="C390" s="10">
        <v>44747</v>
      </c>
      <c r="D390" s="8">
        <v>9557.68</v>
      </c>
      <c r="E390" s="8">
        <v>10685.29</v>
      </c>
      <c r="F390" s="8">
        <v>10745.48</v>
      </c>
      <c r="G390" s="8">
        <v>9492.58</v>
      </c>
      <c r="H390" s="9">
        <v>-0.1079</v>
      </c>
    </row>
    <row r="391" spans="3:8" x14ac:dyDescent="0.25">
      <c r="C391" s="10">
        <v>44746</v>
      </c>
      <c r="D391" s="8">
        <v>10713.55</v>
      </c>
      <c r="E391" s="8">
        <v>10509.64</v>
      </c>
      <c r="F391" s="8">
        <v>10738.11</v>
      </c>
      <c r="G391" s="8">
        <v>10402.780000000001</v>
      </c>
      <c r="H391" s="9">
        <v>1.3599999999999999E-2</v>
      </c>
    </row>
    <row r="392" spans="3:8" x14ac:dyDescent="0.25">
      <c r="C392" s="10">
        <v>44743</v>
      </c>
      <c r="D392" s="8">
        <v>10569.83</v>
      </c>
      <c r="E392" s="8">
        <v>10302.049999999999</v>
      </c>
      <c r="F392" s="8">
        <v>10598.08</v>
      </c>
      <c r="G392" s="8">
        <v>10168.16</v>
      </c>
      <c r="H392" s="9">
        <v>2.5999999999999999E-2</v>
      </c>
    </row>
    <row r="393" spans="3:8" x14ac:dyDescent="0.25">
      <c r="C393" s="10">
        <v>44742</v>
      </c>
      <c r="D393" s="8">
        <v>10302.049999999999</v>
      </c>
      <c r="E393" s="8">
        <v>10696.35</v>
      </c>
      <c r="F393" s="8">
        <v>10704.95</v>
      </c>
      <c r="G393" s="8">
        <v>10214.84</v>
      </c>
      <c r="H393" s="9">
        <v>-4.41E-2</v>
      </c>
    </row>
    <row r="394" spans="3:8" x14ac:dyDescent="0.25">
      <c r="C394" s="10">
        <v>44741</v>
      </c>
      <c r="D394" s="8">
        <v>10777.42</v>
      </c>
      <c r="E394" s="8">
        <v>10755.31</v>
      </c>
      <c r="F394" s="8">
        <v>11073.45</v>
      </c>
      <c r="G394" s="8">
        <v>10736.88</v>
      </c>
      <c r="H394" s="9">
        <v>-4.3E-3</v>
      </c>
    </row>
    <row r="395" spans="3:8" x14ac:dyDescent="0.25">
      <c r="C395" s="10">
        <v>44740</v>
      </c>
      <c r="D395" s="8">
        <v>10824.1</v>
      </c>
      <c r="E395" s="8">
        <v>10670.55</v>
      </c>
      <c r="F395" s="8">
        <v>10881.83</v>
      </c>
      <c r="G395" s="8">
        <v>10643.53</v>
      </c>
      <c r="H395" s="9">
        <v>2.01E-2</v>
      </c>
    </row>
    <row r="396" spans="3:8" x14ac:dyDescent="0.25">
      <c r="C396" s="10">
        <v>44739</v>
      </c>
      <c r="D396" s="8">
        <v>10610.37</v>
      </c>
      <c r="E396" s="8">
        <v>10369.61</v>
      </c>
      <c r="F396" s="8">
        <v>10660.73</v>
      </c>
      <c r="G396" s="8">
        <v>10239.41</v>
      </c>
      <c r="H396" s="9">
        <v>3.0300000000000001E-2</v>
      </c>
    </row>
    <row r="397" spans="3:8" x14ac:dyDescent="0.25">
      <c r="C397" s="10">
        <v>44736</v>
      </c>
      <c r="D397" s="8">
        <v>10298.370000000001</v>
      </c>
      <c r="E397" s="8">
        <v>10017.08</v>
      </c>
      <c r="F397" s="8">
        <v>10450.68</v>
      </c>
      <c r="G397" s="8">
        <v>9988.83</v>
      </c>
      <c r="H397" s="9">
        <v>1.9699999999999999E-2</v>
      </c>
    </row>
    <row r="398" spans="3:8" x14ac:dyDescent="0.25">
      <c r="C398" s="10">
        <v>44735</v>
      </c>
      <c r="D398" s="8">
        <v>10099.379999999999</v>
      </c>
      <c r="E398" s="8">
        <v>10181.68</v>
      </c>
      <c r="F398" s="8">
        <v>10297.14</v>
      </c>
      <c r="G398" s="8">
        <v>9929.8700000000008</v>
      </c>
      <c r="H398" s="9">
        <v>-1.54E-2</v>
      </c>
    </row>
    <row r="399" spans="3:8" x14ac:dyDescent="0.25">
      <c r="C399" s="10">
        <v>44734</v>
      </c>
      <c r="D399" s="8">
        <v>10257.83</v>
      </c>
      <c r="E399" s="8">
        <v>10443.31</v>
      </c>
      <c r="F399" s="8">
        <v>10443.31</v>
      </c>
      <c r="G399" s="8">
        <v>9784.92</v>
      </c>
      <c r="H399" s="9">
        <v>-2.4E-2</v>
      </c>
    </row>
    <row r="400" spans="3:8" x14ac:dyDescent="0.25">
      <c r="C400" s="10">
        <v>44733</v>
      </c>
      <c r="D400" s="8">
        <v>10509.64</v>
      </c>
      <c r="E400" s="8">
        <v>10483.85</v>
      </c>
      <c r="F400" s="8">
        <v>10684.07</v>
      </c>
      <c r="G400" s="8">
        <v>10467.879999999999</v>
      </c>
      <c r="H400" s="9">
        <v>6.1000000000000004E-3</v>
      </c>
    </row>
    <row r="401" spans="3:8" x14ac:dyDescent="0.25">
      <c r="C401" s="10">
        <v>44732</v>
      </c>
      <c r="D401" s="8">
        <v>10445.77</v>
      </c>
      <c r="E401" s="8">
        <v>10313.11</v>
      </c>
      <c r="F401" s="8">
        <v>10475.25</v>
      </c>
      <c r="G401" s="8">
        <v>10262.75</v>
      </c>
      <c r="H401" s="9">
        <v>1.5599999999999999E-2</v>
      </c>
    </row>
    <row r="402" spans="3:8" x14ac:dyDescent="0.25">
      <c r="C402" s="10">
        <v>44729</v>
      </c>
      <c r="D402" s="8">
        <v>10284.86</v>
      </c>
      <c r="E402" s="8">
        <v>10980.09</v>
      </c>
      <c r="F402" s="8">
        <v>11193.82</v>
      </c>
      <c r="G402" s="8">
        <v>10219.75</v>
      </c>
      <c r="H402" s="9">
        <v>-6.9900000000000004E-2</v>
      </c>
    </row>
    <row r="403" spans="3:8" x14ac:dyDescent="0.25">
      <c r="C403" s="10">
        <v>44728</v>
      </c>
      <c r="D403" s="8">
        <v>11057.48</v>
      </c>
      <c r="E403" s="8">
        <v>10971.5</v>
      </c>
      <c r="F403" s="8">
        <v>11086.96</v>
      </c>
      <c r="G403" s="8">
        <v>10612.82</v>
      </c>
      <c r="H403" s="9">
        <v>1.8E-3</v>
      </c>
    </row>
    <row r="404" spans="3:8" x14ac:dyDescent="0.25">
      <c r="C404" s="10">
        <v>44727</v>
      </c>
      <c r="D404" s="8">
        <v>11037.83</v>
      </c>
      <c r="E404" s="8">
        <v>11177.86</v>
      </c>
      <c r="F404" s="8">
        <v>11225.76</v>
      </c>
      <c r="G404" s="8">
        <v>10954.3</v>
      </c>
      <c r="H404" s="9">
        <v>-2.3599999999999999E-2</v>
      </c>
    </row>
    <row r="405" spans="3:8" x14ac:dyDescent="0.25">
      <c r="C405" s="10">
        <v>44726</v>
      </c>
      <c r="D405" s="8">
        <v>11304.37</v>
      </c>
      <c r="E405" s="8">
        <v>11368.25</v>
      </c>
      <c r="F405" s="8">
        <v>11595.49</v>
      </c>
      <c r="G405" s="8">
        <v>11244.19</v>
      </c>
      <c r="H405" s="9">
        <v>-5.3E-3</v>
      </c>
    </row>
    <row r="406" spans="3:8" x14ac:dyDescent="0.25">
      <c r="C406" s="10">
        <v>44725</v>
      </c>
      <c r="D406" s="8">
        <v>11364.56</v>
      </c>
      <c r="E406" s="8">
        <v>11230.67</v>
      </c>
      <c r="F406" s="8">
        <v>11480.03</v>
      </c>
      <c r="G406" s="8">
        <v>11067.31</v>
      </c>
      <c r="H406" s="9">
        <v>4.1000000000000003E-3</v>
      </c>
    </row>
    <row r="407" spans="3:8" x14ac:dyDescent="0.25">
      <c r="C407" s="10">
        <v>44722</v>
      </c>
      <c r="D407" s="8">
        <v>11317.89</v>
      </c>
      <c r="E407" s="8">
        <v>11429.67</v>
      </c>
      <c r="F407" s="8">
        <v>11491.08</v>
      </c>
      <c r="G407" s="8">
        <v>11147.15</v>
      </c>
      <c r="H407" s="9">
        <v>-9.7999999999999997E-3</v>
      </c>
    </row>
    <row r="408" spans="3:8" x14ac:dyDescent="0.25">
      <c r="C408" s="10">
        <v>44721</v>
      </c>
      <c r="D408" s="8">
        <v>11429.67</v>
      </c>
      <c r="E408" s="8">
        <v>11481.4</v>
      </c>
      <c r="F408" s="8">
        <v>11489.32</v>
      </c>
      <c r="G408" s="8">
        <v>11342.02</v>
      </c>
      <c r="H408" s="9">
        <v>-5.1000000000000004E-3</v>
      </c>
    </row>
    <row r="409" spans="3:8" x14ac:dyDescent="0.25">
      <c r="C409" s="10">
        <v>44720</v>
      </c>
      <c r="D409" s="8">
        <v>11488.71</v>
      </c>
      <c r="E409" s="8">
        <v>11190.75</v>
      </c>
      <c r="F409" s="8">
        <v>11530.93</v>
      </c>
      <c r="G409" s="8">
        <v>11188.34</v>
      </c>
      <c r="H409" s="9">
        <v>3.8699999999999998E-2</v>
      </c>
    </row>
    <row r="410" spans="3:8" x14ac:dyDescent="0.25">
      <c r="C410" s="10">
        <v>44719</v>
      </c>
      <c r="D410" s="8">
        <v>11060.47</v>
      </c>
      <c r="E410" s="8">
        <v>11181.1</v>
      </c>
      <c r="F410" s="8">
        <v>11276.4</v>
      </c>
      <c r="G410" s="8">
        <v>10977.24</v>
      </c>
      <c r="H410" s="9">
        <v>-6.1000000000000004E-3</v>
      </c>
    </row>
    <row r="411" spans="3:8" x14ac:dyDescent="0.25">
      <c r="C411" s="10">
        <v>44718</v>
      </c>
      <c r="D411" s="8">
        <v>11128.03</v>
      </c>
      <c r="E411" s="8">
        <v>11218.5</v>
      </c>
      <c r="F411" s="8">
        <v>11245.04</v>
      </c>
      <c r="G411" s="8">
        <v>11031.52</v>
      </c>
      <c r="H411" s="9">
        <v>-1.1000000000000001E-3</v>
      </c>
    </row>
    <row r="412" spans="3:8" x14ac:dyDescent="0.25">
      <c r="C412" s="10">
        <v>44715</v>
      </c>
      <c r="D412" s="8">
        <v>11140.09</v>
      </c>
      <c r="E412" s="8">
        <v>10903.66</v>
      </c>
      <c r="F412" s="8">
        <v>11188.34</v>
      </c>
      <c r="G412" s="8">
        <v>10796.3</v>
      </c>
      <c r="H412" s="9">
        <v>2.1000000000000001E-2</v>
      </c>
    </row>
    <row r="413" spans="3:8" x14ac:dyDescent="0.25">
      <c r="C413" s="10">
        <v>44714</v>
      </c>
      <c r="D413" s="8">
        <v>10910.89</v>
      </c>
      <c r="E413" s="8">
        <v>10739.6</v>
      </c>
      <c r="F413" s="8">
        <v>10974.83</v>
      </c>
      <c r="G413" s="8">
        <v>10427.17</v>
      </c>
      <c r="H413" s="9">
        <v>3.5999999999999999E-3</v>
      </c>
    </row>
    <row r="414" spans="3:8" x14ac:dyDescent="0.25">
      <c r="C414" s="10">
        <v>44713</v>
      </c>
      <c r="D414" s="8">
        <v>10872.29</v>
      </c>
      <c r="E414" s="8">
        <v>10775.79</v>
      </c>
      <c r="F414" s="8">
        <v>11019.46</v>
      </c>
      <c r="G414" s="8">
        <v>10731.16</v>
      </c>
      <c r="H414" s="9">
        <v>-1.4E-3</v>
      </c>
    </row>
    <row r="415" spans="3:8" x14ac:dyDescent="0.25">
      <c r="C415" s="10">
        <v>44712</v>
      </c>
      <c r="D415" s="8">
        <v>10887.97</v>
      </c>
      <c r="E415" s="8">
        <v>11041.17</v>
      </c>
      <c r="F415" s="8">
        <v>11236.59</v>
      </c>
      <c r="G415" s="8">
        <v>10722.71</v>
      </c>
      <c r="H415" s="9">
        <v>-5.8999999999999999E-3</v>
      </c>
    </row>
    <row r="416" spans="3:8" x14ac:dyDescent="0.25">
      <c r="C416" s="10">
        <v>44711</v>
      </c>
      <c r="D416" s="8">
        <v>10953.11</v>
      </c>
      <c r="E416" s="8">
        <v>10834.9</v>
      </c>
      <c r="F416" s="8">
        <v>10963.97</v>
      </c>
      <c r="G416" s="8">
        <v>10790.26</v>
      </c>
      <c r="H416" s="9">
        <v>2.06E-2</v>
      </c>
    </row>
    <row r="417" spans="3:8" x14ac:dyDescent="0.25">
      <c r="C417" s="10">
        <v>44708</v>
      </c>
      <c r="D417" s="8">
        <v>10732.36</v>
      </c>
      <c r="E417" s="8">
        <v>10711.86</v>
      </c>
      <c r="F417" s="8">
        <v>10789.06</v>
      </c>
      <c r="G417" s="8">
        <v>10570.72</v>
      </c>
      <c r="H417" s="9">
        <v>2.8E-3</v>
      </c>
    </row>
    <row r="418" spans="3:8" x14ac:dyDescent="0.25">
      <c r="C418" s="10">
        <v>44707</v>
      </c>
      <c r="D418" s="8">
        <v>10702.21</v>
      </c>
      <c r="E418" s="8">
        <v>10375.299999999999</v>
      </c>
      <c r="F418" s="8">
        <v>10763.73</v>
      </c>
      <c r="G418" s="8">
        <v>10358.41</v>
      </c>
      <c r="H418" s="9">
        <v>3.78E-2</v>
      </c>
    </row>
    <row r="419" spans="3:8" x14ac:dyDescent="0.25">
      <c r="C419" s="10">
        <v>44706</v>
      </c>
      <c r="D419" s="8">
        <v>10312.57</v>
      </c>
      <c r="E419" s="8">
        <v>10381.33</v>
      </c>
      <c r="F419" s="8">
        <v>10458.530000000001</v>
      </c>
      <c r="G419" s="8">
        <v>10241.4</v>
      </c>
      <c r="H419" s="9">
        <v>4.3E-3</v>
      </c>
    </row>
    <row r="420" spans="3:8" x14ac:dyDescent="0.25">
      <c r="C420" s="10">
        <v>44705</v>
      </c>
      <c r="D420" s="8">
        <v>10267.94</v>
      </c>
      <c r="E420" s="8">
        <v>10283.620000000001</v>
      </c>
      <c r="F420" s="8">
        <v>10438.030000000001</v>
      </c>
      <c r="G420" s="8">
        <v>10185.91</v>
      </c>
      <c r="H420" s="9">
        <v>-3.5999999999999999E-3</v>
      </c>
    </row>
    <row r="421" spans="3:8" x14ac:dyDescent="0.25">
      <c r="C421" s="10">
        <v>44704</v>
      </c>
      <c r="D421" s="8">
        <v>10305.34</v>
      </c>
      <c r="E421" s="8">
        <v>10401.84</v>
      </c>
      <c r="F421" s="8">
        <v>10481.450000000001</v>
      </c>
      <c r="G421" s="8">
        <v>10237.780000000001</v>
      </c>
      <c r="H421" s="9">
        <v>-8.6999999999999994E-3</v>
      </c>
    </row>
    <row r="422" spans="3:8" x14ac:dyDescent="0.25">
      <c r="C422" s="10">
        <v>44701</v>
      </c>
      <c r="D422" s="8">
        <v>10395.81</v>
      </c>
      <c r="E422" s="8">
        <v>10152.14</v>
      </c>
      <c r="F422" s="8">
        <v>10435.620000000001</v>
      </c>
      <c r="G422" s="8">
        <v>10152.14</v>
      </c>
      <c r="H422" s="9">
        <v>1.8200000000000001E-2</v>
      </c>
    </row>
    <row r="423" spans="3:8" x14ac:dyDescent="0.25">
      <c r="C423" s="10">
        <v>44700</v>
      </c>
      <c r="D423" s="8">
        <v>10210.040000000001</v>
      </c>
      <c r="E423" s="8">
        <v>10132.84</v>
      </c>
      <c r="F423" s="8">
        <v>10247.43</v>
      </c>
      <c r="G423" s="8">
        <v>9680.48</v>
      </c>
      <c r="H423" s="9">
        <v>1.7299999999999999E-2</v>
      </c>
    </row>
    <row r="424" spans="3:8" x14ac:dyDescent="0.25">
      <c r="C424" s="10">
        <v>44699</v>
      </c>
      <c r="D424" s="8">
        <v>10036.33</v>
      </c>
      <c r="E424" s="8">
        <v>10380.129999999999</v>
      </c>
      <c r="F424" s="8">
        <v>10528.5</v>
      </c>
      <c r="G424" s="8">
        <v>10006.18</v>
      </c>
      <c r="H424" s="9">
        <v>-3.85E-2</v>
      </c>
    </row>
    <row r="425" spans="3:8" x14ac:dyDescent="0.25">
      <c r="C425" s="10">
        <v>44698</v>
      </c>
      <c r="D425" s="8">
        <v>10438.030000000001</v>
      </c>
      <c r="E425" s="8">
        <v>10480.25</v>
      </c>
      <c r="F425" s="8">
        <v>10583.99</v>
      </c>
      <c r="G425" s="8">
        <v>10334.290000000001</v>
      </c>
      <c r="H425" s="9">
        <v>-6.3E-3</v>
      </c>
    </row>
    <row r="426" spans="3:8" x14ac:dyDescent="0.25">
      <c r="C426" s="10">
        <v>44697</v>
      </c>
      <c r="D426" s="8">
        <v>10504.37</v>
      </c>
      <c r="E426" s="8">
        <v>10012.209999999999</v>
      </c>
      <c r="F426" s="8">
        <v>10544.18</v>
      </c>
      <c r="G426" s="8">
        <v>9979.64</v>
      </c>
      <c r="H426" s="9">
        <v>3.8100000000000002E-2</v>
      </c>
    </row>
    <row r="427" spans="3:8" x14ac:dyDescent="0.25">
      <c r="C427" s="10">
        <v>44694</v>
      </c>
      <c r="D427" s="8">
        <v>10118.36</v>
      </c>
      <c r="E427" s="8">
        <v>9892.7800000000007</v>
      </c>
      <c r="F427" s="8">
        <v>10166.61</v>
      </c>
      <c r="G427" s="8">
        <v>9793.8700000000008</v>
      </c>
      <c r="H427" s="9">
        <v>3.95E-2</v>
      </c>
    </row>
    <row r="428" spans="3:8" x14ac:dyDescent="0.25">
      <c r="C428" s="10">
        <v>44693</v>
      </c>
      <c r="D428" s="8">
        <v>9733.5499999999993</v>
      </c>
      <c r="E428" s="8">
        <v>9714.25</v>
      </c>
      <c r="F428" s="8">
        <v>9868.66</v>
      </c>
      <c r="G428" s="8">
        <v>9486.26</v>
      </c>
      <c r="H428" s="9">
        <v>2E-3</v>
      </c>
    </row>
    <row r="429" spans="3:8" x14ac:dyDescent="0.25">
      <c r="C429" s="10">
        <v>44692</v>
      </c>
      <c r="D429" s="8">
        <v>9714.25</v>
      </c>
      <c r="E429" s="8">
        <v>9285.1200000000008</v>
      </c>
      <c r="F429" s="8">
        <v>9797.56</v>
      </c>
      <c r="G429" s="8">
        <v>9285.1200000000008</v>
      </c>
      <c r="H429" s="9">
        <v>5.0200000000000002E-2</v>
      </c>
    </row>
    <row r="430" spans="3:8" x14ac:dyDescent="0.25">
      <c r="C430" s="10">
        <v>44691</v>
      </c>
      <c r="D430" s="8">
        <v>9249.76</v>
      </c>
      <c r="E430" s="8">
        <v>9483.57</v>
      </c>
      <c r="F430" s="8">
        <v>9620.75</v>
      </c>
      <c r="G430" s="8">
        <v>9130.4699999999993</v>
      </c>
      <c r="H430" s="9">
        <v>-2.8199999999999999E-2</v>
      </c>
    </row>
    <row r="431" spans="3:8" x14ac:dyDescent="0.25">
      <c r="C431" s="10">
        <v>44690</v>
      </c>
      <c r="D431" s="8">
        <v>9518.16</v>
      </c>
      <c r="E431" s="8">
        <v>10137.280000000001</v>
      </c>
      <c r="F431" s="8">
        <v>10181.41</v>
      </c>
      <c r="G431" s="8">
        <v>9490.7199999999993</v>
      </c>
      <c r="H431" s="9">
        <v>-5.5399999999999998E-2</v>
      </c>
    </row>
    <row r="432" spans="3:8" x14ac:dyDescent="0.25">
      <c r="C432" s="10">
        <v>44687</v>
      </c>
      <c r="D432" s="8">
        <v>10076.44</v>
      </c>
      <c r="E432" s="8">
        <v>9995.32</v>
      </c>
      <c r="F432" s="8">
        <v>10204.08</v>
      </c>
      <c r="G432" s="8">
        <v>9916.59</v>
      </c>
      <c r="H432" s="9">
        <v>2.1999999999999999E-2</v>
      </c>
    </row>
    <row r="433" spans="3:8" x14ac:dyDescent="0.25">
      <c r="C433" s="10">
        <v>44686</v>
      </c>
      <c r="D433" s="8">
        <v>9859.33</v>
      </c>
      <c r="E433" s="8">
        <v>9814</v>
      </c>
      <c r="F433" s="8">
        <v>10132.51</v>
      </c>
      <c r="G433" s="8">
        <v>9730.5</v>
      </c>
      <c r="H433" s="9">
        <v>4.8999999999999998E-3</v>
      </c>
    </row>
    <row r="434" spans="3:8" x14ac:dyDescent="0.25">
      <c r="C434" s="10">
        <v>44685</v>
      </c>
      <c r="D434" s="8">
        <v>9811.61</v>
      </c>
      <c r="E434" s="8">
        <v>9479.99</v>
      </c>
      <c r="F434" s="8">
        <v>9847.4</v>
      </c>
      <c r="G434" s="8">
        <v>9440.6200000000008</v>
      </c>
      <c r="H434" s="9">
        <v>4.3099999999999999E-2</v>
      </c>
    </row>
    <row r="435" spans="3:8" x14ac:dyDescent="0.25">
      <c r="C435" s="10">
        <v>44684</v>
      </c>
      <c r="D435" s="8">
        <v>9406.0300000000007</v>
      </c>
      <c r="E435" s="8">
        <v>9519.35</v>
      </c>
      <c r="F435" s="8">
        <v>9613.59</v>
      </c>
      <c r="G435" s="8">
        <v>9364.2800000000007</v>
      </c>
      <c r="H435" s="9">
        <v>-2.1600000000000001E-2</v>
      </c>
    </row>
    <row r="436" spans="3:8" x14ac:dyDescent="0.25">
      <c r="C436" s="10">
        <v>44683</v>
      </c>
      <c r="D436" s="8">
        <v>9613.59</v>
      </c>
      <c r="E436" s="8">
        <v>9531.2800000000007</v>
      </c>
      <c r="F436" s="8">
        <v>9656.5400000000009</v>
      </c>
      <c r="G436" s="8">
        <v>9172.2199999999993</v>
      </c>
      <c r="H436" s="9">
        <v>-7.1000000000000004E-3</v>
      </c>
    </row>
    <row r="437" spans="3:8" x14ac:dyDescent="0.25">
      <c r="C437" s="10">
        <v>44680</v>
      </c>
      <c r="D437" s="8">
        <v>9682.7800000000007</v>
      </c>
      <c r="E437" s="8">
        <v>9626.7099999999991</v>
      </c>
      <c r="F437" s="8">
        <v>9868.8700000000008</v>
      </c>
      <c r="G437" s="8">
        <v>9593.31</v>
      </c>
      <c r="H437" s="9">
        <v>0.01</v>
      </c>
    </row>
    <row r="438" spans="3:8" x14ac:dyDescent="0.25">
      <c r="C438" s="10">
        <v>44679</v>
      </c>
      <c r="D438" s="8">
        <v>9587.35</v>
      </c>
      <c r="E438" s="8">
        <v>9224.7099999999991</v>
      </c>
      <c r="F438" s="8">
        <v>9614.7900000000009</v>
      </c>
      <c r="G438" s="8">
        <v>9176.99</v>
      </c>
      <c r="H438" s="9">
        <v>3.2099999999999997E-2</v>
      </c>
    </row>
    <row r="439" spans="3:8" x14ac:dyDescent="0.25">
      <c r="C439" s="10">
        <v>44678</v>
      </c>
      <c r="D439" s="8">
        <v>9289.1200000000008</v>
      </c>
      <c r="E439" s="8">
        <v>9365.4699999999993</v>
      </c>
      <c r="F439" s="8">
        <v>9422.73</v>
      </c>
      <c r="G439" s="8">
        <v>9140.01</v>
      </c>
      <c r="H439" s="9">
        <v>-1.04E-2</v>
      </c>
    </row>
    <row r="440" spans="3:8" x14ac:dyDescent="0.25">
      <c r="C440" s="10">
        <v>44677</v>
      </c>
      <c r="D440" s="8">
        <v>9386.94</v>
      </c>
      <c r="E440" s="8">
        <v>8946.76</v>
      </c>
      <c r="F440" s="8">
        <v>9416.76</v>
      </c>
      <c r="G440" s="8">
        <v>8896.66</v>
      </c>
      <c r="H440" s="9">
        <v>5.6399999999999999E-2</v>
      </c>
    </row>
    <row r="441" spans="3:8" x14ac:dyDescent="0.25">
      <c r="C441" s="10">
        <v>44676</v>
      </c>
      <c r="D441" s="8">
        <v>8885.92</v>
      </c>
      <c r="E441" s="8">
        <v>9211.59</v>
      </c>
      <c r="F441" s="8">
        <v>9211.59</v>
      </c>
      <c r="G441" s="8">
        <v>8749.93</v>
      </c>
      <c r="H441" s="9">
        <v>-4.7899999999999998E-2</v>
      </c>
    </row>
    <row r="442" spans="3:8" x14ac:dyDescent="0.25">
      <c r="C442" s="10">
        <v>44673</v>
      </c>
      <c r="D442" s="8">
        <v>9333.26</v>
      </c>
      <c r="E442" s="8">
        <v>9382.17</v>
      </c>
      <c r="F442" s="8">
        <v>9447.7800000000007</v>
      </c>
      <c r="G442" s="8">
        <v>9256.92</v>
      </c>
      <c r="H442" s="9">
        <v>-5.1999999999999998E-3</v>
      </c>
    </row>
    <row r="443" spans="3:8" x14ac:dyDescent="0.25">
      <c r="C443" s="10">
        <v>44672</v>
      </c>
      <c r="D443" s="8">
        <v>9382.17</v>
      </c>
      <c r="E443" s="8">
        <v>9395.2900000000009</v>
      </c>
      <c r="F443" s="8">
        <v>9600.4699999999993</v>
      </c>
      <c r="G443" s="8">
        <v>9312.98</v>
      </c>
      <c r="H443" s="9">
        <v>1E-3</v>
      </c>
    </row>
    <row r="444" spans="3:8" x14ac:dyDescent="0.25">
      <c r="C444" s="10">
        <v>44671</v>
      </c>
      <c r="D444" s="8">
        <v>9372.6299999999992</v>
      </c>
      <c r="E444" s="8">
        <v>9445.39</v>
      </c>
      <c r="F444" s="8">
        <v>9483.57</v>
      </c>
      <c r="G444" s="8">
        <v>9111.3799999999992</v>
      </c>
      <c r="H444" s="9">
        <v>-1E-3</v>
      </c>
    </row>
    <row r="445" spans="3:8" x14ac:dyDescent="0.25">
      <c r="C445" s="10">
        <v>44670</v>
      </c>
      <c r="D445" s="8">
        <v>9382.17</v>
      </c>
      <c r="E445" s="8">
        <v>9873.65</v>
      </c>
      <c r="F445" s="8">
        <v>9873.65</v>
      </c>
      <c r="G445" s="8">
        <v>9298.67</v>
      </c>
      <c r="H445" s="9">
        <v>-5.4199999999999998E-2</v>
      </c>
    </row>
    <row r="446" spans="3:8" x14ac:dyDescent="0.25">
      <c r="C446" s="10">
        <v>44669</v>
      </c>
      <c r="D446" s="8">
        <v>9920.17</v>
      </c>
      <c r="E446" s="8">
        <v>9777.02</v>
      </c>
      <c r="F446" s="8">
        <v>9957.15</v>
      </c>
      <c r="G446" s="8">
        <v>9629.1</v>
      </c>
      <c r="H446" s="9">
        <v>3.1199999999999999E-2</v>
      </c>
    </row>
    <row r="447" spans="3:8" x14ac:dyDescent="0.25">
      <c r="C447" s="10">
        <v>44665</v>
      </c>
      <c r="D447" s="8">
        <v>9619.56</v>
      </c>
      <c r="E447" s="8">
        <v>9355.93</v>
      </c>
      <c r="F447" s="8">
        <v>9655.34</v>
      </c>
      <c r="G447" s="8">
        <v>9274.81</v>
      </c>
      <c r="H447" s="9">
        <v>2.1499999999999998E-2</v>
      </c>
    </row>
    <row r="448" spans="3:8" x14ac:dyDescent="0.25">
      <c r="C448" s="10">
        <v>44664</v>
      </c>
      <c r="D448" s="8">
        <v>9416.76</v>
      </c>
      <c r="E448" s="8">
        <v>9116.15</v>
      </c>
      <c r="F448" s="8">
        <v>9438.24</v>
      </c>
      <c r="G448" s="8">
        <v>9066.0499999999993</v>
      </c>
      <c r="H448" s="9">
        <v>3.5000000000000003E-2</v>
      </c>
    </row>
    <row r="449" spans="3:8" x14ac:dyDescent="0.25">
      <c r="C449" s="10">
        <v>44663</v>
      </c>
      <c r="D449" s="8">
        <v>9098.26</v>
      </c>
      <c r="E449" s="8">
        <v>8726.07</v>
      </c>
      <c r="F449" s="8">
        <v>9169.83</v>
      </c>
      <c r="G449" s="8">
        <v>8684.32</v>
      </c>
      <c r="H449" s="9">
        <v>6.2700000000000006E-2</v>
      </c>
    </row>
    <row r="450" spans="3:8" x14ac:dyDescent="0.25">
      <c r="C450" s="10">
        <v>44662</v>
      </c>
      <c r="D450" s="8">
        <v>8561.4500000000007</v>
      </c>
      <c r="E450" s="8">
        <v>8716.5300000000007</v>
      </c>
      <c r="F450" s="8">
        <v>8779.75</v>
      </c>
      <c r="G450" s="8">
        <v>8439.7800000000007</v>
      </c>
      <c r="H450" s="9">
        <v>-2.5399999999999999E-2</v>
      </c>
    </row>
    <row r="451" spans="3:8" x14ac:dyDescent="0.25">
      <c r="C451" s="10">
        <v>44659</v>
      </c>
      <c r="D451" s="8">
        <v>8784.5300000000007</v>
      </c>
      <c r="E451" s="8">
        <v>8657.01</v>
      </c>
      <c r="F451" s="8">
        <v>8835.77</v>
      </c>
      <c r="G451" s="8">
        <v>8626.02</v>
      </c>
      <c r="H451" s="9">
        <v>1.46E-2</v>
      </c>
    </row>
    <row r="452" spans="3:8" x14ac:dyDescent="0.25">
      <c r="C452" s="10">
        <v>44658</v>
      </c>
      <c r="D452" s="8">
        <v>8658.2000000000007</v>
      </c>
      <c r="E452" s="8">
        <v>8830.7000000000007</v>
      </c>
      <c r="F452" s="8">
        <v>8941.33</v>
      </c>
      <c r="G452" s="8">
        <v>8495.2199999999993</v>
      </c>
      <c r="H452" s="9">
        <v>-1.5699999999999999E-2</v>
      </c>
    </row>
    <row r="453" spans="3:8" x14ac:dyDescent="0.25">
      <c r="C453" s="10">
        <v>44657</v>
      </c>
      <c r="D453" s="8">
        <v>8796.2000000000007</v>
      </c>
      <c r="E453" s="8">
        <v>9173.31</v>
      </c>
      <c r="F453" s="8">
        <v>9381.5</v>
      </c>
      <c r="G453" s="8">
        <v>8708.16</v>
      </c>
      <c r="H453" s="9">
        <v>-5.0200000000000002E-2</v>
      </c>
    </row>
    <row r="454" spans="3:8" x14ac:dyDescent="0.25">
      <c r="C454" s="10">
        <v>44656</v>
      </c>
      <c r="D454" s="8">
        <v>9261.35</v>
      </c>
      <c r="E454" s="8">
        <v>9338.67</v>
      </c>
      <c r="F454" s="8">
        <v>9451.69</v>
      </c>
      <c r="G454" s="8">
        <v>9140</v>
      </c>
      <c r="H454" s="9">
        <v>9.1000000000000004E-3</v>
      </c>
    </row>
    <row r="455" spans="3:8" x14ac:dyDescent="0.25">
      <c r="C455" s="10">
        <v>44655</v>
      </c>
      <c r="D455" s="8">
        <v>9178.07</v>
      </c>
      <c r="E455" s="8">
        <v>8987.73</v>
      </c>
      <c r="F455" s="8">
        <v>9318.4500000000007</v>
      </c>
      <c r="G455" s="8">
        <v>8848.5400000000009</v>
      </c>
      <c r="H455" s="9">
        <v>2.06E-2</v>
      </c>
    </row>
    <row r="456" spans="3:8" x14ac:dyDescent="0.25">
      <c r="C456" s="10">
        <v>44652</v>
      </c>
      <c r="D456" s="8">
        <v>8992.49</v>
      </c>
      <c r="E456" s="8">
        <v>9041.26</v>
      </c>
      <c r="F456" s="8">
        <v>9189.9699999999993</v>
      </c>
      <c r="G456" s="8">
        <v>8861.6299999999992</v>
      </c>
      <c r="H456" s="9">
        <v>-2.6700000000000002E-2</v>
      </c>
    </row>
    <row r="457" spans="3:8" x14ac:dyDescent="0.25">
      <c r="C457" s="10">
        <v>44651</v>
      </c>
      <c r="D457" s="8">
        <v>9238.74</v>
      </c>
      <c r="E457" s="8">
        <v>9479.0499999999993</v>
      </c>
      <c r="F457" s="8">
        <v>9479.0499999999993</v>
      </c>
      <c r="G457" s="8">
        <v>9037.69</v>
      </c>
      <c r="H457" s="9">
        <v>-4.2999999999999997E-2</v>
      </c>
    </row>
    <row r="458" spans="3:8" x14ac:dyDescent="0.25">
      <c r="C458" s="10">
        <v>44650</v>
      </c>
      <c r="D458" s="8">
        <v>9653.93</v>
      </c>
      <c r="E458" s="8">
        <v>9448.1200000000008</v>
      </c>
      <c r="F458" s="8">
        <v>9816.91</v>
      </c>
      <c r="G458" s="8">
        <v>9433.84</v>
      </c>
      <c r="H458" s="9">
        <v>2.5899999999999999E-2</v>
      </c>
    </row>
    <row r="459" spans="3:8" x14ac:dyDescent="0.25">
      <c r="C459" s="10">
        <v>44649</v>
      </c>
      <c r="D459" s="8">
        <v>9410.0499999999993</v>
      </c>
      <c r="E459" s="8">
        <v>9538.5300000000007</v>
      </c>
      <c r="F459" s="8">
        <v>9775.27</v>
      </c>
      <c r="G459" s="8">
        <v>8834.27</v>
      </c>
      <c r="H459" s="9">
        <v>-2.7900000000000001E-2</v>
      </c>
    </row>
    <row r="460" spans="3:8" x14ac:dyDescent="0.25">
      <c r="C460" s="10">
        <v>44648</v>
      </c>
      <c r="D460" s="8">
        <v>9680.1</v>
      </c>
      <c r="E460" s="8">
        <v>10082.200000000001</v>
      </c>
      <c r="F460" s="8">
        <v>10091.719999999999</v>
      </c>
      <c r="G460" s="8">
        <v>9483.81</v>
      </c>
      <c r="H460" s="9">
        <v>-5.5800000000000002E-2</v>
      </c>
    </row>
    <row r="461" spans="3:8" x14ac:dyDescent="0.25">
      <c r="C461" s="10">
        <v>44645</v>
      </c>
      <c r="D461" s="8">
        <v>10252.32</v>
      </c>
      <c r="E461" s="8">
        <v>10259.450000000001</v>
      </c>
      <c r="F461" s="8">
        <v>10367.709999999999</v>
      </c>
      <c r="G461" s="8">
        <v>9879.9599999999991</v>
      </c>
      <c r="H461" s="9">
        <v>-5.4999999999999997E-3</v>
      </c>
    </row>
    <row r="462" spans="3:8" x14ac:dyDescent="0.25">
      <c r="C462" s="10">
        <v>44644</v>
      </c>
      <c r="D462" s="8">
        <v>10309.42</v>
      </c>
      <c r="E462" s="8">
        <v>10446.23</v>
      </c>
      <c r="F462" s="8">
        <v>10537.83</v>
      </c>
      <c r="G462" s="8">
        <v>10155.959999999999</v>
      </c>
      <c r="H462" s="9">
        <v>-7.4000000000000003E-3</v>
      </c>
    </row>
    <row r="463" spans="3:8" x14ac:dyDescent="0.25">
      <c r="C463" s="10">
        <v>44643</v>
      </c>
      <c r="D463" s="8">
        <v>10386.75</v>
      </c>
      <c r="E463" s="8">
        <v>10053.65</v>
      </c>
      <c r="F463" s="8">
        <v>10515.23</v>
      </c>
      <c r="G463" s="8">
        <v>9907.32</v>
      </c>
      <c r="H463" s="9">
        <v>3.8300000000000001E-2</v>
      </c>
    </row>
    <row r="464" spans="3:8" x14ac:dyDescent="0.25">
      <c r="C464" s="10">
        <v>44642</v>
      </c>
      <c r="D464" s="8">
        <v>10003.68</v>
      </c>
      <c r="E464" s="8">
        <v>10297.52</v>
      </c>
      <c r="F464" s="8">
        <v>10332.02</v>
      </c>
      <c r="G464" s="8">
        <v>9727.69</v>
      </c>
      <c r="H464" s="9">
        <v>9.4000000000000004E-3</v>
      </c>
    </row>
    <row r="465" spans="3:8" x14ac:dyDescent="0.25">
      <c r="C465" s="10">
        <v>44641</v>
      </c>
      <c r="D465" s="8">
        <v>9910.89</v>
      </c>
      <c r="E465" s="8">
        <v>9398.16</v>
      </c>
      <c r="F465" s="8">
        <v>9990.6</v>
      </c>
      <c r="G465" s="8">
        <v>9398.16</v>
      </c>
      <c r="H465" s="9">
        <v>5.9400000000000001E-2</v>
      </c>
    </row>
    <row r="466" spans="3:8" x14ac:dyDescent="0.25">
      <c r="C466" s="10">
        <v>44638</v>
      </c>
      <c r="D466" s="8">
        <v>9355.33</v>
      </c>
      <c r="E466" s="8">
        <v>9279.19</v>
      </c>
      <c r="F466" s="8">
        <v>9389.83</v>
      </c>
      <c r="G466" s="8">
        <v>9161.42</v>
      </c>
      <c r="H466" s="9">
        <v>1.9699999999999999E-2</v>
      </c>
    </row>
    <row r="467" spans="3:8" x14ac:dyDescent="0.25">
      <c r="C467" s="10">
        <v>44637</v>
      </c>
      <c r="D467" s="8">
        <v>9174.5</v>
      </c>
      <c r="E467" s="8">
        <v>8566.6</v>
      </c>
      <c r="F467" s="8">
        <v>9247.07</v>
      </c>
      <c r="G467" s="8">
        <v>8566.6</v>
      </c>
      <c r="H467" s="9">
        <v>7.0400000000000004E-2</v>
      </c>
    </row>
    <row r="468" spans="3:8" x14ac:dyDescent="0.25">
      <c r="C468" s="10">
        <v>44636</v>
      </c>
      <c r="D468" s="8">
        <v>8571.36</v>
      </c>
      <c r="E468" s="8">
        <v>8723.6299999999992</v>
      </c>
      <c r="F468" s="8">
        <v>8916.35</v>
      </c>
      <c r="G468" s="8">
        <v>8460.7199999999993</v>
      </c>
      <c r="H468" s="9">
        <v>-1.2200000000000001E-2</v>
      </c>
    </row>
    <row r="469" spans="3:8" x14ac:dyDescent="0.25">
      <c r="C469" s="10">
        <v>44635</v>
      </c>
      <c r="D469" s="8">
        <v>8677.23</v>
      </c>
      <c r="E469" s="8">
        <v>8910.4</v>
      </c>
      <c r="F469" s="8">
        <v>8910.4</v>
      </c>
      <c r="G469" s="8">
        <v>8398.86</v>
      </c>
      <c r="H469" s="9">
        <v>-5.4800000000000001E-2</v>
      </c>
    </row>
    <row r="470" spans="3:8" x14ac:dyDescent="0.25">
      <c r="C470" s="10">
        <v>44634</v>
      </c>
      <c r="D470" s="8">
        <v>9180.4500000000007</v>
      </c>
      <c r="E470" s="8">
        <v>9667.01</v>
      </c>
      <c r="F470" s="8">
        <v>9667.01</v>
      </c>
      <c r="G470" s="8">
        <v>8965.1299999999992</v>
      </c>
      <c r="H470" s="9">
        <v>-5.0299999999999997E-2</v>
      </c>
    </row>
    <row r="471" spans="3:8" x14ac:dyDescent="0.25">
      <c r="C471" s="10">
        <v>44631</v>
      </c>
      <c r="D471" s="8">
        <v>9667.01</v>
      </c>
      <c r="E471" s="8">
        <v>9432.69</v>
      </c>
      <c r="F471" s="8">
        <v>9800.91</v>
      </c>
      <c r="G471" s="8">
        <v>9315.83</v>
      </c>
      <c r="H471" s="9">
        <v>2.3199999999999998E-2</v>
      </c>
    </row>
    <row r="472" spans="3:8" x14ac:dyDescent="0.25">
      <c r="C472" s="10">
        <v>44630</v>
      </c>
      <c r="D472" s="8">
        <v>9447.9599999999991</v>
      </c>
      <c r="E472" s="8">
        <v>9637.99</v>
      </c>
      <c r="F472" s="8">
        <v>10173.299999999999</v>
      </c>
      <c r="G472" s="8">
        <v>9370.33</v>
      </c>
      <c r="H472" s="9">
        <v>-4.2200000000000001E-2</v>
      </c>
    </row>
    <row r="473" spans="3:8" x14ac:dyDescent="0.25">
      <c r="C473" s="10">
        <v>44629</v>
      </c>
      <c r="D473" s="8">
        <v>9863.93</v>
      </c>
      <c r="E473" s="8">
        <v>11239.3</v>
      </c>
      <c r="F473" s="8">
        <v>11309.98</v>
      </c>
      <c r="G473" s="8">
        <v>9632.19</v>
      </c>
      <c r="H473" s="9">
        <v>-9.8000000000000004E-2</v>
      </c>
    </row>
    <row r="474" spans="3:8" x14ac:dyDescent="0.25">
      <c r="C474" s="10">
        <v>44628</v>
      </c>
      <c r="D474" s="8">
        <v>10935.72</v>
      </c>
      <c r="E474" s="8">
        <v>10891.69</v>
      </c>
      <c r="F474" s="8">
        <v>11582.27</v>
      </c>
      <c r="G474" s="8">
        <v>10658.79</v>
      </c>
      <c r="H474" s="9">
        <v>1.66E-2</v>
      </c>
    </row>
    <row r="475" spans="3:8" x14ac:dyDescent="0.25">
      <c r="C475" s="10">
        <v>44627</v>
      </c>
      <c r="D475" s="8">
        <v>10757.28</v>
      </c>
      <c r="E475" s="8">
        <v>10138.540000000001</v>
      </c>
      <c r="F475" s="8">
        <v>11300.71</v>
      </c>
      <c r="G475" s="8">
        <v>10138.540000000001</v>
      </c>
      <c r="H475" s="9">
        <v>8.2100000000000006E-2</v>
      </c>
    </row>
    <row r="476" spans="3:8" x14ac:dyDescent="0.25">
      <c r="C476" s="10">
        <v>44624</v>
      </c>
      <c r="D476" s="8">
        <v>9941.56</v>
      </c>
      <c r="E476" s="8">
        <v>9675.07</v>
      </c>
      <c r="F476" s="8">
        <v>10074.81</v>
      </c>
      <c r="G476" s="8">
        <v>9478.09</v>
      </c>
      <c r="H476" s="9">
        <v>2.8799999999999999E-2</v>
      </c>
    </row>
    <row r="477" spans="3:8" x14ac:dyDescent="0.25">
      <c r="C477" s="10">
        <v>44623</v>
      </c>
      <c r="D477" s="8">
        <v>9663.48</v>
      </c>
      <c r="E477" s="8">
        <v>9843.08</v>
      </c>
      <c r="F477" s="8">
        <v>10216.17</v>
      </c>
      <c r="G477" s="8">
        <v>9363.3799999999992</v>
      </c>
      <c r="H477" s="9">
        <v>1.18E-2</v>
      </c>
    </row>
    <row r="478" spans="3:8" x14ac:dyDescent="0.25">
      <c r="C478" s="10">
        <v>44622</v>
      </c>
      <c r="D478" s="8">
        <v>9551.09</v>
      </c>
      <c r="E478" s="8">
        <v>9525.6</v>
      </c>
      <c r="F478" s="8">
        <v>9866.25</v>
      </c>
      <c r="G478" s="8">
        <v>9245.19</v>
      </c>
      <c r="H478" s="9">
        <v>4.2799999999999998E-2</v>
      </c>
    </row>
    <row r="479" spans="3:8" x14ac:dyDescent="0.25">
      <c r="C479" s="10">
        <v>44621</v>
      </c>
      <c r="D479" s="8">
        <v>9159.4500000000007</v>
      </c>
      <c r="E479" s="8">
        <v>8631.09</v>
      </c>
      <c r="F479" s="8">
        <v>9371.49</v>
      </c>
      <c r="G479" s="8">
        <v>8631.09</v>
      </c>
      <c r="H479" s="9">
        <v>8.4199999999999997E-2</v>
      </c>
    </row>
    <row r="480" spans="3:8" x14ac:dyDescent="0.25">
      <c r="C480" s="10">
        <v>44620</v>
      </c>
      <c r="D480" s="8">
        <v>8448.01</v>
      </c>
      <c r="E480" s="8">
        <v>8225.5400000000009</v>
      </c>
      <c r="F480" s="8">
        <v>8569.68</v>
      </c>
      <c r="G480" s="8">
        <v>8225.5400000000009</v>
      </c>
      <c r="H480" s="9">
        <v>6.6100000000000006E-2</v>
      </c>
    </row>
    <row r="481" spans="3:8" x14ac:dyDescent="0.25">
      <c r="C481" s="10">
        <v>44617</v>
      </c>
      <c r="D481" s="8">
        <v>7924.28</v>
      </c>
      <c r="E481" s="8">
        <v>8354.16</v>
      </c>
      <c r="F481" s="8">
        <v>8366.9</v>
      </c>
      <c r="G481" s="8">
        <v>7852.45</v>
      </c>
      <c r="H481" s="9">
        <v>-5.9900000000000002E-2</v>
      </c>
    </row>
    <row r="482" spans="3:8" x14ac:dyDescent="0.25">
      <c r="C482" s="10">
        <v>44616</v>
      </c>
      <c r="D482" s="8">
        <v>8429.4699999999993</v>
      </c>
      <c r="E482" s="8">
        <v>8041.31</v>
      </c>
      <c r="F482" s="8">
        <v>8825.75</v>
      </c>
      <c r="G482" s="8">
        <v>8041.31</v>
      </c>
      <c r="H482" s="9">
        <v>5.7599999999999998E-2</v>
      </c>
    </row>
    <row r="483" spans="3:8" x14ac:dyDescent="0.25">
      <c r="C483" s="10">
        <v>44615</v>
      </c>
      <c r="D483" s="8">
        <v>7970.63</v>
      </c>
      <c r="E483" s="8">
        <v>7994.96</v>
      </c>
      <c r="F483" s="8">
        <v>8127.06</v>
      </c>
      <c r="G483" s="8">
        <v>7848.97</v>
      </c>
      <c r="H483" s="9">
        <v>-5.4999999999999997E-3</v>
      </c>
    </row>
    <row r="484" spans="3:8" x14ac:dyDescent="0.25">
      <c r="C484" s="10">
        <v>44614</v>
      </c>
      <c r="D484" s="8">
        <v>8014.66</v>
      </c>
      <c r="E484" s="8">
        <v>7838.54</v>
      </c>
      <c r="F484" s="8">
        <v>8255.67</v>
      </c>
      <c r="G484" s="8">
        <v>7704.13</v>
      </c>
      <c r="H484" s="9">
        <v>7.1000000000000004E-3</v>
      </c>
    </row>
    <row r="485" spans="3:8" x14ac:dyDescent="0.25">
      <c r="C485" s="10">
        <v>44613</v>
      </c>
      <c r="D485" s="8">
        <v>7957.89</v>
      </c>
      <c r="E485" s="8">
        <v>7808.42</v>
      </c>
      <c r="F485" s="8">
        <v>8015.82</v>
      </c>
      <c r="G485" s="8">
        <v>7728.47</v>
      </c>
      <c r="H485" s="9">
        <v>2.0500000000000001E-2</v>
      </c>
    </row>
    <row r="486" spans="3:8" x14ac:dyDescent="0.25">
      <c r="C486" s="10">
        <v>44610</v>
      </c>
      <c r="D486" s="8">
        <v>7797.99</v>
      </c>
      <c r="E486" s="8">
        <v>7795.67</v>
      </c>
      <c r="F486" s="8">
        <v>7893</v>
      </c>
      <c r="G486" s="8">
        <v>7584.79</v>
      </c>
      <c r="H486" s="9">
        <v>4.0000000000000002E-4</v>
      </c>
    </row>
    <row r="487" spans="3:8" x14ac:dyDescent="0.25">
      <c r="C487" s="10">
        <v>44609</v>
      </c>
      <c r="D487" s="8">
        <v>7794.51</v>
      </c>
      <c r="E487" s="8">
        <v>7846.65</v>
      </c>
      <c r="F487" s="8">
        <v>7985.7</v>
      </c>
      <c r="G487" s="8">
        <v>7764.39</v>
      </c>
      <c r="H487" s="9">
        <v>-2.75E-2</v>
      </c>
    </row>
    <row r="488" spans="3:8" x14ac:dyDescent="0.25">
      <c r="C488" s="10">
        <v>44608</v>
      </c>
      <c r="D488" s="8">
        <v>8014.66</v>
      </c>
      <c r="E488" s="8">
        <v>7857.08</v>
      </c>
      <c r="F488" s="8">
        <v>8107.36</v>
      </c>
      <c r="G488" s="8">
        <v>7855.92</v>
      </c>
      <c r="H488" s="9">
        <v>2.1600000000000001E-2</v>
      </c>
    </row>
    <row r="489" spans="3:8" x14ac:dyDescent="0.25">
      <c r="C489" s="10">
        <v>44607</v>
      </c>
      <c r="D489" s="8">
        <v>7845.49</v>
      </c>
      <c r="E489" s="8">
        <v>8125.9</v>
      </c>
      <c r="F489" s="8">
        <v>8161.82</v>
      </c>
      <c r="G489" s="8">
        <v>7774.81</v>
      </c>
      <c r="H489" s="9">
        <v>-3.04E-2</v>
      </c>
    </row>
    <row r="490" spans="3:8" x14ac:dyDescent="0.25">
      <c r="C490" s="10">
        <v>44606</v>
      </c>
      <c r="D490" s="8">
        <v>8091.14</v>
      </c>
      <c r="E490" s="8">
        <v>8113.15</v>
      </c>
      <c r="F490" s="8">
        <v>8153.71</v>
      </c>
      <c r="G490" s="8">
        <v>7941.67</v>
      </c>
      <c r="H490" s="9">
        <v>2.4199999999999999E-2</v>
      </c>
    </row>
    <row r="491" spans="3:8" x14ac:dyDescent="0.25">
      <c r="C491" s="10">
        <v>44603</v>
      </c>
      <c r="D491" s="8">
        <v>7899.95</v>
      </c>
      <c r="E491" s="8">
        <v>7796.83</v>
      </c>
      <c r="F491" s="8">
        <v>7913.86</v>
      </c>
      <c r="G491" s="8">
        <v>7696.02</v>
      </c>
      <c r="H491" s="9">
        <v>1.32E-2</v>
      </c>
    </row>
    <row r="492" spans="3:8" x14ac:dyDescent="0.25">
      <c r="C492" s="10">
        <v>44602</v>
      </c>
      <c r="D492" s="8">
        <v>7796.83</v>
      </c>
      <c r="E492" s="8">
        <v>7694.24</v>
      </c>
      <c r="F492" s="8">
        <v>7887.89</v>
      </c>
      <c r="G492" s="8">
        <v>7682.71</v>
      </c>
      <c r="H492" s="9">
        <v>1.78E-2</v>
      </c>
    </row>
    <row r="493" spans="3:8" x14ac:dyDescent="0.25">
      <c r="C493" s="10">
        <v>44601</v>
      </c>
      <c r="D493" s="8">
        <v>7660.23</v>
      </c>
      <c r="E493" s="8">
        <v>7679.74</v>
      </c>
      <c r="F493" s="8">
        <v>7777.29</v>
      </c>
      <c r="G493" s="8">
        <v>7594.82</v>
      </c>
      <c r="H493" s="9">
        <v>-3.7000000000000002E-3</v>
      </c>
    </row>
    <row r="494" spans="3:8" x14ac:dyDescent="0.25">
      <c r="C494" s="10">
        <v>44600</v>
      </c>
      <c r="D494" s="8">
        <v>7688.92</v>
      </c>
      <c r="E494" s="8">
        <v>7814.01</v>
      </c>
      <c r="F494" s="8">
        <v>7846.15</v>
      </c>
      <c r="G494" s="8">
        <v>7592.53</v>
      </c>
      <c r="H494" s="9">
        <v>-1.47E-2</v>
      </c>
    </row>
    <row r="495" spans="3:8" x14ac:dyDescent="0.25">
      <c r="C495" s="10">
        <v>44599</v>
      </c>
      <c r="D495" s="8">
        <v>7803.68</v>
      </c>
      <c r="E495" s="8">
        <v>7874.84</v>
      </c>
      <c r="F495" s="8">
        <v>7919.59</v>
      </c>
      <c r="G495" s="8">
        <v>7779.58</v>
      </c>
      <c r="H495" s="9">
        <v>-1.4800000000000001E-2</v>
      </c>
    </row>
    <row r="496" spans="3:8" x14ac:dyDescent="0.25">
      <c r="C496" s="10">
        <v>44596</v>
      </c>
      <c r="D496" s="8">
        <v>7920.74</v>
      </c>
      <c r="E496" s="8">
        <v>7704.99</v>
      </c>
      <c r="F496" s="8">
        <v>7985.01</v>
      </c>
      <c r="G496" s="8">
        <v>7704.99</v>
      </c>
      <c r="H496" s="9">
        <v>3.9300000000000002E-2</v>
      </c>
    </row>
    <row r="497" spans="3:8" x14ac:dyDescent="0.25">
      <c r="C497" s="10">
        <v>44595</v>
      </c>
      <c r="D497" s="8">
        <v>7621.22</v>
      </c>
      <c r="E497" s="8">
        <v>7547.77</v>
      </c>
      <c r="F497" s="8">
        <v>7670.56</v>
      </c>
      <c r="G497" s="8">
        <v>7460.55</v>
      </c>
      <c r="H497" s="9">
        <v>9.7000000000000003E-3</v>
      </c>
    </row>
    <row r="498" spans="3:8" x14ac:dyDescent="0.25">
      <c r="C498" s="10">
        <v>44594</v>
      </c>
      <c r="D498" s="8">
        <v>7547.77</v>
      </c>
      <c r="E498" s="8">
        <v>7574.16</v>
      </c>
      <c r="F498" s="8">
        <v>7695.81</v>
      </c>
      <c r="G498" s="8">
        <v>7486.95</v>
      </c>
      <c r="H498" s="9">
        <v>1.1999999999999999E-3</v>
      </c>
    </row>
    <row r="499" spans="3:8" x14ac:dyDescent="0.25">
      <c r="C499" s="10">
        <v>44593</v>
      </c>
      <c r="D499" s="8">
        <v>7538.59</v>
      </c>
      <c r="E499" s="8">
        <v>7545.47</v>
      </c>
      <c r="F499" s="8">
        <v>7631.54</v>
      </c>
      <c r="G499" s="8">
        <v>7434.16</v>
      </c>
      <c r="H499" s="9">
        <v>1.1999999999999999E-3</v>
      </c>
    </row>
    <row r="500" spans="3:8" x14ac:dyDescent="0.25">
      <c r="C500" s="10">
        <v>44592</v>
      </c>
      <c r="D500" s="8">
        <v>7529.41</v>
      </c>
      <c r="E500" s="8">
        <v>7563.84</v>
      </c>
      <c r="F500" s="8">
        <v>7582.2</v>
      </c>
      <c r="G500" s="8">
        <v>7405.47</v>
      </c>
      <c r="H500" s="9">
        <v>2.8E-3</v>
      </c>
    </row>
    <row r="501" spans="3:8" x14ac:dyDescent="0.25">
      <c r="C501" s="10">
        <v>44589</v>
      </c>
      <c r="D501" s="8">
        <v>7508.75</v>
      </c>
      <c r="E501" s="8">
        <v>7511.05</v>
      </c>
      <c r="F501" s="8">
        <v>7651.05</v>
      </c>
      <c r="G501" s="8">
        <v>7453.67</v>
      </c>
      <c r="H501" s="9">
        <v>-1.8E-3</v>
      </c>
    </row>
    <row r="502" spans="3:8" x14ac:dyDescent="0.25">
      <c r="C502" s="10">
        <v>44588</v>
      </c>
      <c r="D502" s="8">
        <v>7522.52</v>
      </c>
      <c r="E502" s="8">
        <v>7375.63</v>
      </c>
      <c r="F502" s="8">
        <v>7643.02</v>
      </c>
      <c r="G502" s="8">
        <v>7375.63</v>
      </c>
      <c r="H502" s="9">
        <v>2.7799999999999998E-2</v>
      </c>
    </row>
    <row r="503" spans="3:8" x14ac:dyDescent="0.25">
      <c r="C503" s="10">
        <v>44586</v>
      </c>
      <c r="D503" s="8">
        <v>7319.4</v>
      </c>
      <c r="E503" s="8">
        <v>7172.5</v>
      </c>
      <c r="F503" s="8">
        <v>7330.87</v>
      </c>
      <c r="G503" s="8">
        <v>7135.78</v>
      </c>
      <c r="H503" s="9">
        <v>2.2100000000000002E-2</v>
      </c>
    </row>
    <row r="504" spans="3:8" x14ac:dyDescent="0.25">
      <c r="C504" s="10">
        <v>44585</v>
      </c>
      <c r="D504" s="8">
        <v>7161.03</v>
      </c>
      <c r="E504" s="8">
        <v>7286.12</v>
      </c>
      <c r="F504" s="8">
        <v>7361.86</v>
      </c>
      <c r="G504" s="8">
        <v>7041.68</v>
      </c>
      <c r="H504" s="9">
        <v>-1.2500000000000001E-2</v>
      </c>
    </row>
    <row r="505" spans="3:8" x14ac:dyDescent="0.25">
      <c r="C505" s="10">
        <v>44582</v>
      </c>
      <c r="D505" s="8">
        <v>7251.69</v>
      </c>
      <c r="E505" s="8">
        <v>7302.18</v>
      </c>
      <c r="F505" s="8">
        <v>7307.92</v>
      </c>
      <c r="G505" s="8">
        <v>7115.12</v>
      </c>
      <c r="H505" s="9">
        <v>-1.2200000000000001E-2</v>
      </c>
    </row>
    <row r="506" spans="3:8" x14ac:dyDescent="0.25">
      <c r="C506" s="10">
        <v>44581</v>
      </c>
      <c r="D506" s="8">
        <v>7341.2</v>
      </c>
      <c r="E506" s="8">
        <v>7310.22</v>
      </c>
      <c r="F506" s="8">
        <v>7436.45</v>
      </c>
      <c r="G506" s="8">
        <v>7275.79</v>
      </c>
      <c r="H506" s="9">
        <v>8.9999999999999998E-4</v>
      </c>
    </row>
    <row r="507" spans="3:8" x14ac:dyDescent="0.25">
      <c r="C507" s="10">
        <v>44580</v>
      </c>
      <c r="D507" s="8">
        <v>7334.32</v>
      </c>
      <c r="E507" s="8">
        <v>7293</v>
      </c>
      <c r="F507" s="8">
        <v>7436.45</v>
      </c>
      <c r="G507" s="8">
        <v>7283.82</v>
      </c>
      <c r="H507" s="9">
        <v>1.46E-2</v>
      </c>
    </row>
    <row r="508" spans="3:8" x14ac:dyDescent="0.25">
      <c r="C508" s="10">
        <v>44579</v>
      </c>
      <c r="D508" s="8">
        <v>7228.74</v>
      </c>
      <c r="E508" s="8">
        <v>7227.59</v>
      </c>
      <c r="F508" s="8">
        <v>7293</v>
      </c>
      <c r="G508" s="8">
        <v>7195.46</v>
      </c>
      <c r="H508" s="9">
        <v>1.06E-2</v>
      </c>
    </row>
    <row r="509" spans="3:8" x14ac:dyDescent="0.25">
      <c r="C509" s="10">
        <v>44578</v>
      </c>
      <c r="D509" s="8">
        <v>7152.99</v>
      </c>
      <c r="E509" s="8">
        <v>7109.39</v>
      </c>
      <c r="F509" s="8">
        <v>7163.32</v>
      </c>
      <c r="G509" s="8">
        <v>7087.58</v>
      </c>
      <c r="H509" s="9">
        <v>8.2000000000000007E-3</v>
      </c>
    </row>
    <row r="510" spans="3:8" x14ac:dyDescent="0.25">
      <c r="C510" s="10">
        <v>44575</v>
      </c>
      <c r="D510" s="8">
        <v>7094.47</v>
      </c>
      <c r="E510" s="8">
        <v>6913.15</v>
      </c>
      <c r="F510" s="8">
        <v>7112.83</v>
      </c>
      <c r="G510" s="8">
        <v>6909.7</v>
      </c>
      <c r="H510" s="9">
        <v>2.0799999999999999E-2</v>
      </c>
    </row>
    <row r="511" spans="3:8" x14ac:dyDescent="0.25">
      <c r="C511" s="10">
        <v>44574</v>
      </c>
      <c r="D511" s="8">
        <v>6949.87</v>
      </c>
      <c r="E511" s="8">
        <v>6945.28</v>
      </c>
      <c r="F511" s="8">
        <v>6987.74</v>
      </c>
      <c r="G511" s="8">
        <v>6914.29</v>
      </c>
      <c r="H511" s="9">
        <v>-3.5000000000000001E-3</v>
      </c>
    </row>
    <row r="512" spans="3:8" x14ac:dyDescent="0.25">
      <c r="C512" s="10">
        <v>44573</v>
      </c>
      <c r="D512" s="8">
        <v>6973.97</v>
      </c>
      <c r="E512" s="8">
        <v>6848.88</v>
      </c>
      <c r="F512" s="8">
        <v>6987.74</v>
      </c>
      <c r="G512" s="8">
        <v>6839.7</v>
      </c>
      <c r="H512" s="9">
        <v>1.83E-2</v>
      </c>
    </row>
    <row r="513" spans="3:8" x14ac:dyDescent="0.25">
      <c r="C513" s="10">
        <v>44572</v>
      </c>
      <c r="D513" s="8">
        <v>6848.88</v>
      </c>
      <c r="E513" s="8">
        <v>6639.5</v>
      </c>
      <c r="F513" s="8">
        <v>6867.19</v>
      </c>
      <c r="G513" s="8">
        <v>6634.92</v>
      </c>
      <c r="H513" s="9">
        <v>3.5000000000000003E-2</v>
      </c>
    </row>
    <row r="514" spans="3:8" x14ac:dyDescent="0.25">
      <c r="C514" s="10">
        <v>44571</v>
      </c>
      <c r="D514" s="8">
        <v>6617.19</v>
      </c>
      <c r="E514" s="8">
        <v>6683.42</v>
      </c>
      <c r="F514" s="8">
        <v>6725.67</v>
      </c>
      <c r="G514" s="8">
        <v>6594.35</v>
      </c>
      <c r="H514" s="9">
        <v>-8.6999999999999994E-3</v>
      </c>
    </row>
    <row r="515" spans="3:8" x14ac:dyDescent="0.25">
      <c r="C515" s="10">
        <v>44568</v>
      </c>
      <c r="D515" s="8">
        <v>6675.43</v>
      </c>
      <c r="E515" s="8">
        <v>6799.89</v>
      </c>
      <c r="F515" s="8">
        <v>6826.15</v>
      </c>
      <c r="G515" s="8">
        <v>6664.01</v>
      </c>
      <c r="H515" s="9">
        <v>-8.9999999999999993E-3</v>
      </c>
    </row>
    <row r="516" spans="3:8" x14ac:dyDescent="0.25">
      <c r="C516" s="10">
        <v>44567</v>
      </c>
      <c r="D516" s="8">
        <v>6735.95</v>
      </c>
      <c r="E516" s="8">
        <v>6622.9</v>
      </c>
      <c r="F516" s="8">
        <v>6822.73</v>
      </c>
      <c r="G516" s="8">
        <v>6518.99</v>
      </c>
      <c r="H516" s="9">
        <v>1.2200000000000001E-2</v>
      </c>
    </row>
    <row r="517" spans="3:8" x14ac:dyDescent="0.25">
      <c r="C517" s="10">
        <v>44566</v>
      </c>
      <c r="D517" s="8">
        <v>6654.87</v>
      </c>
      <c r="E517" s="8">
        <v>6542.97</v>
      </c>
      <c r="F517" s="8">
        <v>6673.14</v>
      </c>
      <c r="G517" s="8">
        <v>6503</v>
      </c>
      <c r="H517" s="9">
        <v>1.1599999999999999E-2</v>
      </c>
    </row>
    <row r="518" spans="3:8" x14ac:dyDescent="0.25">
      <c r="C518" s="10">
        <v>44565</v>
      </c>
      <c r="D518" s="8">
        <v>6578.37</v>
      </c>
      <c r="E518" s="8">
        <v>6491.58</v>
      </c>
      <c r="F518" s="8">
        <v>6609.2</v>
      </c>
      <c r="G518" s="8">
        <v>6451.62</v>
      </c>
      <c r="H518" s="9">
        <v>1.4800000000000001E-2</v>
      </c>
    </row>
    <row r="519" spans="3:8" x14ac:dyDescent="0.25">
      <c r="C519" s="10">
        <v>44564</v>
      </c>
      <c r="D519" s="8">
        <v>6482.45</v>
      </c>
      <c r="E519" s="8">
        <v>6437.92</v>
      </c>
      <c r="F519" s="8">
        <v>6503</v>
      </c>
      <c r="G519" s="8">
        <v>6330.58</v>
      </c>
      <c r="H519" s="9">
        <v>9.1999999999999998E-3</v>
      </c>
    </row>
    <row r="520" spans="3:8" x14ac:dyDescent="0.25">
      <c r="C520" s="10">
        <v>44561</v>
      </c>
      <c r="D520" s="8">
        <v>6423.07</v>
      </c>
      <c r="E520" s="8">
        <v>6515.56</v>
      </c>
      <c r="F520" s="8">
        <v>6537.26</v>
      </c>
      <c r="G520" s="8">
        <v>6397.95</v>
      </c>
      <c r="H520" s="9">
        <v>-1.9199999999999998E-2</v>
      </c>
    </row>
    <row r="521" spans="3:8" x14ac:dyDescent="0.25">
      <c r="C521" s="10">
        <v>44560</v>
      </c>
      <c r="D521" s="8">
        <v>6548.68</v>
      </c>
      <c r="E521" s="8">
        <v>6549.82</v>
      </c>
      <c r="F521" s="8">
        <v>6579.51</v>
      </c>
      <c r="G521" s="8">
        <v>6450.48</v>
      </c>
      <c r="H521" s="9">
        <v>5.5999999999999999E-3</v>
      </c>
    </row>
    <row r="522" spans="3:8" x14ac:dyDescent="0.25">
      <c r="C522" s="10">
        <v>44559</v>
      </c>
      <c r="D522" s="8">
        <v>6512.14</v>
      </c>
      <c r="E522" s="8">
        <v>6477.88</v>
      </c>
      <c r="F522" s="8">
        <v>6594.35</v>
      </c>
      <c r="G522" s="8">
        <v>6437.92</v>
      </c>
      <c r="H522" s="9">
        <v>3.5000000000000001E-3</v>
      </c>
    </row>
    <row r="523" spans="3:8" x14ac:dyDescent="0.25">
      <c r="C523" s="10">
        <v>44558</v>
      </c>
      <c r="D523" s="8">
        <v>6489.3</v>
      </c>
      <c r="E523" s="8">
        <v>6477.88</v>
      </c>
      <c r="F523" s="8">
        <v>6573.8</v>
      </c>
      <c r="G523" s="8">
        <v>6464.18</v>
      </c>
      <c r="H523" s="9">
        <v>1.8E-3</v>
      </c>
    </row>
    <row r="524" spans="3:8" x14ac:dyDescent="0.25">
      <c r="C524" s="10">
        <v>44557</v>
      </c>
      <c r="D524" s="8">
        <v>6477.88</v>
      </c>
      <c r="E524" s="8">
        <v>6302.03</v>
      </c>
      <c r="F524" s="8">
        <v>6513.28</v>
      </c>
      <c r="G524" s="8">
        <v>6232.38</v>
      </c>
      <c r="H524" s="9">
        <v>2.6200000000000001E-2</v>
      </c>
    </row>
    <row r="525" spans="3:8" x14ac:dyDescent="0.25">
      <c r="C525" s="10">
        <v>44554</v>
      </c>
      <c r="D525" s="8">
        <v>6312.31</v>
      </c>
      <c r="E525" s="8">
        <v>6354.56</v>
      </c>
      <c r="F525" s="8">
        <v>6360.27</v>
      </c>
      <c r="G525" s="8">
        <v>6284.9</v>
      </c>
      <c r="H525" s="9">
        <v>-1.4E-3</v>
      </c>
    </row>
    <row r="526" spans="3:8" x14ac:dyDescent="0.25">
      <c r="C526" s="10">
        <v>44553</v>
      </c>
      <c r="D526" s="8">
        <v>6321.44</v>
      </c>
      <c r="E526" s="8">
        <v>6268.92</v>
      </c>
      <c r="F526" s="8">
        <v>6338.57</v>
      </c>
      <c r="G526" s="8">
        <v>6228.95</v>
      </c>
      <c r="H526" s="9">
        <v>1.24E-2</v>
      </c>
    </row>
    <row r="527" spans="3:8" x14ac:dyDescent="0.25">
      <c r="C527" s="10">
        <v>44552</v>
      </c>
      <c r="D527" s="8">
        <v>6243.8</v>
      </c>
      <c r="E527" s="8">
        <v>6188.99</v>
      </c>
      <c r="F527" s="8">
        <v>6258.64</v>
      </c>
      <c r="G527" s="8">
        <v>6126.18</v>
      </c>
      <c r="H527" s="9">
        <v>8.6999999999999994E-3</v>
      </c>
    </row>
    <row r="528" spans="3:8" x14ac:dyDescent="0.25">
      <c r="C528" s="10">
        <v>44551</v>
      </c>
      <c r="D528" s="8">
        <v>6190.13</v>
      </c>
      <c r="E528" s="8">
        <v>5897.81</v>
      </c>
      <c r="F528" s="8">
        <v>6199.26</v>
      </c>
      <c r="G528" s="8">
        <v>5897.81</v>
      </c>
      <c r="H528" s="9">
        <v>5.2999999999999999E-2</v>
      </c>
    </row>
    <row r="529" spans="3:8" x14ac:dyDescent="0.25">
      <c r="C529" s="10">
        <v>44550</v>
      </c>
      <c r="D529" s="8">
        <v>5878.39</v>
      </c>
      <c r="E529" s="8">
        <v>6077.08</v>
      </c>
      <c r="F529" s="8">
        <v>6077.08</v>
      </c>
      <c r="G529" s="8">
        <v>5751.65</v>
      </c>
      <c r="H529" s="9">
        <v>-4.6300000000000001E-2</v>
      </c>
    </row>
    <row r="530" spans="3:8" x14ac:dyDescent="0.25">
      <c r="C530" s="10">
        <v>44547</v>
      </c>
      <c r="D530" s="8">
        <v>6163.86</v>
      </c>
      <c r="E530" s="8">
        <v>6267.78</v>
      </c>
      <c r="F530" s="8">
        <v>6267.78</v>
      </c>
      <c r="G530" s="8">
        <v>6083.93</v>
      </c>
      <c r="H530" s="9">
        <v>-2.2800000000000001E-2</v>
      </c>
    </row>
    <row r="531" spans="3:8" x14ac:dyDescent="0.25">
      <c r="C531" s="10">
        <v>44546</v>
      </c>
      <c r="D531" s="8">
        <v>6307.74</v>
      </c>
      <c r="E531" s="8">
        <v>6216.39</v>
      </c>
      <c r="F531" s="8">
        <v>6351.13</v>
      </c>
      <c r="G531" s="8">
        <v>6185.56</v>
      </c>
      <c r="H531" s="9">
        <v>2.3199999999999998E-2</v>
      </c>
    </row>
    <row r="532" spans="3:8" x14ac:dyDescent="0.25">
      <c r="C532" s="10">
        <v>44545</v>
      </c>
      <c r="D532" s="8">
        <v>6165.01</v>
      </c>
      <c r="E532" s="8">
        <v>6111.34</v>
      </c>
      <c r="F532" s="8">
        <v>6177.57</v>
      </c>
      <c r="G532" s="8">
        <v>6055.39</v>
      </c>
      <c r="H532" s="9">
        <v>9.4999999999999998E-3</v>
      </c>
    </row>
    <row r="533" spans="3:8" x14ac:dyDescent="0.25">
      <c r="C533" s="10">
        <v>44544</v>
      </c>
      <c r="D533" s="8">
        <v>6106.77</v>
      </c>
      <c r="E533" s="8">
        <v>6152.45</v>
      </c>
      <c r="F533" s="8">
        <v>6239.23</v>
      </c>
      <c r="G533" s="8">
        <v>6053.1</v>
      </c>
      <c r="H533" s="9">
        <v>-1.6899999999999998E-2</v>
      </c>
    </row>
    <row r="534" spans="3:8" x14ac:dyDescent="0.25">
      <c r="C534" s="10">
        <v>44543</v>
      </c>
      <c r="D534" s="8">
        <v>6211.82</v>
      </c>
      <c r="E534" s="8">
        <v>6291.75</v>
      </c>
      <c r="F534" s="8">
        <v>6320.3</v>
      </c>
      <c r="G534" s="8">
        <v>6131.89</v>
      </c>
      <c r="H534" s="9">
        <v>4.4000000000000003E-3</v>
      </c>
    </row>
    <row r="535" spans="3:8" x14ac:dyDescent="0.25">
      <c r="C535" s="10">
        <v>44540</v>
      </c>
      <c r="D535" s="8">
        <v>6184.42</v>
      </c>
      <c r="E535" s="8">
        <v>6166.15</v>
      </c>
      <c r="F535" s="8">
        <v>6250.65</v>
      </c>
      <c r="G535" s="8">
        <v>6106.77</v>
      </c>
      <c r="H535" s="9">
        <v>4.0000000000000002E-4</v>
      </c>
    </row>
    <row r="536" spans="3:8" x14ac:dyDescent="0.25">
      <c r="C536" s="10">
        <v>44539</v>
      </c>
      <c r="D536" s="8">
        <v>6182.13</v>
      </c>
      <c r="E536" s="8">
        <v>6272.98</v>
      </c>
      <c r="F536" s="8">
        <v>6317.55</v>
      </c>
      <c r="G536" s="8">
        <v>6150.71</v>
      </c>
      <c r="H536" s="9">
        <v>-1.03E-2</v>
      </c>
    </row>
    <row r="537" spans="3:8" x14ac:dyDescent="0.25">
      <c r="C537" s="10">
        <v>44538</v>
      </c>
      <c r="D537" s="8">
        <v>6246.7</v>
      </c>
      <c r="E537" s="8">
        <v>6205.57</v>
      </c>
      <c r="F537" s="8">
        <v>6300.39</v>
      </c>
      <c r="G537" s="8">
        <v>6122.18</v>
      </c>
      <c r="H537" s="9">
        <v>-4.0000000000000002E-4</v>
      </c>
    </row>
    <row r="538" spans="3:8" x14ac:dyDescent="0.25">
      <c r="C538" s="10">
        <v>44537</v>
      </c>
      <c r="D538" s="8">
        <v>6248.98</v>
      </c>
      <c r="E538" s="8">
        <v>5963.38</v>
      </c>
      <c r="F538" s="8">
        <v>6294.68</v>
      </c>
      <c r="G538" s="8">
        <v>5963.38</v>
      </c>
      <c r="H538" s="9">
        <v>5.21E-2</v>
      </c>
    </row>
    <row r="539" spans="3:8" x14ac:dyDescent="0.25">
      <c r="C539" s="10">
        <v>44536</v>
      </c>
      <c r="D539" s="8">
        <v>5939.39</v>
      </c>
      <c r="E539" s="8">
        <v>5793.16</v>
      </c>
      <c r="F539" s="8">
        <v>5948.53</v>
      </c>
      <c r="G539" s="8">
        <v>5793.16</v>
      </c>
      <c r="H539" s="9">
        <v>3.32E-2</v>
      </c>
    </row>
    <row r="540" spans="3:8" x14ac:dyDescent="0.25">
      <c r="C540" s="10">
        <v>44533</v>
      </c>
      <c r="D540" s="8">
        <v>5748.61</v>
      </c>
      <c r="E540" s="8">
        <v>5734.9</v>
      </c>
      <c r="F540" s="8">
        <v>5950.81</v>
      </c>
      <c r="G540" s="8">
        <v>5722.33</v>
      </c>
      <c r="H540" s="9">
        <v>1.3100000000000001E-2</v>
      </c>
    </row>
    <row r="541" spans="3:8" x14ac:dyDescent="0.25">
      <c r="C541" s="10">
        <v>44532</v>
      </c>
      <c r="D541" s="8">
        <v>5674.35</v>
      </c>
      <c r="E541" s="8">
        <v>5710.91</v>
      </c>
      <c r="F541" s="8">
        <v>5785.16</v>
      </c>
      <c r="G541" s="8">
        <v>5376.18</v>
      </c>
      <c r="H541" s="9">
        <v>-7.7999999999999996E-3</v>
      </c>
    </row>
    <row r="542" spans="3:8" x14ac:dyDescent="0.25">
      <c r="C542" s="10">
        <v>44531</v>
      </c>
      <c r="D542" s="8">
        <v>5718.9</v>
      </c>
      <c r="E542" s="8">
        <v>5691.49</v>
      </c>
      <c r="F542" s="8">
        <v>5970.24</v>
      </c>
      <c r="G542" s="8">
        <v>5691.49</v>
      </c>
      <c r="H542" s="9">
        <v>2.2499999999999999E-2</v>
      </c>
    </row>
    <row r="543" spans="3:8" x14ac:dyDescent="0.25">
      <c r="C543" s="10">
        <v>44530</v>
      </c>
      <c r="D543" s="8">
        <v>5593.24</v>
      </c>
      <c r="E543" s="8">
        <v>6067.34</v>
      </c>
      <c r="F543" s="8">
        <v>6077.62</v>
      </c>
      <c r="G543" s="8">
        <v>5555.54</v>
      </c>
      <c r="H543" s="9">
        <v>-8.3699999999999997E-2</v>
      </c>
    </row>
    <row r="544" spans="3:8" x14ac:dyDescent="0.25">
      <c r="C544" s="10">
        <v>44529</v>
      </c>
      <c r="D544" s="8">
        <v>6103.9</v>
      </c>
      <c r="E544" s="8">
        <v>6077.62</v>
      </c>
      <c r="F544" s="8">
        <v>6269.55</v>
      </c>
      <c r="G544" s="8">
        <v>6009.08</v>
      </c>
      <c r="H544" s="9">
        <v>3.0300000000000001E-2</v>
      </c>
    </row>
    <row r="545" spans="3:8" x14ac:dyDescent="0.25">
      <c r="C545" s="10">
        <v>44526</v>
      </c>
      <c r="D545" s="8">
        <v>5924.54</v>
      </c>
      <c r="E545" s="8">
        <v>6655.68</v>
      </c>
      <c r="F545" s="8">
        <v>6655.68</v>
      </c>
      <c r="G545" s="8">
        <v>5868.56</v>
      </c>
      <c r="H545" s="9">
        <v>-0.1115</v>
      </c>
    </row>
    <row r="546" spans="3:8" x14ac:dyDescent="0.25">
      <c r="C546" s="10">
        <v>44525</v>
      </c>
      <c r="D546" s="8">
        <v>6668.25</v>
      </c>
      <c r="E546" s="8">
        <v>6677.39</v>
      </c>
      <c r="F546" s="8">
        <v>6696.81</v>
      </c>
      <c r="G546" s="8">
        <v>6638.54</v>
      </c>
      <c r="H546" s="9">
        <v>-4.1000000000000003E-3</v>
      </c>
    </row>
    <row r="547" spans="3:8" x14ac:dyDescent="0.25">
      <c r="C547" s="10">
        <v>44524</v>
      </c>
      <c r="D547" s="8">
        <v>6695.67</v>
      </c>
      <c r="E547" s="8">
        <v>6713.94</v>
      </c>
      <c r="F547" s="8">
        <v>6755.07</v>
      </c>
      <c r="G547" s="8">
        <v>6653.4</v>
      </c>
      <c r="H547" s="9">
        <v>-3.7000000000000002E-3</v>
      </c>
    </row>
    <row r="548" spans="3:8" x14ac:dyDescent="0.25">
      <c r="C548" s="10">
        <v>44523</v>
      </c>
      <c r="D548" s="8">
        <v>6720.8</v>
      </c>
      <c r="E548" s="8">
        <v>6524.3</v>
      </c>
      <c r="F548" s="8">
        <v>6736.79</v>
      </c>
      <c r="G548" s="8">
        <v>6430.63</v>
      </c>
      <c r="H548" s="9">
        <v>3.0300000000000001E-2</v>
      </c>
    </row>
    <row r="549" spans="3:8" x14ac:dyDescent="0.25">
      <c r="C549" s="10">
        <v>44522</v>
      </c>
      <c r="D549" s="8">
        <v>6523.16</v>
      </c>
      <c r="E549" s="8">
        <v>6452.33</v>
      </c>
      <c r="F549" s="8">
        <v>6576.85</v>
      </c>
      <c r="G549" s="8">
        <v>6411.21</v>
      </c>
      <c r="H549" s="9">
        <v>7.1999999999999998E-3</v>
      </c>
    </row>
    <row r="550" spans="3:8" x14ac:dyDescent="0.25">
      <c r="C550" s="10">
        <v>44519</v>
      </c>
      <c r="D550" s="8">
        <v>6476.32</v>
      </c>
      <c r="E550" s="8">
        <v>6530.02</v>
      </c>
      <c r="F550" s="8">
        <v>6597.42</v>
      </c>
      <c r="G550" s="8">
        <v>6400.92</v>
      </c>
      <c r="H550" s="9">
        <v>-2.63E-2</v>
      </c>
    </row>
    <row r="551" spans="3:8" x14ac:dyDescent="0.25">
      <c r="C551" s="10">
        <v>44518</v>
      </c>
      <c r="D551" s="8">
        <v>6651.11</v>
      </c>
      <c r="E551" s="8">
        <v>6556.29</v>
      </c>
      <c r="F551" s="8">
        <v>6678.53</v>
      </c>
      <c r="G551" s="8">
        <v>6488.89</v>
      </c>
      <c r="H551" s="9">
        <v>5.1999999999999998E-3</v>
      </c>
    </row>
    <row r="552" spans="3:8" x14ac:dyDescent="0.25">
      <c r="C552" s="10">
        <v>44517</v>
      </c>
      <c r="D552" s="8">
        <v>6616.84</v>
      </c>
      <c r="E552" s="8">
        <v>6758.5</v>
      </c>
      <c r="F552" s="8">
        <v>6772.21</v>
      </c>
      <c r="G552" s="8">
        <v>6591.71</v>
      </c>
      <c r="H552" s="9">
        <v>-3.1099999999999999E-2</v>
      </c>
    </row>
    <row r="553" spans="3:8" x14ac:dyDescent="0.25">
      <c r="C553" s="10">
        <v>44516</v>
      </c>
      <c r="D553" s="8">
        <v>6829.33</v>
      </c>
      <c r="E553" s="8">
        <v>6822.47</v>
      </c>
      <c r="F553" s="8">
        <v>6883.02</v>
      </c>
      <c r="G553" s="8">
        <v>6745.93</v>
      </c>
      <c r="H553" s="9">
        <v>1.24E-2</v>
      </c>
    </row>
    <row r="554" spans="3:8" x14ac:dyDescent="0.25">
      <c r="C554" s="10">
        <v>44515</v>
      </c>
      <c r="D554" s="8">
        <v>6745.93</v>
      </c>
      <c r="E554" s="8">
        <v>6740.22</v>
      </c>
      <c r="F554" s="8">
        <v>6774.49</v>
      </c>
      <c r="G554" s="8">
        <v>6686.53</v>
      </c>
      <c r="H554" s="9">
        <v>-6.8999999999999999E-3</v>
      </c>
    </row>
    <row r="555" spans="3:8" x14ac:dyDescent="0.25">
      <c r="C555" s="10">
        <v>44512</v>
      </c>
      <c r="D555" s="8">
        <v>6792.77</v>
      </c>
      <c r="E555" s="8">
        <v>6799.62</v>
      </c>
      <c r="F555" s="8">
        <v>6853.32</v>
      </c>
      <c r="G555" s="8">
        <v>6718.51</v>
      </c>
      <c r="H555" s="9">
        <v>-1.8E-3</v>
      </c>
    </row>
    <row r="556" spans="3:8" x14ac:dyDescent="0.25">
      <c r="C556" s="10">
        <v>44511</v>
      </c>
      <c r="D556" s="8">
        <v>6805.34</v>
      </c>
      <c r="E556" s="8">
        <v>6849.89</v>
      </c>
      <c r="F556" s="8">
        <v>6909.3</v>
      </c>
      <c r="G556" s="8">
        <v>6748.22</v>
      </c>
      <c r="H556" s="9">
        <v>-6.4999999999999997E-3</v>
      </c>
    </row>
    <row r="557" spans="3:8" x14ac:dyDescent="0.25">
      <c r="C557" s="10">
        <v>44510</v>
      </c>
      <c r="D557" s="8">
        <v>6849.89</v>
      </c>
      <c r="E557" s="8">
        <v>7012.79</v>
      </c>
      <c r="F557" s="8">
        <v>7072.96</v>
      </c>
      <c r="G557" s="8">
        <v>6834</v>
      </c>
      <c r="H557" s="9">
        <v>-0.02</v>
      </c>
    </row>
    <row r="558" spans="3:8" x14ac:dyDescent="0.25">
      <c r="C558" s="10">
        <v>44509</v>
      </c>
      <c r="D558" s="8">
        <v>6989.52</v>
      </c>
      <c r="E558" s="8">
        <v>6817.21</v>
      </c>
      <c r="F558" s="8">
        <v>7013.17</v>
      </c>
      <c r="G558" s="8">
        <v>6817.21</v>
      </c>
      <c r="H558" s="9">
        <v>2.4400000000000002E-2</v>
      </c>
    </row>
    <row r="559" spans="3:8" x14ac:dyDescent="0.25">
      <c r="C559" s="10">
        <v>44508</v>
      </c>
      <c r="D559" s="8">
        <v>6822.84</v>
      </c>
      <c r="E559" s="8">
        <v>6875.77</v>
      </c>
      <c r="F559" s="8">
        <v>6907.31</v>
      </c>
      <c r="G559" s="8">
        <v>6798.06</v>
      </c>
      <c r="H559" s="9">
        <v>8.0000000000000004E-4</v>
      </c>
    </row>
    <row r="560" spans="3:8" x14ac:dyDescent="0.25">
      <c r="C560" s="10">
        <v>44505</v>
      </c>
      <c r="D560" s="8">
        <v>6817.21</v>
      </c>
      <c r="E560" s="8">
        <v>6696.7</v>
      </c>
      <c r="F560" s="8">
        <v>6836.35</v>
      </c>
      <c r="G560" s="8">
        <v>6630.25</v>
      </c>
      <c r="H560" s="9">
        <v>-2.2599999999999999E-2</v>
      </c>
    </row>
    <row r="561" spans="3:8" x14ac:dyDescent="0.25">
      <c r="C561" s="10">
        <v>44504</v>
      </c>
      <c r="D561" s="8">
        <v>6974.88</v>
      </c>
      <c r="E561" s="8">
        <v>6870.14</v>
      </c>
      <c r="F561" s="8">
        <v>7000.78</v>
      </c>
      <c r="G561" s="8">
        <v>6870.14</v>
      </c>
      <c r="H561" s="9">
        <v>2.3099999999999999E-2</v>
      </c>
    </row>
    <row r="562" spans="3:8" x14ac:dyDescent="0.25">
      <c r="C562" s="10">
        <v>44503</v>
      </c>
      <c r="D562" s="8">
        <v>6817.21</v>
      </c>
      <c r="E562" s="8">
        <v>6960.24</v>
      </c>
      <c r="F562" s="8">
        <v>6988.4</v>
      </c>
      <c r="G562" s="8">
        <v>6784.54</v>
      </c>
      <c r="H562" s="9">
        <v>-3.2000000000000001E-2</v>
      </c>
    </row>
    <row r="563" spans="3:8" x14ac:dyDescent="0.25">
      <c r="C563" s="10">
        <v>44502</v>
      </c>
      <c r="D563" s="8">
        <v>7042.46</v>
      </c>
      <c r="E563" s="8">
        <v>7092.01</v>
      </c>
      <c r="F563" s="8">
        <v>7114.54</v>
      </c>
      <c r="G563" s="8">
        <v>6987.27</v>
      </c>
      <c r="H563" s="9">
        <v>-6.4000000000000003E-3</v>
      </c>
    </row>
    <row r="564" spans="3:8" x14ac:dyDescent="0.25">
      <c r="C564" s="10">
        <v>44501</v>
      </c>
      <c r="D564" s="8">
        <v>7087.51</v>
      </c>
      <c r="E564" s="8">
        <v>7039.08</v>
      </c>
      <c r="F564" s="8">
        <v>7170.85</v>
      </c>
      <c r="G564" s="8">
        <v>7004.16</v>
      </c>
      <c r="H564" s="9">
        <v>4.5999999999999999E-3</v>
      </c>
    </row>
    <row r="565" spans="3:8" x14ac:dyDescent="0.25">
      <c r="C565" s="10">
        <v>44498</v>
      </c>
      <c r="D565" s="8">
        <v>7054.84</v>
      </c>
      <c r="E565" s="8">
        <v>6985.02</v>
      </c>
      <c r="F565" s="8">
        <v>7069.49</v>
      </c>
      <c r="G565" s="8">
        <v>6890.41</v>
      </c>
      <c r="H565" s="9">
        <v>1.29E-2</v>
      </c>
    </row>
    <row r="566" spans="3:8" x14ac:dyDescent="0.25">
      <c r="C566" s="10">
        <v>44497</v>
      </c>
      <c r="D566" s="8">
        <v>6964.74</v>
      </c>
      <c r="E566" s="8">
        <v>6960.24</v>
      </c>
      <c r="F566" s="8">
        <v>6978.26</v>
      </c>
      <c r="G566" s="8">
        <v>6835.23</v>
      </c>
      <c r="H566" s="9">
        <v>-5.7999999999999996E-3</v>
      </c>
    </row>
    <row r="567" spans="3:8" x14ac:dyDescent="0.25">
      <c r="C567" s="10">
        <v>44496</v>
      </c>
      <c r="D567" s="8">
        <v>7005.29</v>
      </c>
      <c r="E567" s="8">
        <v>7135.94</v>
      </c>
      <c r="F567" s="8">
        <v>7135.94</v>
      </c>
      <c r="G567" s="8">
        <v>6972.63</v>
      </c>
      <c r="H567" s="9">
        <v>-2.1999999999999999E-2</v>
      </c>
    </row>
    <row r="568" spans="3:8" x14ac:dyDescent="0.25">
      <c r="C568" s="10">
        <v>44495</v>
      </c>
      <c r="D568" s="8">
        <v>7162.97</v>
      </c>
      <c r="E568" s="8">
        <v>7111.16</v>
      </c>
      <c r="F568" s="8">
        <v>7183.24</v>
      </c>
      <c r="G568" s="8">
        <v>7030.07</v>
      </c>
      <c r="H568" s="9">
        <v>7.7999999999999996E-3</v>
      </c>
    </row>
    <row r="569" spans="3:8" x14ac:dyDescent="0.25">
      <c r="C569" s="10">
        <v>44494</v>
      </c>
      <c r="D569" s="8">
        <v>7107.78</v>
      </c>
      <c r="E569" s="8">
        <v>7153.96</v>
      </c>
      <c r="F569" s="8">
        <v>7239.55</v>
      </c>
      <c r="G569" s="8">
        <v>7076.24</v>
      </c>
      <c r="H569" s="9">
        <v>4.4999999999999997E-3</v>
      </c>
    </row>
    <row r="570" spans="3:8" x14ac:dyDescent="0.25">
      <c r="C570" s="10">
        <v>44491</v>
      </c>
      <c r="D570" s="8">
        <v>7076.24</v>
      </c>
      <c r="E570" s="8">
        <v>6932.08</v>
      </c>
      <c r="F570" s="8">
        <v>7086.38</v>
      </c>
      <c r="G570" s="8">
        <v>6906.18</v>
      </c>
      <c r="H570" s="9">
        <v>2.3E-2</v>
      </c>
    </row>
    <row r="571" spans="3:8" x14ac:dyDescent="0.25">
      <c r="C571" s="10">
        <v>44490</v>
      </c>
      <c r="D571" s="8">
        <v>6917.44</v>
      </c>
      <c r="E571" s="8">
        <v>7039.08</v>
      </c>
      <c r="F571" s="8">
        <v>7062.73</v>
      </c>
      <c r="G571" s="8">
        <v>6831.85</v>
      </c>
      <c r="H571" s="9">
        <v>-1.24E-2</v>
      </c>
    </row>
    <row r="572" spans="3:8" x14ac:dyDescent="0.25">
      <c r="C572" s="10">
        <v>44489</v>
      </c>
      <c r="D572" s="8">
        <v>7004.16</v>
      </c>
      <c r="E572" s="8">
        <v>6967</v>
      </c>
      <c r="F572" s="8">
        <v>7027.81</v>
      </c>
      <c r="G572" s="8">
        <v>6829.59</v>
      </c>
      <c r="H572" s="9">
        <v>-1.4E-3</v>
      </c>
    </row>
    <row r="573" spans="3:8" x14ac:dyDescent="0.25">
      <c r="C573" s="10">
        <v>44488</v>
      </c>
      <c r="D573" s="8">
        <v>7014.3</v>
      </c>
      <c r="E573" s="8">
        <v>6939.97</v>
      </c>
      <c r="F573" s="8">
        <v>7036.82</v>
      </c>
      <c r="G573" s="8">
        <v>6879.15</v>
      </c>
      <c r="H573" s="9">
        <v>1.35E-2</v>
      </c>
    </row>
    <row r="574" spans="3:8" x14ac:dyDescent="0.25">
      <c r="C574" s="10">
        <v>44487</v>
      </c>
      <c r="D574" s="8">
        <v>6920.82</v>
      </c>
      <c r="E574" s="8">
        <v>6983.89</v>
      </c>
      <c r="F574" s="8">
        <v>7076.24</v>
      </c>
      <c r="G574" s="8">
        <v>6910.68</v>
      </c>
      <c r="H574" s="9">
        <v>-2.0000000000000001E-4</v>
      </c>
    </row>
    <row r="575" spans="3:8" x14ac:dyDescent="0.25">
      <c r="C575" s="10">
        <v>44484</v>
      </c>
      <c r="D575" s="8">
        <v>6921.95</v>
      </c>
      <c r="E575" s="8">
        <v>6893.79</v>
      </c>
      <c r="F575" s="8">
        <v>6947.85</v>
      </c>
      <c r="G575" s="8">
        <v>6874.64</v>
      </c>
      <c r="H575" s="9">
        <v>1.2E-2</v>
      </c>
    </row>
    <row r="576" spans="3:8" x14ac:dyDescent="0.25">
      <c r="C576" s="10">
        <v>44483</v>
      </c>
      <c r="D576" s="8">
        <v>6839.73</v>
      </c>
      <c r="E576" s="8">
        <v>6830.72</v>
      </c>
      <c r="F576" s="8">
        <v>6888.16</v>
      </c>
      <c r="G576" s="8">
        <v>6778.91</v>
      </c>
      <c r="H576" s="9">
        <v>6.4999999999999997E-3</v>
      </c>
    </row>
    <row r="577" spans="3:8" x14ac:dyDescent="0.25">
      <c r="C577" s="10">
        <v>44482</v>
      </c>
      <c r="D577" s="8">
        <v>6795.81</v>
      </c>
      <c r="E577" s="8">
        <v>6787.92</v>
      </c>
      <c r="F577" s="8">
        <v>6832.97</v>
      </c>
      <c r="G577" s="8">
        <v>6709.09</v>
      </c>
      <c r="H577" s="9">
        <v>-3.0999999999999999E-3</v>
      </c>
    </row>
    <row r="578" spans="3:8" x14ac:dyDescent="0.25">
      <c r="C578" s="10">
        <v>44481</v>
      </c>
      <c r="D578" s="8">
        <v>6817.21</v>
      </c>
      <c r="E578" s="8">
        <v>6831.85</v>
      </c>
      <c r="F578" s="8">
        <v>6880.28</v>
      </c>
      <c r="G578" s="8">
        <v>6729.36</v>
      </c>
      <c r="H578" s="9">
        <v>-2.0999999999999999E-3</v>
      </c>
    </row>
    <row r="579" spans="3:8" x14ac:dyDescent="0.25">
      <c r="C579" s="10">
        <v>44480</v>
      </c>
      <c r="D579" s="8">
        <v>6831.85</v>
      </c>
      <c r="E579" s="8">
        <v>6722.97</v>
      </c>
      <c r="F579" s="8">
        <v>6913.23</v>
      </c>
      <c r="G579" s="8">
        <v>6722.97</v>
      </c>
      <c r="H579" s="9">
        <v>2.5999999999999999E-2</v>
      </c>
    </row>
    <row r="580" spans="3:8" x14ac:dyDescent="0.25">
      <c r="C580" s="10">
        <v>44477</v>
      </c>
      <c r="D580" s="8">
        <v>6658.99</v>
      </c>
      <c r="E580" s="8">
        <v>6590.62</v>
      </c>
      <c r="F580" s="8">
        <v>6739.69</v>
      </c>
      <c r="G580" s="8">
        <v>6590.62</v>
      </c>
      <c r="H580" s="9">
        <v>1.38E-2</v>
      </c>
    </row>
    <row r="581" spans="3:8" x14ac:dyDescent="0.25">
      <c r="C581" s="10">
        <v>44476</v>
      </c>
      <c r="D581" s="8">
        <v>6568.2</v>
      </c>
      <c r="E581" s="8">
        <v>6448.27</v>
      </c>
      <c r="F581" s="8">
        <v>6595.1</v>
      </c>
      <c r="G581" s="8">
        <v>6284.62</v>
      </c>
      <c r="H581" s="9">
        <v>7.6E-3</v>
      </c>
    </row>
    <row r="582" spans="3:8" x14ac:dyDescent="0.25">
      <c r="C582" s="10">
        <v>44475</v>
      </c>
      <c r="D582" s="8">
        <v>6518.88</v>
      </c>
      <c r="E582" s="8">
        <v>6589.5</v>
      </c>
      <c r="F582" s="8">
        <v>6675.8</v>
      </c>
      <c r="G582" s="8">
        <v>6472.93</v>
      </c>
      <c r="H582" s="9">
        <v>-1.34E-2</v>
      </c>
    </row>
    <row r="583" spans="3:8" x14ac:dyDescent="0.25">
      <c r="C583" s="10">
        <v>44474</v>
      </c>
      <c r="D583" s="8">
        <v>6607.43</v>
      </c>
      <c r="E583" s="8">
        <v>6512.16</v>
      </c>
      <c r="F583" s="8">
        <v>6641.05</v>
      </c>
      <c r="G583" s="8">
        <v>6476.29</v>
      </c>
      <c r="H583" s="9">
        <v>1.2E-2</v>
      </c>
    </row>
    <row r="584" spans="3:8" x14ac:dyDescent="0.25">
      <c r="C584" s="10">
        <v>44473</v>
      </c>
      <c r="D584" s="8">
        <v>6528.97</v>
      </c>
      <c r="E584" s="8">
        <v>6277.9</v>
      </c>
      <c r="F584" s="8">
        <v>6536.82</v>
      </c>
      <c r="G584" s="8">
        <v>6277.9</v>
      </c>
      <c r="H584" s="9">
        <v>3.7199999999999997E-2</v>
      </c>
    </row>
    <row r="585" spans="3:8" x14ac:dyDescent="0.25">
      <c r="C585" s="10">
        <v>44470</v>
      </c>
      <c r="D585" s="8">
        <v>6294.71</v>
      </c>
      <c r="E585" s="8">
        <v>6236.43</v>
      </c>
      <c r="F585" s="8">
        <v>6313.77</v>
      </c>
      <c r="G585" s="8">
        <v>6174.78</v>
      </c>
      <c r="H585" s="9">
        <v>8.0999999999999996E-3</v>
      </c>
    </row>
    <row r="586" spans="3:8" x14ac:dyDescent="0.25">
      <c r="C586" s="10">
        <v>44469</v>
      </c>
      <c r="D586" s="8">
        <v>6244.27</v>
      </c>
      <c r="E586" s="8">
        <v>6224.1</v>
      </c>
      <c r="F586" s="8">
        <v>6330.58</v>
      </c>
      <c r="G586" s="8">
        <v>6088.47</v>
      </c>
      <c r="H586" s="9">
        <v>-8.9999999999999998E-4</v>
      </c>
    </row>
    <row r="587" spans="3:8" x14ac:dyDescent="0.25">
      <c r="C587" s="10">
        <v>44468</v>
      </c>
      <c r="D587" s="8">
        <v>6249.88</v>
      </c>
      <c r="E587" s="8">
        <v>6221.86</v>
      </c>
      <c r="F587" s="8">
        <v>6320.49</v>
      </c>
      <c r="G587" s="8">
        <v>6135.55</v>
      </c>
      <c r="H587" s="9">
        <v>-2E-3</v>
      </c>
    </row>
    <row r="588" spans="3:8" x14ac:dyDescent="0.25">
      <c r="C588" s="10">
        <v>44467</v>
      </c>
      <c r="D588" s="8">
        <v>6262.21</v>
      </c>
      <c r="E588" s="8">
        <v>6296.95</v>
      </c>
      <c r="F588" s="8">
        <v>6360.84</v>
      </c>
      <c r="G588" s="8">
        <v>6200.56</v>
      </c>
      <c r="H588" s="9">
        <v>1.4E-3</v>
      </c>
    </row>
    <row r="589" spans="3:8" x14ac:dyDescent="0.25">
      <c r="C589" s="10">
        <v>44466</v>
      </c>
      <c r="D589" s="8">
        <v>6253.24</v>
      </c>
      <c r="E589" s="8">
        <v>6192.71</v>
      </c>
      <c r="F589" s="8">
        <v>6276.78</v>
      </c>
      <c r="G589" s="8">
        <v>6168.05</v>
      </c>
      <c r="H589" s="9">
        <v>2.0500000000000001E-2</v>
      </c>
    </row>
    <row r="590" spans="3:8" x14ac:dyDescent="0.25">
      <c r="C590" s="10">
        <v>44463</v>
      </c>
      <c r="D590" s="8">
        <v>6127.7</v>
      </c>
      <c r="E590" s="8">
        <v>6088.47</v>
      </c>
      <c r="F590" s="8">
        <v>6149</v>
      </c>
      <c r="G590" s="8">
        <v>6039.16</v>
      </c>
      <c r="H590" s="9">
        <v>7.7000000000000002E-3</v>
      </c>
    </row>
    <row r="591" spans="3:8" x14ac:dyDescent="0.25">
      <c r="C591" s="10">
        <v>44462</v>
      </c>
      <c r="D591" s="8">
        <v>6080.63</v>
      </c>
      <c r="E591" s="8">
        <v>5996.56</v>
      </c>
      <c r="F591" s="8">
        <v>6090.72</v>
      </c>
      <c r="G591" s="8">
        <v>5930.43</v>
      </c>
      <c r="H591" s="9">
        <v>1.9E-2</v>
      </c>
    </row>
    <row r="592" spans="3:8" x14ac:dyDescent="0.25">
      <c r="C592" s="10">
        <v>44461</v>
      </c>
      <c r="D592" s="8">
        <v>5967.42</v>
      </c>
      <c r="E592" s="8">
        <v>5851.97</v>
      </c>
      <c r="F592" s="8">
        <v>5988.72</v>
      </c>
      <c r="G592" s="8">
        <v>5851.97</v>
      </c>
      <c r="H592" s="9">
        <v>2.23E-2</v>
      </c>
    </row>
    <row r="593" spans="3:8" x14ac:dyDescent="0.25">
      <c r="C593" s="10">
        <v>44460</v>
      </c>
      <c r="D593" s="8">
        <v>5837.4</v>
      </c>
      <c r="E593" s="8">
        <v>5850.85</v>
      </c>
      <c r="F593" s="8">
        <v>5913.62</v>
      </c>
      <c r="G593" s="8">
        <v>5754.46</v>
      </c>
      <c r="H593" s="9">
        <v>-4.0000000000000002E-4</v>
      </c>
    </row>
    <row r="594" spans="3:8" x14ac:dyDescent="0.25">
      <c r="C594" s="10">
        <v>44459</v>
      </c>
      <c r="D594" s="8">
        <v>5839.64</v>
      </c>
      <c r="E594" s="8">
        <v>5923.71</v>
      </c>
      <c r="F594" s="8">
        <v>5923.71</v>
      </c>
      <c r="G594" s="8">
        <v>5784.72</v>
      </c>
      <c r="H594" s="9">
        <v>-1.44E-2</v>
      </c>
    </row>
    <row r="595" spans="3:8" x14ac:dyDescent="0.25">
      <c r="C595" s="10">
        <v>44456</v>
      </c>
      <c r="D595" s="8">
        <v>5924.83</v>
      </c>
      <c r="E595" s="8">
        <v>5986.48</v>
      </c>
      <c r="F595" s="8">
        <v>5986.48</v>
      </c>
      <c r="G595" s="8">
        <v>5875.51</v>
      </c>
      <c r="H595" s="9">
        <v>-1.0999999999999999E-2</v>
      </c>
    </row>
    <row r="596" spans="3:8" x14ac:dyDescent="0.25">
      <c r="C596" s="10">
        <v>44455</v>
      </c>
      <c r="D596" s="8">
        <v>5990.96</v>
      </c>
      <c r="E596" s="8">
        <v>5988.72</v>
      </c>
      <c r="F596" s="8">
        <v>5998.81</v>
      </c>
      <c r="G596" s="8">
        <v>5897.93</v>
      </c>
      <c r="H596" s="9">
        <v>3.3999999999999998E-3</v>
      </c>
    </row>
    <row r="597" spans="3:8" x14ac:dyDescent="0.25">
      <c r="C597" s="10">
        <v>44454</v>
      </c>
      <c r="D597" s="8">
        <v>5970.78</v>
      </c>
      <c r="E597" s="8">
        <v>5850.85</v>
      </c>
      <c r="F597" s="8">
        <v>6015.62</v>
      </c>
      <c r="G597" s="8">
        <v>5847.49</v>
      </c>
      <c r="H597" s="9">
        <v>2.9399999999999999E-2</v>
      </c>
    </row>
    <row r="598" spans="3:8" x14ac:dyDescent="0.25">
      <c r="C598" s="10">
        <v>44453</v>
      </c>
      <c r="D598" s="8">
        <v>5800.41</v>
      </c>
      <c r="E598" s="8">
        <v>5838.52</v>
      </c>
      <c r="F598" s="8">
        <v>5871.03</v>
      </c>
      <c r="G598" s="8">
        <v>5778</v>
      </c>
      <c r="H598" s="9">
        <v>-8.0000000000000004E-4</v>
      </c>
    </row>
    <row r="599" spans="3:8" x14ac:dyDescent="0.25">
      <c r="C599" s="10">
        <v>44452</v>
      </c>
      <c r="D599" s="8">
        <v>5804.9</v>
      </c>
      <c r="E599" s="8">
        <v>5743.25</v>
      </c>
      <c r="F599" s="8">
        <v>5850.85</v>
      </c>
      <c r="G599" s="8">
        <v>5743.25</v>
      </c>
      <c r="H599" s="9">
        <v>1.0699999999999999E-2</v>
      </c>
    </row>
    <row r="600" spans="3:8" x14ac:dyDescent="0.25">
      <c r="C600" s="10">
        <v>44449</v>
      </c>
      <c r="D600" s="8">
        <v>5743.25</v>
      </c>
      <c r="E600" s="8">
        <v>5628.4</v>
      </c>
      <c r="F600" s="8">
        <v>5756.14</v>
      </c>
      <c r="G600" s="8">
        <v>5628.4</v>
      </c>
      <c r="H600" s="9">
        <v>2.5399999999999999E-2</v>
      </c>
    </row>
    <row r="601" spans="3:8" x14ac:dyDescent="0.25">
      <c r="C601" s="10">
        <v>44448</v>
      </c>
      <c r="D601" s="8">
        <v>5600.94</v>
      </c>
      <c r="E601" s="8">
        <v>5736.6</v>
      </c>
      <c r="F601" s="8">
        <v>5773.59</v>
      </c>
      <c r="G601" s="8">
        <v>5578.52</v>
      </c>
      <c r="H601" s="9">
        <v>-1.9400000000000001E-2</v>
      </c>
    </row>
    <row r="602" spans="3:8" x14ac:dyDescent="0.25">
      <c r="C602" s="10">
        <v>44447</v>
      </c>
      <c r="D602" s="8">
        <v>5711.93</v>
      </c>
      <c r="E602" s="8">
        <v>5631.21</v>
      </c>
      <c r="F602" s="8">
        <v>5759.02</v>
      </c>
      <c r="G602" s="8">
        <v>5631.21</v>
      </c>
      <c r="H602" s="9">
        <v>1.6400000000000001E-2</v>
      </c>
    </row>
    <row r="603" spans="3:8" x14ac:dyDescent="0.25">
      <c r="C603" s="10">
        <v>44446</v>
      </c>
      <c r="D603" s="8">
        <v>5620</v>
      </c>
      <c r="E603" s="8">
        <v>5665.97</v>
      </c>
      <c r="F603" s="8">
        <v>5708.57</v>
      </c>
      <c r="G603" s="8">
        <v>5577.4</v>
      </c>
      <c r="H603" s="9">
        <v>-4.1999999999999997E-3</v>
      </c>
    </row>
    <row r="604" spans="3:8" x14ac:dyDescent="0.25">
      <c r="C604" s="10">
        <v>44445</v>
      </c>
      <c r="D604" s="8">
        <v>5643.55</v>
      </c>
      <c r="E604" s="8">
        <v>5621.12</v>
      </c>
      <c r="F604" s="8">
        <v>5699.6</v>
      </c>
      <c r="G604" s="8">
        <v>5594.22</v>
      </c>
      <c r="H604" s="9">
        <v>-5.4999999999999997E-3</v>
      </c>
    </row>
    <row r="605" spans="3:8" x14ac:dyDescent="0.25">
      <c r="C605" s="10">
        <v>44442</v>
      </c>
      <c r="D605" s="8">
        <v>5674.94</v>
      </c>
      <c r="E605" s="8">
        <v>5736.6</v>
      </c>
      <c r="F605" s="8">
        <v>5774.71</v>
      </c>
      <c r="G605" s="8">
        <v>5665.97</v>
      </c>
      <c r="H605" s="9">
        <v>-1.44E-2</v>
      </c>
    </row>
    <row r="606" spans="3:8" x14ac:dyDescent="0.25">
      <c r="C606" s="10">
        <v>44441</v>
      </c>
      <c r="D606" s="8">
        <v>5757.9</v>
      </c>
      <c r="E606" s="8">
        <v>5588.61</v>
      </c>
      <c r="F606" s="8">
        <v>5783.68</v>
      </c>
      <c r="G606" s="8">
        <v>5586.37</v>
      </c>
      <c r="H606" s="9">
        <v>2.86E-2</v>
      </c>
    </row>
    <row r="607" spans="3:8" x14ac:dyDescent="0.25">
      <c r="C607" s="10">
        <v>44440</v>
      </c>
      <c r="D607" s="8">
        <v>5597.58</v>
      </c>
      <c r="E607" s="8">
        <v>5659.24</v>
      </c>
      <c r="F607" s="8">
        <v>5674.94</v>
      </c>
      <c r="G607" s="8">
        <v>5505.65</v>
      </c>
      <c r="H607" s="9">
        <v>-6.6E-3</v>
      </c>
    </row>
    <row r="608" spans="3:8" x14ac:dyDescent="0.25">
      <c r="C608" s="10">
        <v>44439</v>
      </c>
      <c r="D608" s="8">
        <v>5634.58</v>
      </c>
      <c r="E608" s="8">
        <v>5680.54</v>
      </c>
      <c r="F608" s="8">
        <v>5691.75</v>
      </c>
      <c r="G608" s="8">
        <v>5586.37</v>
      </c>
      <c r="H608" s="9">
        <v>-8.8999999999999999E-3</v>
      </c>
    </row>
    <row r="609" spans="3:8" x14ac:dyDescent="0.25">
      <c r="C609" s="10">
        <v>44438</v>
      </c>
      <c r="D609" s="8">
        <v>5685.03</v>
      </c>
      <c r="E609" s="8">
        <v>5687.27</v>
      </c>
      <c r="F609" s="8">
        <v>5695.12</v>
      </c>
      <c r="G609" s="8">
        <v>5565.07</v>
      </c>
      <c r="H609" s="9">
        <v>1.8E-3</v>
      </c>
    </row>
    <row r="610" spans="3:8" x14ac:dyDescent="0.25">
      <c r="C610" s="10">
        <v>44435</v>
      </c>
      <c r="D610" s="8">
        <v>5674.94</v>
      </c>
      <c r="E610" s="8">
        <v>5671.57</v>
      </c>
      <c r="F610" s="8">
        <v>5722.02</v>
      </c>
      <c r="G610" s="8">
        <v>5651.39</v>
      </c>
      <c r="H610" s="9">
        <v>3.5999999999999999E-3</v>
      </c>
    </row>
    <row r="611" spans="3:8" x14ac:dyDescent="0.25">
      <c r="C611" s="10">
        <v>44434</v>
      </c>
      <c r="D611" s="8">
        <v>5654.76</v>
      </c>
      <c r="E611" s="8">
        <v>5657</v>
      </c>
      <c r="F611" s="8">
        <v>5686.15</v>
      </c>
      <c r="G611" s="8">
        <v>5587.49</v>
      </c>
      <c r="H611" s="9">
        <v>-2.5999999999999999E-3</v>
      </c>
    </row>
    <row r="612" spans="3:8" x14ac:dyDescent="0.25">
      <c r="C612" s="10">
        <v>44433</v>
      </c>
      <c r="D612" s="8">
        <v>5669.33</v>
      </c>
      <c r="E612" s="8">
        <v>5602.07</v>
      </c>
      <c r="F612" s="8">
        <v>5686.15</v>
      </c>
      <c r="G612" s="8">
        <v>5583.01</v>
      </c>
      <c r="H612" s="9">
        <v>7.1999999999999998E-3</v>
      </c>
    </row>
    <row r="613" spans="3:8" x14ac:dyDescent="0.25">
      <c r="C613" s="10">
        <v>44432</v>
      </c>
      <c r="D613" s="8">
        <v>5628.97</v>
      </c>
      <c r="E613" s="8">
        <v>5485.47</v>
      </c>
      <c r="F613" s="8">
        <v>5639.06</v>
      </c>
      <c r="G613" s="8">
        <v>5470.9</v>
      </c>
      <c r="H613" s="9">
        <v>2.7400000000000001E-2</v>
      </c>
    </row>
    <row r="614" spans="3:8" x14ac:dyDescent="0.25">
      <c r="C614" s="10">
        <v>44431</v>
      </c>
      <c r="D614" s="8">
        <v>5478.75</v>
      </c>
      <c r="E614" s="8">
        <v>5266.86</v>
      </c>
      <c r="F614" s="8">
        <v>5501.17</v>
      </c>
      <c r="G614" s="8">
        <v>5266.86</v>
      </c>
      <c r="H614" s="9">
        <v>5.3199999999999997E-2</v>
      </c>
    </row>
    <row r="615" spans="3:8" x14ac:dyDescent="0.25">
      <c r="C615" s="10">
        <v>44428</v>
      </c>
      <c r="D615" s="8">
        <v>5201.84</v>
      </c>
      <c r="E615" s="8">
        <v>5343.09</v>
      </c>
      <c r="F615" s="8">
        <v>5355.43</v>
      </c>
      <c r="G615" s="8">
        <v>5195.1099999999997</v>
      </c>
      <c r="H615" s="9">
        <v>-1.7399999999999999E-2</v>
      </c>
    </row>
    <row r="616" spans="3:8" x14ac:dyDescent="0.25">
      <c r="C616" s="10">
        <v>44427</v>
      </c>
      <c r="D616" s="8">
        <v>5293.77</v>
      </c>
      <c r="E616" s="8">
        <v>5343.09</v>
      </c>
      <c r="F616" s="8">
        <v>5343.09</v>
      </c>
      <c r="G616" s="8">
        <v>5226.5</v>
      </c>
      <c r="H616" s="9">
        <v>-3.1199999999999999E-2</v>
      </c>
    </row>
    <row r="617" spans="3:8" x14ac:dyDescent="0.25">
      <c r="C617" s="10">
        <v>44426</v>
      </c>
      <c r="D617" s="8">
        <v>5464.17</v>
      </c>
      <c r="E617" s="8">
        <v>5561.71</v>
      </c>
      <c r="F617" s="8">
        <v>5614.4</v>
      </c>
      <c r="G617" s="8">
        <v>5439.51</v>
      </c>
      <c r="H617" s="9">
        <v>-1.6500000000000001E-2</v>
      </c>
    </row>
    <row r="618" spans="3:8" x14ac:dyDescent="0.25">
      <c r="C618" s="10">
        <v>44425</v>
      </c>
      <c r="D618" s="8">
        <v>5556.1</v>
      </c>
      <c r="E618" s="8">
        <v>5611.03</v>
      </c>
      <c r="F618" s="8">
        <v>5643.55</v>
      </c>
      <c r="G618" s="8">
        <v>5534.8</v>
      </c>
      <c r="H618" s="9">
        <v>-9.7999999999999997E-3</v>
      </c>
    </row>
    <row r="619" spans="3:8" x14ac:dyDescent="0.25">
      <c r="C619" s="10">
        <v>44424</v>
      </c>
      <c r="D619" s="8">
        <v>5611.03</v>
      </c>
      <c r="E619" s="8">
        <v>5661.48</v>
      </c>
      <c r="F619" s="8">
        <v>5663.73</v>
      </c>
      <c r="G619" s="8">
        <v>5474.26</v>
      </c>
      <c r="H619" s="9">
        <v>-1.52E-2</v>
      </c>
    </row>
    <row r="620" spans="3:8" x14ac:dyDescent="0.25">
      <c r="C620" s="10">
        <v>44421</v>
      </c>
      <c r="D620" s="8">
        <v>5697.36</v>
      </c>
      <c r="E620" s="8">
        <v>5727.63</v>
      </c>
      <c r="F620" s="8">
        <v>5767.99</v>
      </c>
      <c r="G620" s="8">
        <v>5674.94</v>
      </c>
      <c r="H620" s="9">
        <v>-1.09E-2</v>
      </c>
    </row>
    <row r="621" spans="3:8" x14ac:dyDescent="0.25">
      <c r="C621" s="10">
        <v>44420</v>
      </c>
      <c r="D621" s="8">
        <v>5760.14</v>
      </c>
      <c r="E621" s="8">
        <v>5767.99</v>
      </c>
      <c r="F621" s="8">
        <v>5796.01</v>
      </c>
      <c r="G621" s="8">
        <v>5717.54</v>
      </c>
      <c r="H621" s="9">
        <v>-1.4E-3</v>
      </c>
    </row>
    <row r="622" spans="3:8" x14ac:dyDescent="0.25">
      <c r="C622" s="10">
        <v>44419</v>
      </c>
      <c r="D622" s="8">
        <v>5767.99</v>
      </c>
      <c r="E622" s="8">
        <v>5713.62</v>
      </c>
      <c r="F622" s="8">
        <v>5778.64</v>
      </c>
      <c r="G622" s="8">
        <v>5574.62</v>
      </c>
      <c r="H622" s="9">
        <v>6.4999999999999997E-3</v>
      </c>
    </row>
    <row r="623" spans="3:8" x14ac:dyDescent="0.25">
      <c r="C623" s="10">
        <v>44418</v>
      </c>
      <c r="D623" s="8">
        <v>5730.99</v>
      </c>
      <c r="E623" s="8">
        <v>5588.62</v>
      </c>
      <c r="F623" s="8">
        <v>5761.26</v>
      </c>
      <c r="G623" s="8">
        <v>5583.01</v>
      </c>
      <c r="H623" s="9">
        <v>3.1899999999999998E-2</v>
      </c>
    </row>
    <row r="624" spans="3:8" x14ac:dyDescent="0.25">
      <c r="C624" s="10">
        <v>44417</v>
      </c>
      <c r="D624" s="8">
        <v>5553.86</v>
      </c>
      <c r="E624" s="8">
        <v>5639.07</v>
      </c>
      <c r="F624" s="8">
        <v>5639.07</v>
      </c>
      <c r="G624" s="8">
        <v>5432.79</v>
      </c>
      <c r="H624" s="9">
        <v>-2.7900000000000001E-2</v>
      </c>
    </row>
    <row r="625" spans="3:8" x14ac:dyDescent="0.25">
      <c r="C625" s="10">
        <v>44414</v>
      </c>
      <c r="D625" s="8">
        <v>5713.06</v>
      </c>
      <c r="E625" s="8">
        <v>5751.17</v>
      </c>
      <c r="F625" s="8">
        <v>5841.98</v>
      </c>
      <c r="G625" s="8">
        <v>5651.4</v>
      </c>
      <c r="H625" s="9">
        <v>-5.1000000000000004E-3</v>
      </c>
    </row>
    <row r="626" spans="3:8" x14ac:dyDescent="0.25">
      <c r="C626" s="10">
        <v>44413</v>
      </c>
      <c r="D626" s="8">
        <v>5742.21</v>
      </c>
      <c r="E626" s="8">
        <v>5702.97</v>
      </c>
      <c r="F626" s="8">
        <v>5770.23</v>
      </c>
      <c r="G626" s="8">
        <v>5634.58</v>
      </c>
      <c r="H626" s="9">
        <v>7.9000000000000008E-3</v>
      </c>
    </row>
    <row r="627" spans="3:8" x14ac:dyDescent="0.25">
      <c r="C627" s="10">
        <v>44412</v>
      </c>
      <c r="D627" s="8">
        <v>5697.36</v>
      </c>
      <c r="E627" s="8">
        <v>5868.89</v>
      </c>
      <c r="F627" s="8">
        <v>5896.91</v>
      </c>
      <c r="G627" s="8">
        <v>5654.76</v>
      </c>
      <c r="H627" s="9">
        <v>-2.98E-2</v>
      </c>
    </row>
    <row r="628" spans="3:8" x14ac:dyDescent="0.25">
      <c r="C628" s="10">
        <v>44411</v>
      </c>
      <c r="D628" s="8">
        <v>5872.25</v>
      </c>
      <c r="E628" s="8">
        <v>5950.73</v>
      </c>
      <c r="F628" s="8">
        <v>5997.81</v>
      </c>
      <c r="G628" s="8">
        <v>5767.99</v>
      </c>
      <c r="H628" s="9">
        <v>-1.1299999999999999E-2</v>
      </c>
    </row>
    <row r="629" spans="3:8" x14ac:dyDescent="0.25">
      <c r="C629" s="10">
        <v>44410</v>
      </c>
      <c r="D629" s="8">
        <v>5939.52</v>
      </c>
      <c r="E629" s="8">
        <v>6159.25</v>
      </c>
      <c r="F629" s="8">
        <v>6159.25</v>
      </c>
      <c r="G629" s="8">
        <v>5890.19</v>
      </c>
      <c r="H629" s="9">
        <v>-3.9699999999999999E-2</v>
      </c>
    </row>
    <row r="630" spans="3:8" x14ac:dyDescent="0.25">
      <c r="C630" s="10">
        <v>44407</v>
      </c>
      <c r="D630" s="8">
        <v>6185.03</v>
      </c>
      <c r="E630" s="8">
        <v>6104.32</v>
      </c>
      <c r="F630" s="8">
        <v>6192.88</v>
      </c>
      <c r="G630" s="8">
        <v>6087.5</v>
      </c>
      <c r="H630" s="9">
        <v>1.29E-2</v>
      </c>
    </row>
    <row r="631" spans="3:8" x14ac:dyDescent="0.25">
      <c r="C631" s="10">
        <v>44406</v>
      </c>
      <c r="D631" s="8">
        <v>6106.56</v>
      </c>
      <c r="E631" s="8">
        <v>6065.08</v>
      </c>
      <c r="F631" s="8">
        <v>6125.62</v>
      </c>
      <c r="G631" s="8">
        <v>6047.14</v>
      </c>
      <c r="H631" s="9">
        <v>8.0999999999999996E-3</v>
      </c>
    </row>
    <row r="632" spans="3:8" x14ac:dyDescent="0.25">
      <c r="C632" s="10">
        <v>44405</v>
      </c>
      <c r="D632" s="8">
        <v>6057.23</v>
      </c>
      <c r="E632" s="8">
        <v>6007.9</v>
      </c>
      <c r="F632" s="8">
        <v>6070.68</v>
      </c>
      <c r="G632" s="8">
        <v>5991.09</v>
      </c>
      <c r="H632" s="9">
        <v>1.29E-2</v>
      </c>
    </row>
    <row r="633" spans="3:8" x14ac:dyDescent="0.25">
      <c r="C633" s="10">
        <v>44404</v>
      </c>
      <c r="D633" s="8">
        <v>5979.88</v>
      </c>
      <c r="E633" s="8">
        <v>6024.72</v>
      </c>
      <c r="F633" s="8">
        <v>6044.9</v>
      </c>
      <c r="G633" s="8">
        <v>5950.73</v>
      </c>
      <c r="H633" s="9">
        <v>-4.1000000000000003E-3</v>
      </c>
    </row>
    <row r="634" spans="3:8" x14ac:dyDescent="0.25">
      <c r="C634" s="10">
        <v>44403</v>
      </c>
      <c r="D634" s="8">
        <v>6004.54</v>
      </c>
      <c r="E634" s="8">
        <v>5989.97</v>
      </c>
      <c r="F634" s="8">
        <v>6042.66</v>
      </c>
      <c r="G634" s="8">
        <v>5905.88</v>
      </c>
      <c r="H634" s="9">
        <v>-2.3999999999999998E-3</v>
      </c>
    </row>
    <row r="635" spans="3:8" x14ac:dyDescent="0.25">
      <c r="C635" s="10">
        <v>44400</v>
      </c>
      <c r="D635" s="8">
        <v>6019.11</v>
      </c>
      <c r="E635" s="8">
        <v>5996.69</v>
      </c>
      <c r="F635" s="8">
        <v>6028.08</v>
      </c>
      <c r="G635" s="8">
        <v>5972.03</v>
      </c>
      <c r="H635" s="9">
        <v>4.8999999999999998E-3</v>
      </c>
    </row>
    <row r="636" spans="3:8" x14ac:dyDescent="0.25">
      <c r="C636" s="10">
        <v>44399</v>
      </c>
      <c r="D636" s="8">
        <v>5989.97</v>
      </c>
      <c r="E636" s="8">
        <v>5880.1</v>
      </c>
      <c r="F636" s="8">
        <v>6009.02</v>
      </c>
      <c r="G636" s="8">
        <v>5848.71</v>
      </c>
      <c r="H636" s="9">
        <v>1.7299999999999999E-2</v>
      </c>
    </row>
    <row r="637" spans="3:8" x14ac:dyDescent="0.25">
      <c r="C637" s="10">
        <v>44398</v>
      </c>
      <c r="D637" s="8">
        <v>5887.95</v>
      </c>
      <c r="E637" s="8">
        <v>5672.7</v>
      </c>
      <c r="F637" s="8">
        <v>5903.64</v>
      </c>
      <c r="G637" s="8">
        <v>5672.7</v>
      </c>
      <c r="H637" s="9">
        <v>4.7899999999999998E-2</v>
      </c>
    </row>
    <row r="638" spans="3:8" x14ac:dyDescent="0.25">
      <c r="C638" s="10">
        <v>44397</v>
      </c>
      <c r="D638" s="8">
        <v>5618.89</v>
      </c>
      <c r="E638" s="8">
        <v>5612.16</v>
      </c>
      <c r="F638" s="8">
        <v>5667.09</v>
      </c>
      <c r="G638" s="8">
        <v>5468.66</v>
      </c>
      <c r="H638" s="9">
        <v>4.1999999999999997E-3</v>
      </c>
    </row>
    <row r="639" spans="3:8" x14ac:dyDescent="0.25">
      <c r="C639" s="10">
        <v>44396</v>
      </c>
      <c r="D639" s="8">
        <v>5595.34</v>
      </c>
      <c r="E639" s="8">
        <v>5945.12</v>
      </c>
      <c r="F639" s="8">
        <v>5981</v>
      </c>
      <c r="G639" s="8">
        <v>5543.77</v>
      </c>
      <c r="H639" s="9">
        <v>-7.1400000000000005E-2</v>
      </c>
    </row>
    <row r="640" spans="3:8" x14ac:dyDescent="0.25">
      <c r="C640" s="10">
        <v>44393</v>
      </c>
      <c r="D640" s="8">
        <v>6025.84</v>
      </c>
      <c r="E640" s="8">
        <v>5986.6</v>
      </c>
      <c r="F640" s="8">
        <v>6042.66</v>
      </c>
      <c r="G640" s="8">
        <v>5895.79</v>
      </c>
      <c r="H640" s="9">
        <v>0</v>
      </c>
    </row>
    <row r="641" spans="3:8" x14ac:dyDescent="0.25">
      <c r="C641" s="10">
        <v>44392</v>
      </c>
      <c r="D641" s="8">
        <v>6025.84</v>
      </c>
      <c r="E641" s="8">
        <v>6040.41</v>
      </c>
      <c r="F641" s="8">
        <v>6074.05</v>
      </c>
      <c r="G641" s="8">
        <v>5960.82</v>
      </c>
      <c r="H641" s="9">
        <v>-1.01E-2</v>
      </c>
    </row>
    <row r="642" spans="3:8" x14ac:dyDescent="0.25">
      <c r="C642" s="10">
        <v>44391</v>
      </c>
      <c r="D642" s="8">
        <v>6087.5</v>
      </c>
      <c r="E642" s="8">
        <v>6244.45</v>
      </c>
      <c r="F642" s="8">
        <v>6270.24</v>
      </c>
      <c r="G642" s="8">
        <v>6020.23</v>
      </c>
      <c r="H642" s="9">
        <v>-2.7400000000000001E-2</v>
      </c>
    </row>
    <row r="643" spans="3:8" x14ac:dyDescent="0.25">
      <c r="C643" s="10">
        <v>44390</v>
      </c>
      <c r="D643" s="8">
        <v>6259.03</v>
      </c>
      <c r="E643" s="8">
        <v>6177.19</v>
      </c>
      <c r="F643" s="8">
        <v>6281.45</v>
      </c>
      <c r="G643" s="8">
        <v>6143.55</v>
      </c>
      <c r="H643" s="9">
        <v>2.01E-2</v>
      </c>
    </row>
    <row r="644" spans="3:8" x14ac:dyDescent="0.25">
      <c r="C644" s="10">
        <v>44389</v>
      </c>
      <c r="D644" s="8">
        <v>6135.71</v>
      </c>
      <c r="E644" s="8">
        <v>6189.52</v>
      </c>
      <c r="F644" s="8">
        <v>6205.21</v>
      </c>
      <c r="G644" s="8">
        <v>6095.35</v>
      </c>
      <c r="H644" s="9">
        <v>-8.6999999999999994E-3</v>
      </c>
    </row>
    <row r="645" spans="3:8" x14ac:dyDescent="0.25">
      <c r="C645" s="10">
        <v>44386</v>
      </c>
      <c r="D645" s="8">
        <v>6189.52</v>
      </c>
      <c r="E645" s="8">
        <v>6067.68</v>
      </c>
      <c r="F645" s="8">
        <v>6211.31</v>
      </c>
      <c r="G645" s="8">
        <v>6065.45</v>
      </c>
      <c r="H645" s="9">
        <v>2.3599999999999999E-2</v>
      </c>
    </row>
    <row r="646" spans="3:8" x14ac:dyDescent="0.25">
      <c r="C646" s="10">
        <v>44385</v>
      </c>
      <c r="D646" s="8">
        <v>6047.01</v>
      </c>
      <c r="E646" s="8">
        <v>6007.98</v>
      </c>
      <c r="F646" s="8">
        <v>6077.11</v>
      </c>
      <c r="G646" s="8">
        <v>5902.05</v>
      </c>
      <c r="H646" s="9">
        <v>5.7000000000000002E-3</v>
      </c>
    </row>
    <row r="647" spans="3:8" x14ac:dyDescent="0.25">
      <c r="C647" s="10">
        <v>44384</v>
      </c>
      <c r="D647" s="8">
        <v>6012.44</v>
      </c>
      <c r="E647" s="8">
        <v>6112.79</v>
      </c>
      <c r="F647" s="8">
        <v>6237.68</v>
      </c>
      <c r="G647" s="8">
        <v>5935.5</v>
      </c>
      <c r="H647" s="9">
        <v>-1.9099999999999999E-2</v>
      </c>
    </row>
    <row r="648" spans="3:8" x14ac:dyDescent="0.25">
      <c r="C648" s="10">
        <v>44383</v>
      </c>
      <c r="D648" s="8">
        <v>6129.52</v>
      </c>
      <c r="E648" s="8">
        <v>6358.11</v>
      </c>
      <c r="F648" s="8">
        <v>6392.68</v>
      </c>
      <c r="G648" s="8">
        <v>6089.38</v>
      </c>
      <c r="H648" s="9">
        <v>-3.3399999999999999E-2</v>
      </c>
    </row>
    <row r="649" spans="3:8" x14ac:dyDescent="0.25">
      <c r="C649" s="10">
        <v>44382</v>
      </c>
      <c r="D649" s="8">
        <v>6341.38</v>
      </c>
      <c r="E649" s="8">
        <v>6238.8</v>
      </c>
      <c r="F649" s="8">
        <v>6350.3</v>
      </c>
      <c r="G649" s="8">
        <v>6222.07</v>
      </c>
      <c r="H649" s="9">
        <v>1.61E-2</v>
      </c>
    </row>
    <row r="650" spans="3:8" x14ac:dyDescent="0.25">
      <c r="C650" s="10">
        <v>44379</v>
      </c>
      <c r="D650" s="8">
        <v>6241.03</v>
      </c>
      <c r="E650" s="8">
        <v>6268.9</v>
      </c>
      <c r="F650" s="8">
        <v>6294.55</v>
      </c>
      <c r="G650" s="8">
        <v>6196.42</v>
      </c>
      <c r="H650" s="9">
        <v>-1.8E-3</v>
      </c>
    </row>
    <row r="651" spans="3:8" x14ac:dyDescent="0.25">
      <c r="C651" s="10">
        <v>44378</v>
      </c>
      <c r="D651" s="8">
        <v>6252.18</v>
      </c>
      <c r="E651" s="8">
        <v>6116.14</v>
      </c>
      <c r="F651" s="8">
        <v>6331.35</v>
      </c>
      <c r="G651" s="8">
        <v>6102.76</v>
      </c>
      <c r="H651" s="9">
        <v>2.0899999999999998E-2</v>
      </c>
    </row>
    <row r="652" spans="3:8" x14ac:dyDescent="0.25">
      <c r="C652" s="10">
        <v>44377</v>
      </c>
      <c r="D652" s="8">
        <v>6123.95</v>
      </c>
      <c r="E652" s="8">
        <v>6074.88</v>
      </c>
      <c r="F652" s="8">
        <v>6152.94</v>
      </c>
      <c r="G652" s="8">
        <v>6052.58</v>
      </c>
      <c r="H652" s="9">
        <v>1.2E-2</v>
      </c>
    </row>
    <row r="653" spans="3:8" x14ac:dyDescent="0.25">
      <c r="C653" s="10">
        <v>44376</v>
      </c>
      <c r="D653" s="8">
        <v>6051.47</v>
      </c>
      <c r="E653" s="8">
        <v>6021.36</v>
      </c>
      <c r="F653" s="8">
        <v>6122.83</v>
      </c>
      <c r="G653" s="8">
        <v>5968.95</v>
      </c>
      <c r="H653" s="9">
        <v>2.3999999999999998E-3</v>
      </c>
    </row>
    <row r="654" spans="3:8" x14ac:dyDescent="0.25">
      <c r="C654" s="10">
        <v>44375</v>
      </c>
      <c r="D654" s="8">
        <v>6036.97</v>
      </c>
      <c r="E654" s="8">
        <v>6135.1</v>
      </c>
      <c r="F654" s="8">
        <v>6151.82</v>
      </c>
      <c r="G654" s="8">
        <v>6023.59</v>
      </c>
      <c r="H654" s="9">
        <v>-1.6199999999999999E-2</v>
      </c>
    </row>
    <row r="655" spans="3:8" x14ac:dyDescent="0.25">
      <c r="C655" s="10">
        <v>44372</v>
      </c>
      <c r="D655" s="8">
        <v>6136.21</v>
      </c>
      <c r="E655" s="8">
        <v>6081.57</v>
      </c>
      <c r="F655" s="8">
        <v>6147.36</v>
      </c>
      <c r="G655" s="8">
        <v>6035.86</v>
      </c>
      <c r="H655" s="9">
        <v>1.21E-2</v>
      </c>
    </row>
    <row r="656" spans="3:8" x14ac:dyDescent="0.25">
      <c r="C656" s="10">
        <v>44371</v>
      </c>
      <c r="D656" s="8">
        <v>6062.62</v>
      </c>
      <c r="E656" s="8">
        <v>6030.28</v>
      </c>
      <c r="F656" s="8">
        <v>6101.64</v>
      </c>
      <c r="G656" s="8">
        <v>5990.14</v>
      </c>
      <c r="H656" s="9">
        <v>-5.9999999999999995E-4</v>
      </c>
    </row>
    <row r="657" spans="3:8" x14ac:dyDescent="0.25">
      <c r="C657" s="10">
        <v>44370</v>
      </c>
      <c r="D657" s="8">
        <v>6065.96</v>
      </c>
      <c r="E657" s="8">
        <v>6057.04</v>
      </c>
      <c r="F657" s="8">
        <v>6145.13</v>
      </c>
      <c r="G657" s="8">
        <v>6057.04</v>
      </c>
      <c r="H657" s="9">
        <v>4.1000000000000003E-3</v>
      </c>
    </row>
    <row r="658" spans="3:8" x14ac:dyDescent="0.25">
      <c r="C658" s="10">
        <v>44369</v>
      </c>
      <c r="D658" s="8">
        <v>6041.43</v>
      </c>
      <c r="E658" s="8">
        <v>6063.73</v>
      </c>
      <c r="F658" s="8">
        <v>6101.64</v>
      </c>
      <c r="G658" s="8">
        <v>6013.55</v>
      </c>
      <c r="H658" s="9">
        <v>-2.2000000000000001E-3</v>
      </c>
    </row>
    <row r="659" spans="3:8" x14ac:dyDescent="0.25">
      <c r="C659" s="10">
        <v>44368</v>
      </c>
      <c r="D659" s="8">
        <v>6054.81</v>
      </c>
      <c r="E659" s="8">
        <v>5950</v>
      </c>
      <c r="F659" s="8">
        <v>6072.65</v>
      </c>
      <c r="G659" s="8">
        <v>5868.6</v>
      </c>
      <c r="H659" s="9">
        <v>2.6700000000000002E-2</v>
      </c>
    </row>
    <row r="660" spans="3:8" x14ac:dyDescent="0.25">
      <c r="C660" s="10">
        <v>44365</v>
      </c>
      <c r="D660" s="8">
        <v>5897.59</v>
      </c>
      <c r="E660" s="8">
        <v>5816.19</v>
      </c>
      <c r="F660" s="8">
        <v>5950</v>
      </c>
      <c r="G660" s="8">
        <v>5781.62</v>
      </c>
      <c r="H660" s="9">
        <v>9.4000000000000004E-3</v>
      </c>
    </row>
    <row r="661" spans="3:8" x14ac:dyDescent="0.25">
      <c r="C661" s="10">
        <v>44364</v>
      </c>
      <c r="D661" s="8">
        <v>5842.95</v>
      </c>
      <c r="E661" s="8">
        <v>5880.86</v>
      </c>
      <c r="F661" s="8">
        <v>5961.15</v>
      </c>
      <c r="G661" s="8">
        <v>5781.62</v>
      </c>
      <c r="H661" s="9">
        <v>-6.4000000000000003E-3</v>
      </c>
    </row>
    <row r="662" spans="3:8" x14ac:dyDescent="0.25">
      <c r="C662" s="10">
        <v>44363</v>
      </c>
      <c r="D662" s="8">
        <v>5880.86</v>
      </c>
      <c r="E662" s="8">
        <v>5927.69</v>
      </c>
      <c r="F662" s="8">
        <v>5953.34</v>
      </c>
      <c r="G662" s="8">
        <v>5870.83</v>
      </c>
      <c r="H662" s="9">
        <v>4.0000000000000002E-4</v>
      </c>
    </row>
    <row r="663" spans="3:8" x14ac:dyDescent="0.25">
      <c r="C663" s="10">
        <v>44362</v>
      </c>
      <c r="D663" s="8">
        <v>5878.63</v>
      </c>
      <c r="E663" s="8">
        <v>5780.51</v>
      </c>
      <c r="F663" s="8">
        <v>5889.78</v>
      </c>
      <c r="G663" s="8">
        <v>5780.51</v>
      </c>
      <c r="H663" s="9">
        <v>1.72E-2</v>
      </c>
    </row>
    <row r="664" spans="3:8" x14ac:dyDescent="0.25">
      <c r="C664" s="10">
        <v>44361</v>
      </c>
      <c r="D664" s="8">
        <v>5779.39</v>
      </c>
      <c r="E664" s="8">
        <v>5787.2</v>
      </c>
      <c r="F664" s="8">
        <v>5840.72</v>
      </c>
      <c r="G664" s="8">
        <v>5772.7</v>
      </c>
      <c r="H664" s="9">
        <v>-1.2999999999999999E-3</v>
      </c>
    </row>
    <row r="665" spans="3:8" x14ac:dyDescent="0.25">
      <c r="C665" s="10">
        <v>44358</v>
      </c>
      <c r="D665" s="8">
        <v>5787.2</v>
      </c>
      <c r="E665" s="8">
        <v>5695.31</v>
      </c>
      <c r="F665" s="8">
        <v>5797.78</v>
      </c>
      <c r="G665" s="8">
        <v>5678.6</v>
      </c>
      <c r="H665" s="9">
        <v>1.4500000000000001E-2</v>
      </c>
    </row>
    <row r="666" spans="3:8" x14ac:dyDescent="0.25">
      <c r="C666" s="10">
        <v>44357</v>
      </c>
      <c r="D666" s="8">
        <v>5704.22</v>
      </c>
      <c r="E666" s="8">
        <v>5645.17</v>
      </c>
      <c r="F666" s="8">
        <v>5748.78</v>
      </c>
      <c r="G666" s="8">
        <v>5592.81</v>
      </c>
      <c r="H666" s="9">
        <v>5.8999999999999999E-3</v>
      </c>
    </row>
    <row r="667" spans="3:8" x14ac:dyDescent="0.25">
      <c r="C667" s="10">
        <v>44356</v>
      </c>
      <c r="D667" s="8">
        <v>5670.8</v>
      </c>
      <c r="E667" s="8">
        <v>5695.31</v>
      </c>
      <c r="F667" s="8">
        <v>5737.64</v>
      </c>
      <c r="G667" s="8">
        <v>5647.4</v>
      </c>
      <c r="H667" s="9">
        <v>2.0000000000000001E-4</v>
      </c>
    </row>
    <row r="668" spans="3:8" x14ac:dyDescent="0.25">
      <c r="C668" s="10">
        <v>44355</v>
      </c>
      <c r="D668" s="8">
        <v>5669.68</v>
      </c>
      <c r="E668" s="8">
        <v>5577.21</v>
      </c>
      <c r="F668" s="8">
        <v>5680.82</v>
      </c>
      <c r="G668" s="8">
        <v>5561.61</v>
      </c>
      <c r="H668" s="9">
        <v>8.0999999999999996E-3</v>
      </c>
    </row>
    <row r="669" spans="3:8" x14ac:dyDescent="0.25">
      <c r="C669" s="10">
        <v>44354</v>
      </c>
      <c r="D669" s="8">
        <v>5624</v>
      </c>
      <c r="E669" s="8">
        <v>5626.23</v>
      </c>
      <c r="F669" s="8">
        <v>5664.11</v>
      </c>
      <c r="G669" s="8">
        <v>5588.35</v>
      </c>
      <c r="H669" s="9">
        <v>-4.4999999999999997E-3</v>
      </c>
    </row>
    <row r="670" spans="3:8" x14ac:dyDescent="0.25">
      <c r="C670" s="10">
        <v>44351</v>
      </c>
      <c r="D670" s="8">
        <v>5649.63</v>
      </c>
      <c r="E670" s="8">
        <v>5590.58</v>
      </c>
      <c r="F670" s="8">
        <v>5659.65</v>
      </c>
      <c r="G670" s="8">
        <v>5579.44</v>
      </c>
      <c r="H670" s="9">
        <v>1.2E-2</v>
      </c>
    </row>
    <row r="671" spans="3:8" x14ac:dyDescent="0.25">
      <c r="C671" s="10">
        <v>44350</v>
      </c>
      <c r="D671" s="8">
        <v>5582.78</v>
      </c>
      <c r="E671" s="8">
        <v>5638.49</v>
      </c>
      <c r="F671" s="8">
        <v>5658.54</v>
      </c>
      <c r="G671" s="8">
        <v>5551.59</v>
      </c>
      <c r="H671" s="9">
        <v>-3.0000000000000001E-3</v>
      </c>
    </row>
    <row r="672" spans="3:8" x14ac:dyDescent="0.25">
      <c r="C672" s="10">
        <v>44349</v>
      </c>
      <c r="D672" s="8">
        <v>5599.49</v>
      </c>
      <c r="E672" s="8">
        <v>5520.39</v>
      </c>
      <c r="F672" s="8">
        <v>5615.09</v>
      </c>
      <c r="G672" s="8">
        <v>5520.39</v>
      </c>
      <c r="H672" s="9">
        <v>1.6799999999999999E-2</v>
      </c>
    </row>
    <row r="673" spans="3:8" x14ac:dyDescent="0.25">
      <c r="C673" s="10">
        <v>44348</v>
      </c>
      <c r="D673" s="8">
        <v>5507.02</v>
      </c>
      <c r="E673" s="8">
        <v>5459.12</v>
      </c>
      <c r="F673" s="8">
        <v>5596.15</v>
      </c>
      <c r="G673" s="8">
        <v>5459.12</v>
      </c>
      <c r="H673" s="9">
        <v>1.4999999999999999E-2</v>
      </c>
    </row>
    <row r="674" spans="3:8" x14ac:dyDescent="0.25">
      <c r="C674" s="10">
        <v>44347</v>
      </c>
      <c r="D674" s="8">
        <v>5425.69</v>
      </c>
      <c r="E674" s="8">
        <v>5402.3</v>
      </c>
      <c r="F674" s="8">
        <v>5461.34</v>
      </c>
      <c r="G674" s="8">
        <v>5392.27</v>
      </c>
      <c r="H674" s="9">
        <v>3.0999999999999999E-3</v>
      </c>
    </row>
    <row r="675" spans="3:8" x14ac:dyDescent="0.25">
      <c r="C675" s="10">
        <v>44344</v>
      </c>
      <c r="D675" s="8">
        <v>5408.98</v>
      </c>
      <c r="E675" s="8">
        <v>5423.46</v>
      </c>
      <c r="F675" s="8">
        <v>5464.69</v>
      </c>
      <c r="G675" s="8">
        <v>5394.5</v>
      </c>
      <c r="H675" s="9">
        <v>8.0000000000000004E-4</v>
      </c>
    </row>
    <row r="676" spans="3:8" x14ac:dyDescent="0.25">
      <c r="C676" s="10">
        <v>44343</v>
      </c>
      <c r="D676" s="8">
        <v>5404.52</v>
      </c>
      <c r="E676" s="8">
        <v>5347.71</v>
      </c>
      <c r="F676" s="8">
        <v>5410.1</v>
      </c>
      <c r="G676" s="8">
        <v>5306.48</v>
      </c>
      <c r="H676" s="9">
        <v>5.7999999999999996E-3</v>
      </c>
    </row>
    <row r="677" spans="3:8" x14ac:dyDescent="0.25">
      <c r="C677" s="10">
        <v>44342</v>
      </c>
      <c r="D677" s="8">
        <v>5373.33</v>
      </c>
      <c r="E677" s="8">
        <v>5366.64</v>
      </c>
      <c r="F677" s="8">
        <v>5397.84</v>
      </c>
      <c r="G677" s="8">
        <v>5310.94</v>
      </c>
      <c r="H677" s="9">
        <v>-2.0999999999999999E-3</v>
      </c>
    </row>
    <row r="678" spans="3:8" x14ac:dyDescent="0.25">
      <c r="C678" s="10">
        <v>44341</v>
      </c>
      <c r="D678" s="8">
        <v>5384.47</v>
      </c>
      <c r="E678" s="8">
        <v>5383.36</v>
      </c>
      <c r="F678" s="8">
        <v>5411.21</v>
      </c>
      <c r="G678" s="8">
        <v>5322.08</v>
      </c>
      <c r="H678" s="9">
        <v>1.6999999999999999E-3</v>
      </c>
    </row>
    <row r="679" spans="3:8" x14ac:dyDescent="0.25">
      <c r="C679" s="10">
        <v>44340</v>
      </c>
      <c r="D679" s="8">
        <v>5375.56</v>
      </c>
      <c r="E679" s="8">
        <v>5227.38</v>
      </c>
      <c r="F679" s="8">
        <v>5380.01</v>
      </c>
      <c r="G679" s="8">
        <v>5206.21</v>
      </c>
      <c r="H679" s="9">
        <v>3.56E-2</v>
      </c>
    </row>
    <row r="680" spans="3:8" x14ac:dyDescent="0.25">
      <c r="C680" s="10">
        <v>44337</v>
      </c>
      <c r="D680" s="8">
        <v>5190.62</v>
      </c>
      <c r="E680" s="8">
        <v>5071.41</v>
      </c>
      <c r="F680" s="8">
        <v>5225.1499999999996</v>
      </c>
      <c r="G680" s="8">
        <v>5034.6400000000003</v>
      </c>
      <c r="H680" s="9">
        <v>2.4E-2</v>
      </c>
    </row>
    <row r="681" spans="3:8" x14ac:dyDescent="0.25">
      <c r="C681" s="10">
        <v>44336</v>
      </c>
      <c r="D681" s="8">
        <v>5069.18</v>
      </c>
      <c r="E681" s="8">
        <v>5193.96</v>
      </c>
      <c r="F681" s="8">
        <v>5235.18</v>
      </c>
      <c r="G681" s="8">
        <v>5048.01</v>
      </c>
      <c r="H681" s="9">
        <v>-2.5499999999999998E-2</v>
      </c>
    </row>
    <row r="682" spans="3:8" x14ac:dyDescent="0.25">
      <c r="C682" s="10">
        <v>44335</v>
      </c>
      <c r="D682" s="8">
        <v>5201.76</v>
      </c>
      <c r="E682" s="8">
        <v>5297.57</v>
      </c>
      <c r="F682" s="8">
        <v>5312.05</v>
      </c>
      <c r="G682" s="8">
        <v>5085.8900000000003</v>
      </c>
      <c r="H682" s="9">
        <v>-2.7099999999999999E-2</v>
      </c>
    </row>
    <row r="683" spans="3:8" x14ac:dyDescent="0.25">
      <c r="C683" s="10">
        <v>44334</v>
      </c>
      <c r="D683" s="8">
        <v>5346.59</v>
      </c>
      <c r="E683" s="8">
        <v>5446.86</v>
      </c>
      <c r="F683" s="8">
        <v>5474.71</v>
      </c>
      <c r="G683" s="8">
        <v>5250.78</v>
      </c>
      <c r="H683" s="9">
        <v>-1.6400000000000001E-2</v>
      </c>
    </row>
    <row r="684" spans="3:8" x14ac:dyDescent="0.25">
      <c r="C684" s="10">
        <v>44333</v>
      </c>
      <c r="D684" s="8">
        <v>5435.72</v>
      </c>
      <c r="E684" s="8">
        <v>5368.87</v>
      </c>
      <c r="F684" s="8">
        <v>5447.97</v>
      </c>
      <c r="G684" s="8">
        <v>5324.31</v>
      </c>
      <c r="H684" s="9">
        <v>1.5599999999999999E-2</v>
      </c>
    </row>
    <row r="685" spans="3:8" x14ac:dyDescent="0.25">
      <c r="C685" s="10">
        <v>44330</v>
      </c>
      <c r="D685" s="8">
        <v>5352.16</v>
      </c>
      <c r="E685" s="8">
        <v>5226.2700000000004</v>
      </c>
      <c r="F685" s="8">
        <v>5358.85</v>
      </c>
      <c r="G685" s="8">
        <v>5209.5600000000004</v>
      </c>
      <c r="H685" s="9">
        <v>2.3E-2</v>
      </c>
    </row>
    <row r="686" spans="3:8" x14ac:dyDescent="0.25">
      <c r="C686" s="10">
        <v>44329</v>
      </c>
      <c r="D686" s="8">
        <v>5231.84</v>
      </c>
      <c r="E686" s="8">
        <v>5458</v>
      </c>
      <c r="F686" s="8">
        <v>5458</v>
      </c>
      <c r="G686" s="8">
        <v>5197.3</v>
      </c>
      <c r="H686" s="9">
        <v>-4.3999999999999997E-2</v>
      </c>
    </row>
    <row r="687" spans="3:8" x14ac:dyDescent="0.25">
      <c r="C687" s="10">
        <v>44328</v>
      </c>
      <c r="D687" s="8">
        <v>5472.48</v>
      </c>
      <c r="E687" s="8">
        <v>5372.22</v>
      </c>
      <c r="F687" s="8">
        <v>5480.28</v>
      </c>
      <c r="G687" s="8">
        <v>5347.71</v>
      </c>
      <c r="H687" s="9">
        <v>1.8700000000000001E-2</v>
      </c>
    </row>
    <row r="688" spans="3:8" x14ac:dyDescent="0.25">
      <c r="C688" s="10">
        <v>44327</v>
      </c>
      <c r="D688" s="8">
        <v>5372.22</v>
      </c>
      <c r="E688" s="8">
        <v>5336.48</v>
      </c>
      <c r="F688" s="8">
        <v>5381.15</v>
      </c>
      <c r="G688" s="8">
        <v>5251.06</v>
      </c>
      <c r="H688" s="9">
        <v>4.3E-3</v>
      </c>
    </row>
    <row r="689" spans="3:8" x14ac:dyDescent="0.25">
      <c r="C689" s="10">
        <v>44326</v>
      </c>
      <c r="D689" s="8">
        <v>5349.32</v>
      </c>
      <c r="E689" s="8">
        <v>5356.04</v>
      </c>
      <c r="F689" s="8">
        <v>5394.11</v>
      </c>
      <c r="G689" s="8">
        <v>5268.71</v>
      </c>
      <c r="H689" s="9">
        <v>3.0999999999999999E-3</v>
      </c>
    </row>
    <row r="690" spans="3:8" x14ac:dyDescent="0.25">
      <c r="C690" s="10">
        <v>44323</v>
      </c>
      <c r="D690" s="8">
        <v>5332.53</v>
      </c>
      <c r="E690" s="8">
        <v>5369.48</v>
      </c>
      <c r="F690" s="8">
        <v>5386.27</v>
      </c>
      <c r="G690" s="8">
        <v>5258.64</v>
      </c>
      <c r="H690" s="9">
        <v>-5.5999999999999999E-3</v>
      </c>
    </row>
    <row r="691" spans="3:8" x14ac:dyDescent="0.25">
      <c r="C691" s="10">
        <v>44322</v>
      </c>
      <c r="D691" s="8">
        <v>5362.76</v>
      </c>
      <c r="E691" s="8">
        <v>5425.46</v>
      </c>
      <c r="F691" s="8">
        <v>5457.92</v>
      </c>
      <c r="G691" s="8">
        <v>5331.41</v>
      </c>
      <c r="H691" s="9">
        <v>-7.4999999999999997E-3</v>
      </c>
    </row>
    <row r="692" spans="3:8" x14ac:dyDescent="0.25">
      <c r="C692" s="10">
        <v>44321</v>
      </c>
      <c r="D692" s="8">
        <v>5403.06</v>
      </c>
      <c r="E692" s="8">
        <v>5469.12</v>
      </c>
      <c r="F692" s="8">
        <v>5528.46</v>
      </c>
      <c r="G692" s="8">
        <v>5378.43</v>
      </c>
      <c r="H692" s="9">
        <v>-3.3E-3</v>
      </c>
    </row>
    <row r="693" spans="3:8" x14ac:dyDescent="0.25">
      <c r="C693" s="10">
        <v>44320</v>
      </c>
      <c r="D693" s="8">
        <v>5420.98</v>
      </c>
      <c r="E693" s="8">
        <v>5360.52</v>
      </c>
      <c r="F693" s="8">
        <v>5463.52</v>
      </c>
      <c r="G693" s="8">
        <v>5335.89</v>
      </c>
      <c r="H693" s="9">
        <v>1.23E-2</v>
      </c>
    </row>
    <row r="694" spans="3:8" x14ac:dyDescent="0.25">
      <c r="C694" s="10">
        <v>44319</v>
      </c>
      <c r="D694" s="8">
        <v>5354.92</v>
      </c>
      <c r="E694" s="8">
        <v>5298.94</v>
      </c>
      <c r="F694" s="8">
        <v>5369.48</v>
      </c>
      <c r="G694" s="8">
        <v>5245.2</v>
      </c>
      <c r="H694" s="9">
        <v>1.2699999999999999E-2</v>
      </c>
    </row>
    <row r="695" spans="3:8" x14ac:dyDescent="0.25">
      <c r="C695" s="10">
        <v>44316</v>
      </c>
      <c r="D695" s="8">
        <v>5287.75</v>
      </c>
      <c r="E695" s="8">
        <v>5369.48</v>
      </c>
      <c r="F695" s="8">
        <v>5380.67</v>
      </c>
      <c r="G695" s="8">
        <v>5242.96</v>
      </c>
      <c r="H695" s="9">
        <v>-1.95E-2</v>
      </c>
    </row>
    <row r="696" spans="3:8" x14ac:dyDescent="0.25">
      <c r="C696" s="10">
        <v>44315</v>
      </c>
      <c r="D696" s="8">
        <v>5392.99</v>
      </c>
      <c r="E696" s="8">
        <v>5344.85</v>
      </c>
      <c r="F696" s="8">
        <v>5444.49</v>
      </c>
      <c r="G696" s="8">
        <v>5314.62</v>
      </c>
      <c r="H696" s="9">
        <v>8.2000000000000007E-3</v>
      </c>
    </row>
    <row r="697" spans="3:8" x14ac:dyDescent="0.25">
      <c r="C697" s="10">
        <v>44314</v>
      </c>
      <c r="D697" s="8">
        <v>5349.32</v>
      </c>
      <c r="E697" s="8">
        <v>5245.2</v>
      </c>
      <c r="F697" s="8">
        <v>5391.87</v>
      </c>
      <c r="G697" s="8">
        <v>5241.8500000000004</v>
      </c>
      <c r="H697" s="9">
        <v>2.18E-2</v>
      </c>
    </row>
    <row r="698" spans="3:8" x14ac:dyDescent="0.25">
      <c r="C698" s="10">
        <v>44313</v>
      </c>
      <c r="D698" s="8">
        <v>5235.13</v>
      </c>
      <c r="E698" s="8">
        <v>5222.8100000000004</v>
      </c>
      <c r="F698" s="8">
        <v>5258.64</v>
      </c>
      <c r="G698" s="8">
        <v>5203.78</v>
      </c>
      <c r="H698" s="9">
        <v>3.8999999999999998E-3</v>
      </c>
    </row>
    <row r="699" spans="3:8" x14ac:dyDescent="0.25">
      <c r="C699" s="10">
        <v>44312</v>
      </c>
      <c r="D699" s="8">
        <v>5214.9799999999996</v>
      </c>
      <c r="E699" s="8">
        <v>5214.9799999999996</v>
      </c>
      <c r="F699" s="8">
        <v>5221.6899999999996</v>
      </c>
      <c r="G699" s="8">
        <v>5101.8999999999996</v>
      </c>
      <c r="H699" s="9">
        <v>1.2999999999999999E-3</v>
      </c>
    </row>
    <row r="700" spans="3:8" x14ac:dyDescent="0.25">
      <c r="C700" s="10">
        <v>44309</v>
      </c>
      <c r="D700" s="8">
        <v>5208.26</v>
      </c>
      <c r="E700" s="8">
        <v>5200.42</v>
      </c>
      <c r="F700" s="8">
        <v>5255.28</v>
      </c>
      <c r="G700" s="8">
        <v>5155.6400000000003</v>
      </c>
      <c r="H700" s="9">
        <v>5.7999999999999996E-3</v>
      </c>
    </row>
    <row r="701" spans="3:8" x14ac:dyDescent="0.25">
      <c r="C701" s="10">
        <v>44308</v>
      </c>
      <c r="D701" s="8">
        <v>5178.03</v>
      </c>
      <c r="E701" s="8">
        <v>5183.63</v>
      </c>
      <c r="F701" s="8">
        <v>5210.5</v>
      </c>
      <c r="G701" s="8">
        <v>5106.38</v>
      </c>
      <c r="H701" s="9">
        <v>-2.8E-3</v>
      </c>
    </row>
    <row r="702" spans="3:8" x14ac:dyDescent="0.25">
      <c r="C702" s="10">
        <v>44307</v>
      </c>
      <c r="D702" s="8">
        <v>5192.58</v>
      </c>
      <c r="E702" s="8">
        <v>5240.7299999999996</v>
      </c>
      <c r="F702" s="8">
        <v>5279.91</v>
      </c>
      <c r="G702" s="8">
        <v>5161.24</v>
      </c>
      <c r="H702" s="9">
        <v>-1.8599999999999998E-2</v>
      </c>
    </row>
    <row r="703" spans="3:8" x14ac:dyDescent="0.25">
      <c r="C703" s="10">
        <v>44306</v>
      </c>
      <c r="D703" s="8">
        <v>5291.11</v>
      </c>
      <c r="E703" s="8">
        <v>5344.85</v>
      </c>
      <c r="F703" s="8">
        <v>5400.82</v>
      </c>
      <c r="G703" s="8">
        <v>5209.38</v>
      </c>
      <c r="H703" s="9">
        <v>-8.3999999999999995E-3</v>
      </c>
    </row>
    <row r="704" spans="3:8" x14ac:dyDescent="0.25">
      <c r="C704" s="10">
        <v>44305</v>
      </c>
      <c r="D704" s="8">
        <v>5335.89</v>
      </c>
      <c r="E704" s="8">
        <v>5277.67</v>
      </c>
      <c r="F704" s="8">
        <v>5354.92</v>
      </c>
      <c r="G704" s="8">
        <v>5272.07</v>
      </c>
      <c r="H704" s="9">
        <v>5.8999999999999999E-3</v>
      </c>
    </row>
    <row r="705" spans="3:8" x14ac:dyDescent="0.25">
      <c r="C705" s="10">
        <v>44302</v>
      </c>
      <c r="D705" s="8">
        <v>5304.54</v>
      </c>
      <c r="E705" s="8">
        <v>5333.65</v>
      </c>
      <c r="F705" s="8">
        <v>5349.32</v>
      </c>
      <c r="G705" s="8">
        <v>5258.64</v>
      </c>
      <c r="H705" s="9">
        <v>-4.1999999999999997E-3</v>
      </c>
    </row>
    <row r="706" spans="3:8" x14ac:dyDescent="0.25">
      <c r="C706" s="10">
        <v>44301</v>
      </c>
      <c r="D706" s="8">
        <v>5326.93</v>
      </c>
      <c r="E706" s="8">
        <v>5315.74</v>
      </c>
      <c r="F706" s="8">
        <v>5362.76</v>
      </c>
      <c r="G706" s="8">
        <v>5277.67</v>
      </c>
      <c r="H706" s="9">
        <v>-1.6999999999999999E-3</v>
      </c>
    </row>
    <row r="707" spans="3:8" x14ac:dyDescent="0.25">
      <c r="C707" s="10">
        <v>44300</v>
      </c>
      <c r="D707" s="8">
        <v>5335.89</v>
      </c>
      <c r="E707" s="8">
        <v>5099.66</v>
      </c>
      <c r="F707" s="8">
        <v>5345.97</v>
      </c>
      <c r="G707" s="8">
        <v>5099.66</v>
      </c>
      <c r="H707" s="9">
        <v>4.9099999999999998E-2</v>
      </c>
    </row>
    <row r="708" spans="3:8" x14ac:dyDescent="0.25">
      <c r="C708" s="10">
        <v>44299</v>
      </c>
      <c r="D708" s="8">
        <v>5086.22</v>
      </c>
      <c r="E708" s="8">
        <v>5056</v>
      </c>
      <c r="F708" s="8">
        <v>5122.05</v>
      </c>
      <c r="G708" s="8">
        <v>5054.88</v>
      </c>
      <c r="H708" s="9">
        <v>1.0699999999999999E-2</v>
      </c>
    </row>
    <row r="709" spans="3:8" x14ac:dyDescent="0.25">
      <c r="C709" s="10">
        <v>44298</v>
      </c>
      <c r="D709" s="8">
        <v>5032.4799999999996</v>
      </c>
      <c r="E709" s="8">
        <v>4983.22</v>
      </c>
      <c r="F709" s="8">
        <v>5120.93</v>
      </c>
      <c r="G709" s="8">
        <v>4950.76</v>
      </c>
      <c r="H709" s="9">
        <v>9.9000000000000008E-3</v>
      </c>
    </row>
    <row r="710" spans="3:8" x14ac:dyDescent="0.25">
      <c r="C710" s="10">
        <v>44295</v>
      </c>
      <c r="D710" s="8">
        <v>4983.22</v>
      </c>
      <c r="E710" s="8">
        <v>4995</v>
      </c>
      <c r="F710" s="8">
        <v>5026.41</v>
      </c>
      <c r="G710" s="8">
        <v>4968.6400000000003</v>
      </c>
      <c r="H710" s="9">
        <v>-8.9999999999999998E-4</v>
      </c>
    </row>
    <row r="711" spans="3:8" x14ac:dyDescent="0.25">
      <c r="C711" s="10">
        <v>44294</v>
      </c>
      <c r="D711" s="8">
        <v>4987.71</v>
      </c>
      <c r="E711" s="8">
        <v>4989.96</v>
      </c>
      <c r="F711" s="8">
        <v>5029.29</v>
      </c>
      <c r="G711" s="8">
        <v>4938.26</v>
      </c>
      <c r="H711" s="9">
        <v>-1.2999999999999999E-3</v>
      </c>
    </row>
    <row r="712" spans="3:8" x14ac:dyDescent="0.25">
      <c r="C712" s="10">
        <v>44293</v>
      </c>
      <c r="D712" s="8">
        <v>4994.45</v>
      </c>
      <c r="E712" s="8">
        <v>4913.54</v>
      </c>
      <c r="F712" s="8">
        <v>5022.55</v>
      </c>
      <c r="G712" s="8">
        <v>4868.58</v>
      </c>
      <c r="H712" s="9">
        <v>1.7600000000000001E-2</v>
      </c>
    </row>
    <row r="713" spans="3:8" x14ac:dyDescent="0.25">
      <c r="C713" s="10">
        <v>44292</v>
      </c>
      <c r="D713" s="8">
        <v>4907.92</v>
      </c>
      <c r="E713" s="8">
        <v>4853.97</v>
      </c>
      <c r="F713" s="8">
        <v>5032.66</v>
      </c>
      <c r="G713" s="8">
        <v>4832.62</v>
      </c>
      <c r="H713" s="9">
        <v>2.01E-2</v>
      </c>
    </row>
    <row r="714" spans="3:8" x14ac:dyDescent="0.25">
      <c r="C714" s="10">
        <v>44291</v>
      </c>
      <c r="D714" s="8">
        <v>4811.26</v>
      </c>
      <c r="E714" s="8">
        <v>5060.76</v>
      </c>
      <c r="F714" s="8">
        <v>5060.76</v>
      </c>
      <c r="G714" s="8">
        <v>4769.68</v>
      </c>
      <c r="H714" s="9">
        <v>-5.16E-2</v>
      </c>
    </row>
    <row r="715" spans="3:8" x14ac:dyDescent="0.25">
      <c r="C715" s="10">
        <v>44287</v>
      </c>
      <c r="D715" s="8">
        <v>5073.12</v>
      </c>
      <c r="E715" s="8">
        <v>4909.04</v>
      </c>
      <c r="F715" s="8">
        <v>5088.8599999999997</v>
      </c>
      <c r="G715" s="8">
        <v>4868.58</v>
      </c>
      <c r="H715" s="9">
        <v>2.9700000000000001E-2</v>
      </c>
    </row>
    <row r="716" spans="3:8" x14ac:dyDescent="0.25">
      <c r="C716" s="10">
        <v>44286</v>
      </c>
      <c r="D716" s="8">
        <v>4927.0200000000004</v>
      </c>
      <c r="E716" s="8">
        <v>5024.8</v>
      </c>
      <c r="F716" s="8">
        <v>5060.76</v>
      </c>
      <c r="G716" s="8">
        <v>4874.2</v>
      </c>
      <c r="H716" s="9">
        <v>-1.5900000000000001E-2</v>
      </c>
    </row>
    <row r="717" spans="3:8" x14ac:dyDescent="0.25">
      <c r="C717" s="10">
        <v>44285</v>
      </c>
      <c r="D717" s="8">
        <v>5006.82</v>
      </c>
      <c r="E717" s="8">
        <v>5075.37</v>
      </c>
      <c r="F717" s="8">
        <v>5095.6000000000004</v>
      </c>
      <c r="G717" s="8">
        <v>4968.6000000000004</v>
      </c>
      <c r="H717" s="9">
        <v>-6.8999999999999999E-3</v>
      </c>
    </row>
    <row r="718" spans="3:8" x14ac:dyDescent="0.25">
      <c r="C718" s="10">
        <v>44284</v>
      </c>
      <c r="D718" s="8">
        <v>5041.66</v>
      </c>
      <c r="E718" s="8">
        <v>5028.17</v>
      </c>
      <c r="F718" s="8">
        <v>5056.2700000000004</v>
      </c>
      <c r="G718" s="8">
        <v>4931.5200000000004</v>
      </c>
      <c r="H718" s="9">
        <v>6.7000000000000002E-3</v>
      </c>
    </row>
    <row r="719" spans="3:8" x14ac:dyDescent="0.25">
      <c r="C719" s="10">
        <v>44281</v>
      </c>
      <c r="D719" s="8">
        <v>5007.9399999999996</v>
      </c>
      <c r="E719" s="8">
        <v>4814.6400000000003</v>
      </c>
      <c r="F719" s="8">
        <v>5025.92</v>
      </c>
      <c r="G719" s="8">
        <v>4814.6400000000003</v>
      </c>
      <c r="H719" s="9">
        <v>4.7199999999999999E-2</v>
      </c>
    </row>
    <row r="720" spans="3:8" x14ac:dyDescent="0.25">
      <c r="C720" s="10">
        <v>44280</v>
      </c>
      <c r="D720" s="8">
        <v>4782.04</v>
      </c>
      <c r="E720" s="8">
        <v>4950.62</v>
      </c>
      <c r="F720" s="8">
        <v>4965.2299999999996</v>
      </c>
      <c r="G720" s="8">
        <v>4721.3500000000004</v>
      </c>
      <c r="H720" s="9">
        <v>-4.3200000000000002E-2</v>
      </c>
    </row>
    <row r="721" spans="3:8" x14ac:dyDescent="0.25">
      <c r="C721" s="10">
        <v>44279</v>
      </c>
      <c r="D721" s="8">
        <v>4997.83</v>
      </c>
      <c r="E721" s="8">
        <v>4753.95</v>
      </c>
      <c r="F721" s="8">
        <v>5034.91</v>
      </c>
      <c r="G721" s="8">
        <v>4734.84</v>
      </c>
      <c r="H721" s="9">
        <v>5.0599999999999999E-2</v>
      </c>
    </row>
    <row r="722" spans="3:8" x14ac:dyDescent="0.25">
      <c r="C722" s="10">
        <v>44278</v>
      </c>
      <c r="D722" s="8">
        <v>4757.32</v>
      </c>
      <c r="E722" s="8">
        <v>4997.83</v>
      </c>
      <c r="F722" s="8">
        <v>4997.83</v>
      </c>
      <c r="G722" s="8">
        <v>4730.3500000000004</v>
      </c>
      <c r="H722" s="9">
        <v>-5.45E-2</v>
      </c>
    </row>
    <row r="723" spans="3:8" x14ac:dyDescent="0.25">
      <c r="C723" s="10">
        <v>44277</v>
      </c>
      <c r="D723" s="8">
        <v>5031.54</v>
      </c>
      <c r="E723" s="8">
        <v>5001.2</v>
      </c>
      <c r="F723" s="8">
        <v>5075.37</v>
      </c>
      <c r="G723" s="8">
        <v>4940.51</v>
      </c>
      <c r="H723" s="9">
        <v>4.0000000000000001E-3</v>
      </c>
    </row>
    <row r="724" spans="3:8" x14ac:dyDescent="0.25">
      <c r="C724" s="10">
        <v>44274</v>
      </c>
      <c r="D724" s="8">
        <v>5011.3100000000004</v>
      </c>
      <c r="E724" s="8">
        <v>4968.6000000000004</v>
      </c>
      <c r="F724" s="8">
        <v>5056.2700000000004</v>
      </c>
      <c r="G724" s="8">
        <v>4842.7299999999996</v>
      </c>
      <c r="H724" s="9">
        <v>-1.2999999999999999E-3</v>
      </c>
    </row>
    <row r="725" spans="3:8" x14ac:dyDescent="0.25">
      <c r="C725" s="10">
        <v>44273</v>
      </c>
      <c r="D725" s="8">
        <v>5018.05</v>
      </c>
      <c r="E725" s="8">
        <v>5275.42</v>
      </c>
      <c r="F725" s="8">
        <v>5314.75</v>
      </c>
      <c r="G725" s="8">
        <v>4992.21</v>
      </c>
      <c r="H725" s="9">
        <v>-4.8800000000000003E-2</v>
      </c>
    </row>
    <row r="726" spans="3:8" x14ac:dyDescent="0.25">
      <c r="C726" s="10">
        <v>44272</v>
      </c>
      <c r="D726" s="8">
        <v>5275.42</v>
      </c>
      <c r="E726" s="8">
        <v>5324.46</v>
      </c>
      <c r="F726" s="8">
        <v>5367.31</v>
      </c>
      <c r="G726" s="8">
        <v>5227.5</v>
      </c>
      <c r="H726" s="9">
        <v>-8.8000000000000005E-3</v>
      </c>
    </row>
    <row r="727" spans="3:8" x14ac:dyDescent="0.25">
      <c r="C727" s="10">
        <v>44271</v>
      </c>
      <c r="D727" s="8">
        <v>5322.21</v>
      </c>
      <c r="E727" s="8">
        <v>5323.34</v>
      </c>
      <c r="F727" s="8">
        <v>5374.25</v>
      </c>
      <c r="G727" s="8">
        <v>5243.01</v>
      </c>
      <c r="H727" s="9">
        <v>-8.6E-3</v>
      </c>
    </row>
    <row r="728" spans="3:8" x14ac:dyDescent="0.25">
      <c r="C728" s="10">
        <v>44270</v>
      </c>
      <c r="D728" s="8">
        <v>5368.6</v>
      </c>
      <c r="E728" s="8">
        <v>5453.45</v>
      </c>
      <c r="F728" s="8">
        <v>5460.24</v>
      </c>
      <c r="G728" s="8">
        <v>5272.43</v>
      </c>
      <c r="H728" s="9">
        <v>-1.0800000000000001E-2</v>
      </c>
    </row>
    <row r="729" spans="3:8" x14ac:dyDescent="0.25">
      <c r="C729" s="10">
        <v>44267</v>
      </c>
      <c r="D729" s="8">
        <v>5427.43</v>
      </c>
      <c r="E729" s="8">
        <v>5405.93</v>
      </c>
      <c r="F729" s="8">
        <v>5459.11</v>
      </c>
      <c r="G729" s="8">
        <v>5391.23</v>
      </c>
      <c r="H729" s="9">
        <v>2.0000000000000001E-4</v>
      </c>
    </row>
    <row r="730" spans="3:8" x14ac:dyDescent="0.25">
      <c r="C730" s="10">
        <v>44266</v>
      </c>
      <c r="D730" s="8">
        <v>5426.3</v>
      </c>
      <c r="E730" s="8">
        <v>5358.42</v>
      </c>
      <c r="F730" s="8">
        <v>5434.22</v>
      </c>
      <c r="G730" s="8">
        <v>5332.39</v>
      </c>
      <c r="H730" s="9">
        <v>3.2500000000000001E-2</v>
      </c>
    </row>
    <row r="731" spans="3:8" x14ac:dyDescent="0.25">
      <c r="C731" s="10">
        <v>44265</v>
      </c>
      <c r="D731" s="8">
        <v>5255.46</v>
      </c>
      <c r="E731" s="8">
        <v>5272.43</v>
      </c>
      <c r="F731" s="8">
        <v>5361.81</v>
      </c>
      <c r="G731" s="8">
        <v>5218.12</v>
      </c>
      <c r="H731" s="9">
        <v>-7.4999999999999997E-3</v>
      </c>
    </row>
    <row r="732" spans="3:8" x14ac:dyDescent="0.25">
      <c r="C732" s="10">
        <v>44264</v>
      </c>
      <c r="D732" s="8">
        <v>5295.06</v>
      </c>
      <c r="E732" s="8">
        <v>5426.3</v>
      </c>
      <c r="F732" s="8">
        <v>5456.85</v>
      </c>
      <c r="G732" s="8">
        <v>5280.35</v>
      </c>
      <c r="H732" s="9">
        <v>-1.8700000000000001E-2</v>
      </c>
    </row>
    <row r="733" spans="3:8" x14ac:dyDescent="0.25">
      <c r="C733" s="10">
        <v>44263</v>
      </c>
      <c r="D733" s="8">
        <v>5395.75</v>
      </c>
      <c r="E733" s="8">
        <v>5566.6</v>
      </c>
      <c r="F733" s="8">
        <v>5619.77</v>
      </c>
      <c r="G733" s="8">
        <v>5375.39</v>
      </c>
      <c r="H733" s="9">
        <v>-1.55E-2</v>
      </c>
    </row>
    <row r="734" spans="3:8" x14ac:dyDescent="0.25">
      <c r="C734" s="10">
        <v>44260</v>
      </c>
      <c r="D734" s="8">
        <v>5480.61</v>
      </c>
      <c r="E734" s="8">
        <v>5334.66</v>
      </c>
      <c r="F734" s="8">
        <v>5500.97</v>
      </c>
      <c r="G734" s="8">
        <v>5310.9</v>
      </c>
      <c r="H734" s="9">
        <v>2.9100000000000001E-2</v>
      </c>
    </row>
    <row r="735" spans="3:8" x14ac:dyDescent="0.25">
      <c r="C735" s="10">
        <v>44259</v>
      </c>
      <c r="D735" s="8">
        <v>5325.6</v>
      </c>
      <c r="E735" s="8">
        <v>5095.93</v>
      </c>
      <c r="F735" s="8">
        <v>5361.81</v>
      </c>
      <c r="G735" s="8">
        <v>4997.49</v>
      </c>
      <c r="H735" s="9">
        <v>4.02E-2</v>
      </c>
    </row>
    <row r="736" spans="3:8" x14ac:dyDescent="0.25">
      <c r="C736" s="10">
        <v>44258</v>
      </c>
      <c r="D736" s="8">
        <v>5119.68</v>
      </c>
      <c r="E736" s="8">
        <v>4997.49</v>
      </c>
      <c r="F736" s="8">
        <v>5131</v>
      </c>
      <c r="G736" s="8">
        <v>4942.05</v>
      </c>
      <c r="H736" s="9">
        <v>1.2800000000000001E-2</v>
      </c>
    </row>
    <row r="737" spans="3:8" x14ac:dyDescent="0.25">
      <c r="C737" s="10">
        <v>44257</v>
      </c>
      <c r="D737" s="8">
        <v>5055.1899999999996</v>
      </c>
      <c r="E737" s="8">
        <v>5023.51</v>
      </c>
      <c r="F737" s="8">
        <v>5099.32</v>
      </c>
      <c r="G737" s="8">
        <v>4970.34</v>
      </c>
      <c r="H737" s="9">
        <v>3.8E-3</v>
      </c>
    </row>
    <row r="738" spans="3:8" x14ac:dyDescent="0.25">
      <c r="C738" s="10">
        <v>44256</v>
      </c>
      <c r="D738" s="8">
        <v>5035.96</v>
      </c>
      <c r="E738" s="8">
        <v>5230.5600000000004</v>
      </c>
      <c r="F738" s="8">
        <v>5232.83</v>
      </c>
      <c r="G738" s="8">
        <v>4998.62</v>
      </c>
      <c r="H738" s="9">
        <v>-3.32E-2</v>
      </c>
    </row>
    <row r="739" spans="3:8" x14ac:dyDescent="0.25">
      <c r="C739" s="10">
        <v>44253</v>
      </c>
      <c r="D739" s="8">
        <v>5209.07</v>
      </c>
      <c r="E739" s="8">
        <v>5245.27</v>
      </c>
      <c r="F739" s="8">
        <v>5288.27</v>
      </c>
      <c r="G739" s="8">
        <v>5188.7</v>
      </c>
      <c r="H739" s="9">
        <v>-3.8999999999999998E-3</v>
      </c>
    </row>
    <row r="740" spans="3:8" x14ac:dyDescent="0.25">
      <c r="C740" s="10">
        <v>44252</v>
      </c>
      <c r="D740" s="8">
        <v>5229.43</v>
      </c>
      <c r="E740" s="8">
        <v>5198.88</v>
      </c>
      <c r="F740" s="8">
        <v>5265.64</v>
      </c>
      <c r="G740" s="8">
        <v>5164.9399999999996</v>
      </c>
      <c r="H740" s="9">
        <v>1.18E-2</v>
      </c>
    </row>
    <row r="741" spans="3:8" x14ac:dyDescent="0.25">
      <c r="C741" s="10">
        <v>44251</v>
      </c>
      <c r="D741" s="8">
        <v>5168.34</v>
      </c>
      <c r="E741" s="8">
        <v>5018.99</v>
      </c>
      <c r="F741" s="8">
        <v>5207.9399999999996</v>
      </c>
      <c r="G741" s="8">
        <v>5008.8100000000004</v>
      </c>
      <c r="H741" s="9">
        <v>2.0799999999999999E-2</v>
      </c>
    </row>
    <row r="742" spans="3:8" x14ac:dyDescent="0.25">
      <c r="C742" s="10">
        <v>44250</v>
      </c>
      <c r="D742" s="8">
        <v>5063.1099999999997</v>
      </c>
      <c r="E742" s="8">
        <v>5046.1400000000003</v>
      </c>
      <c r="F742" s="8">
        <v>5166.07</v>
      </c>
      <c r="G742" s="8">
        <v>4997.49</v>
      </c>
      <c r="H742" s="9">
        <v>8.9999999999999993E-3</v>
      </c>
    </row>
    <row r="743" spans="3:8" x14ac:dyDescent="0.25">
      <c r="C743" s="10">
        <v>44249</v>
      </c>
      <c r="D743" s="8">
        <v>5017.8599999999997</v>
      </c>
      <c r="E743" s="8">
        <v>4917.16</v>
      </c>
      <c r="F743" s="8">
        <v>5042.75</v>
      </c>
      <c r="G743" s="8">
        <v>4893.3999999999996</v>
      </c>
      <c r="H743" s="9">
        <v>3.04E-2</v>
      </c>
    </row>
    <row r="744" spans="3:8" x14ac:dyDescent="0.25">
      <c r="C744" s="10">
        <v>44246</v>
      </c>
      <c r="D744" s="8">
        <v>4869.6400000000003</v>
      </c>
      <c r="E744" s="8">
        <v>4888.87</v>
      </c>
      <c r="F744" s="8">
        <v>4966.9399999999996</v>
      </c>
      <c r="G744" s="8">
        <v>4844.75</v>
      </c>
      <c r="H744" s="9">
        <v>-2.5100000000000001E-2</v>
      </c>
    </row>
    <row r="745" spans="3:8" x14ac:dyDescent="0.25">
      <c r="C745" s="10">
        <v>44245</v>
      </c>
      <c r="D745" s="8">
        <v>4995.2299999999996</v>
      </c>
      <c r="E745" s="8">
        <v>5089.1400000000003</v>
      </c>
      <c r="F745" s="8">
        <v>5108.37</v>
      </c>
      <c r="G745" s="8">
        <v>4955.63</v>
      </c>
      <c r="H745" s="9">
        <v>-4.3E-3</v>
      </c>
    </row>
    <row r="746" spans="3:8" x14ac:dyDescent="0.25">
      <c r="C746" s="10">
        <v>44244</v>
      </c>
      <c r="D746" s="8">
        <v>5016.7299999999996</v>
      </c>
      <c r="E746" s="8">
        <v>4971.93</v>
      </c>
      <c r="F746" s="8">
        <v>5066.62</v>
      </c>
      <c r="G746" s="8">
        <v>4926.57</v>
      </c>
      <c r="H746" s="9">
        <v>1.17E-2</v>
      </c>
    </row>
    <row r="747" spans="3:8" x14ac:dyDescent="0.25">
      <c r="C747" s="10">
        <v>44243</v>
      </c>
      <c r="D747" s="8">
        <v>4958.8900000000003</v>
      </c>
      <c r="E747" s="8">
        <v>4966.8500000000004</v>
      </c>
      <c r="F747" s="8">
        <v>4987.3</v>
      </c>
      <c r="G747" s="8">
        <v>4917.99</v>
      </c>
      <c r="H747" s="9">
        <v>-1.1000000000000001E-3</v>
      </c>
    </row>
    <row r="748" spans="3:8" x14ac:dyDescent="0.25">
      <c r="C748" s="10">
        <v>44242</v>
      </c>
      <c r="D748" s="8">
        <v>4964.57</v>
      </c>
      <c r="E748" s="8">
        <v>5005.4799999999996</v>
      </c>
      <c r="F748" s="8">
        <v>5027.07</v>
      </c>
      <c r="G748" s="8">
        <v>4949.8</v>
      </c>
      <c r="H748" s="9">
        <v>1.0200000000000001E-2</v>
      </c>
    </row>
    <row r="749" spans="3:8" x14ac:dyDescent="0.25">
      <c r="C749" s="10">
        <v>44239</v>
      </c>
      <c r="D749" s="8">
        <v>4914.58</v>
      </c>
      <c r="E749" s="8">
        <v>4807.76</v>
      </c>
      <c r="F749" s="8">
        <v>4939.58</v>
      </c>
      <c r="G749" s="8">
        <v>4753.22</v>
      </c>
      <c r="H749" s="9">
        <v>1.9800000000000002E-2</v>
      </c>
    </row>
    <row r="750" spans="3:8" x14ac:dyDescent="0.25">
      <c r="C750" s="10">
        <v>44238</v>
      </c>
      <c r="D750" s="8">
        <v>4819.13</v>
      </c>
      <c r="E750" s="8">
        <v>4835.03</v>
      </c>
      <c r="F750" s="8">
        <v>4854.3500000000004</v>
      </c>
      <c r="G750" s="8">
        <v>4810.03</v>
      </c>
      <c r="H750" s="9">
        <v>-1.03E-2</v>
      </c>
    </row>
    <row r="751" spans="3:8" x14ac:dyDescent="0.25">
      <c r="C751" s="10">
        <v>44237</v>
      </c>
      <c r="D751" s="8">
        <v>4869.12</v>
      </c>
      <c r="E751" s="8">
        <v>4823.67</v>
      </c>
      <c r="F751" s="8">
        <v>4878.21</v>
      </c>
      <c r="G751" s="8">
        <v>4810.03</v>
      </c>
      <c r="H751" s="9">
        <v>6.6E-3</v>
      </c>
    </row>
    <row r="752" spans="3:8" x14ac:dyDescent="0.25">
      <c r="C752" s="10">
        <v>44236</v>
      </c>
      <c r="D752" s="8">
        <v>4837.3100000000004</v>
      </c>
      <c r="E752" s="8">
        <v>4825.9399999999996</v>
      </c>
      <c r="F752" s="8">
        <v>4861.17</v>
      </c>
      <c r="G752" s="8">
        <v>4749.8100000000004</v>
      </c>
      <c r="H752" s="9">
        <v>6.1000000000000004E-3</v>
      </c>
    </row>
    <row r="753" spans="3:8" x14ac:dyDescent="0.25">
      <c r="C753" s="10">
        <v>44235</v>
      </c>
      <c r="D753" s="8">
        <v>4807.76</v>
      </c>
      <c r="E753" s="8">
        <v>4727.08</v>
      </c>
      <c r="F753" s="8">
        <v>4823.67</v>
      </c>
      <c r="G753" s="8">
        <v>4727.08</v>
      </c>
      <c r="H753" s="9">
        <v>2.1700000000000001E-2</v>
      </c>
    </row>
    <row r="754" spans="3:8" x14ac:dyDescent="0.25">
      <c r="C754" s="10">
        <v>44232</v>
      </c>
      <c r="D754" s="8">
        <v>4705.49</v>
      </c>
      <c r="E754" s="8">
        <v>4699.8100000000004</v>
      </c>
      <c r="F754" s="8">
        <v>4749.8100000000004</v>
      </c>
      <c r="G754" s="8">
        <v>4688.45</v>
      </c>
      <c r="H754" s="9">
        <v>7.4999999999999997E-3</v>
      </c>
    </row>
    <row r="755" spans="3:8" x14ac:dyDescent="0.25">
      <c r="C755" s="10">
        <v>44231</v>
      </c>
      <c r="D755" s="8">
        <v>4670.2700000000004</v>
      </c>
      <c r="E755" s="8">
        <v>4654.3599999999997</v>
      </c>
      <c r="F755" s="8">
        <v>4680.49</v>
      </c>
      <c r="G755" s="8">
        <v>4591.8599999999997</v>
      </c>
      <c r="H755" s="9">
        <v>9.7999999999999997E-3</v>
      </c>
    </row>
    <row r="756" spans="3:8" x14ac:dyDescent="0.25">
      <c r="C756" s="10">
        <v>44230</v>
      </c>
      <c r="D756" s="8">
        <v>4624.82</v>
      </c>
      <c r="E756" s="8">
        <v>4560.04</v>
      </c>
      <c r="F756" s="8">
        <v>4672.54</v>
      </c>
      <c r="G756" s="8">
        <v>4556.6400000000003</v>
      </c>
      <c r="H756" s="9">
        <v>1.6199999999999999E-2</v>
      </c>
    </row>
    <row r="757" spans="3:8" x14ac:dyDescent="0.25">
      <c r="C757" s="10">
        <v>44229</v>
      </c>
      <c r="D757" s="8">
        <v>4550.95</v>
      </c>
      <c r="E757" s="8">
        <v>4497.55</v>
      </c>
      <c r="F757" s="8">
        <v>4593</v>
      </c>
      <c r="G757" s="8">
        <v>4481.6400000000003</v>
      </c>
      <c r="H757" s="9">
        <v>2.5600000000000001E-2</v>
      </c>
    </row>
    <row r="758" spans="3:8" x14ac:dyDescent="0.25">
      <c r="C758" s="10">
        <v>44228</v>
      </c>
      <c r="D758" s="8">
        <v>4437.32</v>
      </c>
      <c r="E758" s="8">
        <v>4371.42</v>
      </c>
      <c r="F758" s="8">
        <v>4454.37</v>
      </c>
      <c r="G758" s="8">
        <v>4346.42</v>
      </c>
      <c r="H758" s="9">
        <v>2.2200000000000001E-2</v>
      </c>
    </row>
    <row r="759" spans="3:8" x14ac:dyDescent="0.25">
      <c r="C759" s="10">
        <v>44225</v>
      </c>
      <c r="D759" s="8">
        <v>4340.74</v>
      </c>
      <c r="E759" s="8">
        <v>4349.83</v>
      </c>
      <c r="F759" s="8">
        <v>4418.01</v>
      </c>
      <c r="G759" s="8">
        <v>4319.1499999999996</v>
      </c>
      <c r="H759" s="9">
        <v>-1.8E-3</v>
      </c>
    </row>
    <row r="760" spans="3:8" x14ac:dyDescent="0.25">
      <c r="C760" s="10">
        <v>44224</v>
      </c>
      <c r="D760" s="8">
        <v>4348.6899999999996</v>
      </c>
      <c r="E760" s="8">
        <v>4379.37</v>
      </c>
      <c r="F760" s="8">
        <v>4453.2299999999996</v>
      </c>
      <c r="G760" s="8">
        <v>4338.46</v>
      </c>
      <c r="H760" s="9">
        <v>-1.7000000000000001E-2</v>
      </c>
    </row>
    <row r="761" spans="3:8" x14ac:dyDescent="0.25">
      <c r="C761" s="10">
        <v>44223</v>
      </c>
      <c r="D761" s="8">
        <v>4423.6899999999996</v>
      </c>
      <c r="E761" s="8">
        <v>4383.92</v>
      </c>
      <c r="F761" s="8">
        <v>4436.1899999999996</v>
      </c>
      <c r="G761" s="8">
        <v>4320.28</v>
      </c>
      <c r="H761" s="9">
        <v>1.41E-2</v>
      </c>
    </row>
    <row r="762" spans="3:8" x14ac:dyDescent="0.25">
      <c r="C762" s="10">
        <v>44221</v>
      </c>
      <c r="D762" s="8">
        <v>4362.33</v>
      </c>
      <c r="E762" s="8">
        <v>4343.01</v>
      </c>
      <c r="F762" s="8">
        <v>4396.42</v>
      </c>
      <c r="G762" s="8">
        <v>4310.05</v>
      </c>
      <c r="H762" s="9">
        <v>1E-3</v>
      </c>
    </row>
    <row r="763" spans="3:8" x14ac:dyDescent="0.25">
      <c r="C763" s="10">
        <v>44218</v>
      </c>
      <c r="D763" s="8">
        <v>4357.78</v>
      </c>
      <c r="E763" s="8">
        <v>4385.05</v>
      </c>
      <c r="F763" s="8">
        <v>4391.87</v>
      </c>
      <c r="G763" s="8">
        <v>4282.78</v>
      </c>
      <c r="H763" s="9">
        <v>-1.52E-2</v>
      </c>
    </row>
    <row r="764" spans="3:8" x14ac:dyDescent="0.25">
      <c r="C764" s="10">
        <v>44217</v>
      </c>
      <c r="D764" s="8">
        <v>4424.82</v>
      </c>
      <c r="E764" s="8">
        <v>4414.6000000000004</v>
      </c>
      <c r="F764" s="8">
        <v>4439.6000000000004</v>
      </c>
      <c r="G764" s="8">
        <v>4388.46</v>
      </c>
      <c r="H764" s="9">
        <v>-4.1000000000000003E-3</v>
      </c>
    </row>
    <row r="765" spans="3:8" x14ac:dyDescent="0.25">
      <c r="C765" s="10">
        <v>44216</v>
      </c>
      <c r="D765" s="8">
        <v>4443</v>
      </c>
      <c r="E765" s="8">
        <v>4453.2299999999996</v>
      </c>
      <c r="F765" s="8">
        <v>4479.37</v>
      </c>
      <c r="G765" s="8">
        <v>4419.1400000000003</v>
      </c>
      <c r="H765" s="9">
        <v>5.7000000000000002E-3</v>
      </c>
    </row>
    <row r="766" spans="3:8" x14ac:dyDescent="0.25">
      <c r="C766" s="10">
        <v>44215</v>
      </c>
      <c r="D766" s="8">
        <v>4418.01</v>
      </c>
      <c r="E766" s="8">
        <v>4377.1000000000004</v>
      </c>
      <c r="F766" s="8">
        <v>4439.6000000000004</v>
      </c>
      <c r="G766" s="8">
        <v>4358.92</v>
      </c>
      <c r="H766" s="9">
        <v>1.41E-2</v>
      </c>
    </row>
    <row r="767" spans="3:8" x14ac:dyDescent="0.25">
      <c r="C767" s="10">
        <v>44214</v>
      </c>
      <c r="D767" s="8">
        <v>4356.6400000000003</v>
      </c>
      <c r="E767" s="8">
        <v>4366.87</v>
      </c>
      <c r="F767" s="8">
        <v>4391.87</v>
      </c>
      <c r="G767" s="8">
        <v>4335.05</v>
      </c>
      <c r="H767" s="9">
        <v>-2.3E-3</v>
      </c>
    </row>
    <row r="768" spans="3:8" x14ac:dyDescent="0.25">
      <c r="C768" s="10">
        <v>44211</v>
      </c>
      <c r="D768" s="8">
        <v>4366.87</v>
      </c>
      <c r="E768" s="8">
        <v>4452.8599999999997</v>
      </c>
      <c r="F768" s="8">
        <v>4469.95</v>
      </c>
      <c r="G768" s="8">
        <v>4334.9799999999996</v>
      </c>
      <c r="H768" s="9">
        <v>-1.78E-2</v>
      </c>
    </row>
    <row r="769" spans="3:8" x14ac:dyDescent="0.25">
      <c r="C769" s="10">
        <v>44210</v>
      </c>
      <c r="D769" s="8">
        <v>4446.03</v>
      </c>
      <c r="E769" s="8">
        <v>4410.68</v>
      </c>
      <c r="F769" s="8">
        <v>4457.43</v>
      </c>
      <c r="G769" s="8">
        <v>4359.37</v>
      </c>
      <c r="H769" s="9">
        <v>7.1999999999999998E-3</v>
      </c>
    </row>
    <row r="770" spans="3:8" x14ac:dyDescent="0.25">
      <c r="C770" s="10">
        <v>44209</v>
      </c>
      <c r="D770" s="8">
        <v>4414.1000000000004</v>
      </c>
      <c r="E770" s="8">
        <v>4449.45</v>
      </c>
      <c r="F770" s="8">
        <v>4533.83</v>
      </c>
      <c r="G770" s="8">
        <v>4390.16</v>
      </c>
      <c r="H770" s="9">
        <v>-3.8999999999999998E-3</v>
      </c>
    </row>
    <row r="771" spans="3:8" x14ac:dyDescent="0.25">
      <c r="C771" s="10">
        <v>44208</v>
      </c>
      <c r="D771" s="8">
        <v>4431.21</v>
      </c>
      <c r="E771" s="8">
        <v>4377.6099999999997</v>
      </c>
      <c r="F771" s="8">
        <v>4450.59</v>
      </c>
      <c r="G771" s="8">
        <v>4369.63</v>
      </c>
      <c r="H771" s="9">
        <v>1.01E-2</v>
      </c>
    </row>
    <row r="772" spans="3:8" x14ac:dyDescent="0.25">
      <c r="C772" s="10">
        <v>44207</v>
      </c>
      <c r="D772" s="8">
        <v>4386.7299999999996</v>
      </c>
      <c r="E772" s="8">
        <v>4344.54</v>
      </c>
      <c r="F772" s="8">
        <v>4397</v>
      </c>
      <c r="G772" s="8">
        <v>4322.88</v>
      </c>
      <c r="H772" s="9">
        <v>1.18E-2</v>
      </c>
    </row>
    <row r="773" spans="3:8" x14ac:dyDescent="0.25">
      <c r="C773" s="10">
        <v>44204</v>
      </c>
      <c r="D773" s="8">
        <v>4335.42</v>
      </c>
      <c r="E773" s="8">
        <v>4274.99</v>
      </c>
      <c r="F773" s="8">
        <v>4342.26</v>
      </c>
      <c r="G773" s="8">
        <v>4262.4399999999996</v>
      </c>
      <c r="H773" s="9">
        <v>1.7100000000000001E-2</v>
      </c>
    </row>
    <row r="774" spans="3:8" x14ac:dyDescent="0.25">
      <c r="C774" s="10">
        <v>44203</v>
      </c>
      <c r="D774" s="8">
        <v>4262.4399999999996</v>
      </c>
      <c r="E774" s="8">
        <v>4256.74</v>
      </c>
      <c r="F774" s="8">
        <v>4281.83</v>
      </c>
      <c r="G774" s="8">
        <v>4225.95</v>
      </c>
      <c r="H774" s="9">
        <v>4.5999999999999999E-3</v>
      </c>
    </row>
    <row r="775" spans="3:8" x14ac:dyDescent="0.25">
      <c r="C775" s="10">
        <v>44202</v>
      </c>
      <c r="D775" s="8">
        <v>4243.0600000000004</v>
      </c>
      <c r="E775" s="8">
        <v>4188.32</v>
      </c>
      <c r="F775" s="8">
        <v>4249.8999999999996</v>
      </c>
      <c r="G775" s="8">
        <v>4134.7299999999996</v>
      </c>
      <c r="H775" s="9">
        <v>1.5599999999999999E-2</v>
      </c>
    </row>
    <row r="776" spans="3:8" x14ac:dyDescent="0.25">
      <c r="C776" s="10">
        <v>44201</v>
      </c>
      <c r="D776" s="8">
        <v>4178.0600000000004</v>
      </c>
      <c r="E776" s="8">
        <v>3995.61</v>
      </c>
      <c r="F776" s="8">
        <v>4190.6000000000004</v>
      </c>
      <c r="G776" s="8">
        <v>3952.28</v>
      </c>
      <c r="H776" s="9">
        <v>4.87E-2</v>
      </c>
    </row>
    <row r="777" spans="3:8" x14ac:dyDescent="0.25">
      <c r="C777" s="10">
        <v>44200</v>
      </c>
      <c r="D777" s="8">
        <v>3984.21</v>
      </c>
      <c r="E777" s="8">
        <v>4085.7</v>
      </c>
      <c r="F777" s="8">
        <v>4154.1099999999997</v>
      </c>
      <c r="G777" s="8">
        <v>3942.02</v>
      </c>
      <c r="H777" s="9">
        <v>-9.4000000000000004E-3</v>
      </c>
    </row>
    <row r="778" spans="3:8" x14ac:dyDescent="0.25">
      <c r="C778" s="10">
        <v>44197</v>
      </c>
      <c r="D778" s="8">
        <v>4021.84</v>
      </c>
      <c r="E778" s="8">
        <v>4028.68</v>
      </c>
      <c r="F778" s="8">
        <v>4058.33</v>
      </c>
      <c r="G778" s="8">
        <v>4003.59</v>
      </c>
      <c r="H778" s="9">
        <v>8.9999999999999998E-4</v>
      </c>
    </row>
  </sheetData>
  <mergeCells count="2">
    <mergeCell ref="C3:H3"/>
    <mergeCell ref="D4:H4"/>
  </mergeCells>
  <hyperlinks>
    <hyperlink ref="D4" r:id="rId1" xr:uid="{C2C251B9-22D4-4403-9CC0-BC81BDAFDBC6}"/>
  </hyperlinks>
  <pageMargins left="0.7" right="0.7" top="0.75" bottom="0.75" header="0.3" footer="0.3"/>
  <pageSetup orientation="portrait"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1EA8F-4606-4799-A0BD-CC4C6A88EA60}">
  <sheetPr codeName="Sheet3"/>
  <dimension ref="C1:I728"/>
  <sheetViews>
    <sheetView showGridLines="0" view="pageBreakPreview" zoomScale="70" zoomScaleNormal="121" zoomScaleSheetLayoutView="70" workbookViewId="0">
      <selection activeCell="AD20" sqref="AD20"/>
    </sheetView>
  </sheetViews>
  <sheetFormatPr defaultColWidth="8.77734375" defaultRowHeight="13.2" x14ac:dyDescent="0.25"/>
  <cols>
    <col min="1" max="2" width="2.33203125" style="7" customWidth="1"/>
    <col min="3" max="3" width="12.33203125" style="7" bestFit="1" customWidth="1"/>
    <col min="4" max="8" width="8.77734375" style="7"/>
    <col min="9" max="9" width="11.109375" style="7" customWidth="1"/>
    <col min="10" max="10" width="2.21875" style="7" customWidth="1"/>
    <col min="11" max="16384" width="8.77734375" style="7"/>
  </cols>
  <sheetData>
    <row r="1" spans="3:9" ht="9.75" customHeight="1" x14ac:dyDescent="0.25"/>
    <row r="2" spans="3:9" ht="7.05" customHeight="1" x14ac:dyDescent="0.25"/>
    <row r="3" spans="3:9" x14ac:dyDescent="0.25">
      <c r="C3" s="174" t="s">
        <v>1307</v>
      </c>
      <c r="D3" s="174"/>
      <c r="E3" s="174"/>
      <c r="F3" s="174"/>
      <c r="G3" s="174"/>
      <c r="H3" s="174"/>
      <c r="I3" s="174"/>
    </row>
    <row r="4" spans="3:9" ht="30.6" customHeight="1" x14ac:dyDescent="0.25">
      <c r="C4" s="11" t="s">
        <v>1302</v>
      </c>
      <c r="D4" s="176" t="s">
        <v>1315</v>
      </c>
      <c r="E4" s="177"/>
      <c r="F4" s="177"/>
      <c r="G4" s="177"/>
      <c r="H4" s="177"/>
      <c r="I4" s="177"/>
    </row>
    <row r="5" spans="3:9" x14ac:dyDescent="0.25">
      <c r="C5" s="7" t="s">
        <v>0</v>
      </c>
      <c r="D5" s="7" t="s">
        <v>1</v>
      </c>
      <c r="E5" s="7" t="s">
        <v>2</v>
      </c>
      <c r="F5" s="7" t="s">
        <v>3</v>
      </c>
      <c r="G5" s="7" t="s">
        <v>4</v>
      </c>
      <c r="H5" s="7" t="s">
        <v>5</v>
      </c>
      <c r="I5" s="7" t="s">
        <v>6</v>
      </c>
    </row>
    <row r="6" spans="3:9" x14ac:dyDescent="0.25">
      <c r="C6" s="10">
        <v>45289</v>
      </c>
      <c r="D6" s="7">
        <v>129.85</v>
      </c>
      <c r="E6" s="7">
        <v>129.69999999999999</v>
      </c>
      <c r="F6" s="7">
        <v>132.05000000000001</v>
      </c>
      <c r="G6" s="7">
        <v>128.30000000000001</v>
      </c>
      <c r="H6" s="7" t="s">
        <v>8</v>
      </c>
      <c r="I6" s="9">
        <v>-2.5499999999999998E-2</v>
      </c>
    </row>
    <row r="7" spans="3:9" x14ac:dyDescent="0.25">
      <c r="C7" s="10">
        <v>45288</v>
      </c>
      <c r="D7" s="7">
        <v>133.25</v>
      </c>
      <c r="E7" s="7">
        <v>127</v>
      </c>
      <c r="F7" s="7">
        <v>133.94999999999999</v>
      </c>
      <c r="G7" s="7">
        <v>126.5</v>
      </c>
      <c r="H7" s="7" t="s">
        <v>9</v>
      </c>
      <c r="I7" s="9">
        <v>5.2499999999999998E-2</v>
      </c>
    </row>
    <row r="8" spans="3:9" x14ac:dyDescent="0.25">
      <c r="C8" s="10">
        <v>45287</v>
      </c>
      <c r="D8" s="7">
        <v>126.6</v>
      </c>
      <c r="E8" s="7">
        <v>128.4</v>
      </c>
      <c r="F8" s="7">
        <v>128.9</v>
      </c>
      <c r="G8" s="7">
        <v>125.45</v>
      </c>
      <c r="H8" s="7" t="s">
        <v>10</v>
      </c>
      <c r="I8" s="9">
        <v>-1.1299999999999999E-2</v>
      </c>
    </row>
    <row r="9" spans="3:9" x14ac:dyDescent="0.25">
      <c r="C9" s="10">
        <v>45286</v>
      </c>
      <c r="D9" s="7">
        <v>128.05000000000001</v>
      </c>
      <c r="E9" s="7">
        <v>123.9</v>
      </c>
      <c r="F9" s="7">
        <v>128.5</v>
      </c>
      <c r="G9" s="7">
        <v>123.6</v>
      </c>
      <c r="H9" s="7" t="s">
        <v>11</v>
      </c>
      <c r="I9" s="9">
        <v>3.5200000000000002E-2</v>
      </c>
    </row>
    <row r="10" spans="3:9" x14ac:dyDescent="0.25">
      <c r="C10" s="10">
        <v>45282</v>
      </c>
      <c r="D10" s="7">
        <v>123.7</v>
      </c>
      <c r="E10" s="7">
        <v>124.25</v>
      </c>
      <c r="F10" s="7">
        <v>125</v>
      </c>
      <c r="G10" s="7">
        <v>122.1</v>
      </c>
      <c r="H10" s="7" t="s">
        <v>12</v>
      </c>
      <c r="I10" s="9">
        <v>-3.5999999999999999E-3</v>
      </c>
    </row>
    <row r="11" spans="3:9" x14ac:dyDescent="0.25">
      <c r="C11" s="10">
        <v>45281</v>
      </c>
      <c r="D11" s="7">
        <v>124.15</v>
      </c>
      <c r="E11" s="7">
        <v>118</v>
      </c>
      <c r="F11" s="7">
        <v>124.5</v>
      </c>
      <c r="G11" s="7">
        <v>117.35</v>
      </c>
      <c r="H11" s="7" t="s">
        <v>13</v>
      </c>
      <c r="I11" s="9">
        <v>3.4200000000000001E-2</v>
      </c>
    </row>
    <row r="12" spans="3:9" x14ac:dyDescent="0.25">
      <c r="C12" s="10">
        <v>45280</v>
      </c>
      <c r="D12" s="7">
        <v>120.05</v>
      </c>
      <c r="E12" s="7">
        <v>125.6</v>
      </c>
      <c r="F12" s="7">
        <v>126.4</v>
      </c>
      <c r="G12" s="7">
        <v>119</v>
      </c>
      <c r="H12" s="7" t="s">
        <v>14</v>
      </c>
      <c r="I12" s="9">
        <v>-3.73E-2</v>
      </c>
    </row>
    <row r="13" spans="3:9" x14ac:dyDescent="0.25">
      <c r="C13" s="10">
        <v>45279</v>
      </c>
      <c r="D13" s="7">
        <v>124.7</v>
      </c>
      <c r="E13" s="7">
        <v>125</v>
      </c>
      <c r="F13" s="7">
        <v>125.95</v>
      </c>
      <c r="G13" s="7">
        <v>124.2</v>
      </c>
      <c r="H13" s="7" t="s">
        <v>15</v>
      </c>
      <c r="I13" s="9">
        <v>2.8E-3</v>
      </c>
    </row>
    <row r="14" spans="3:9" x14ac:dyDescent="0.25">
      <c r="C14" s="10">
        <v>45278</v>
      </c>
      <c r="D14" s="7">
        <v>124.35</v>
      </c>
      <c r="E14" s="7">
        <v>124.45</v>
      </c>
      <c r="F14" s="7">
        <v>125.8</v>
      </c>
      <c r="G14" s="7">
        <v>123.2</v>
      </c>
      <c r="H14" s="7" t="s">
        <v>16</v>
      </c>
      <c r="I14" s="9">
        <v>4.4000000000000003E-3</v>
      </c>
    </row>
    <row r="15" spans="3:9" x14ac:dyDescent="0.25">
      <c r="C15" s="10">
        <v>45275</v>
      </c>
      <c r="D15" s="7">
        <v>123.8</v>
      </c>
      <c r="E15" s="7">
        <v>120.3</v>
      </c>
      <c r="F15" s="7">
        <v>124.95</v>
      </c>
      <c r="G15" s="7">
        <v>119.65</v>
      </c>
      <c r="H15" s="7" t="s">
        <v>17</v>
      </c>
      <c r="I15" s="9">
        <v>3.0800000000000001E-2</v>
      </c>
    </row>
    <row r="16" spans="3:9" x14ac:dyDescent="0.25">
      <c r="C16" s="10">
        <v>45274</v>
      </c>
      <c r="D16" s="7">
        <v>120.1</v>
      </c>
      <c r="E16" s="7">
        <v>120.5</v>
      </c>
      <c r="F16" s="7">
        <v>120.5</v>
      </c>
      <c r="G16" s="7">
        <v>119.35</v>
      </c>
      <c r="H16" s="7" t="s">
        <v>18</v>
      </c>
      <c r="I16" s="9">
        <v>3.8E-3</v>
      </c>
    </row>
    <row r="17" spans="3:9" x14ac:dyDescent="0.25">
      <c r="C17" s="10">
        <v>45273</v>
      </c>
      <c r="D17" s="7">
        <v>119.65</v>
      </c>
      <c r="E17" s="7">
        <v>118.5</v>
      </c>
      <c r="F17" s="7">
        <v>119.85</v>
      </c>
      <c r="G17" s="7">
        <v>118.05</v>
      </c>
      <c r="H17" s="7" t="s">
        <v>19</v>
      </c>
      <c r="I17" s="9">
        <v>1.7899999999999999E-2</v>
      </c>
    </row>
    <row r="18" spans="3:9" x14ac:dyDescent="0.25">
      <c r="C18" s="10">
        <v>45272</v>
      </c>
      <c r="D18" s="7">
        <v>117.55</v>
      </c>
      <c r="E18" s="7">
        <v>118</v>
      </c>
      <c r="F18" s="7">
        <v>118.9</v>
      </c>
      <c r="G18" s="7">
        <v>116.9</v>
      </c>
      <c r="H18" s="7" t="s">
        <v>20</v>
      </c>
      <c r="I18" s="9">
        <v>4.0000000000000002E-4</v>
      </c>
    </row>
    <row r="19" spans="3:9" x14ac:dyDescent="0.25">
      <c r="C19" s="10">
        <v>45271</v>
      </c>
      <c r="D19" s="7">
        <v>117.5</v>
      </c>
      <c r="E19" s="7">
        <v>119.9</v>
      </c>
      <c r="F19" s="7">
        <v>121</v>
      </c>
      <c r="G19" s="7">
        <v>116.6</v>
      </c>
      <c r="H19" s="7" t="s">
        <v>21</v>
      </c>
      <c r="I19" s="9">
        <v>-1.09E-2</v>
      </c>
    </row>
    <row r="20" spans="3:9" x14ac:dyDescent="0.25">
      <c r="C20" s="10">
        <v>45268</v>
      </c>
      <c r="D20" s="7">
        <v>118.8</v>
      </c>
      <c r="E20" s="7">
        <v>122.15</v>
      </c>
      <c r="F20" s="7">
        <v>122.45</v>
      </c>
      <c r="G20" s="7">
        <v>117.35</v>
      </c>
      <c r="H20" s="7" t="s">
        <v>22</v>
      </c>
      <c r="I20" s="9">
        <v>-2.1000000000000001E-2</v>
      </c>
    </row>
    <row r="21" spans="3:9" x14ac:dyDescent="0.25">
      <c r="C21" s="10">
        <v>45267</v>
      </c>
      <c r="D21" s="7">
        <v>121.35</v>
      </c>
      <c r="E21" s="7">
        <v>120.3</v>
      </c>
      <c r="F21" s="7">
        <v>122.5</v>
      </c>
      <c r="G21" s="7">
        <v>119.55</v>
      </c>
      <c r="H21" s="7" t="s">
        <v>23</v>
      </c>
      <c r="I21" s="9">
        <v>1.72E-2</v>
      </c>
    </row>
    <row r="22" spans="3:9" x14ac:dyDescent="0.25">
      <c r="C22" s="10">
        <v>45266</v>
      </c>
      <c r="D22" s="7">
        <v>119.3</v>
      </c>
      <c r="E22" s="7">
        <v>118.8</v>
      </c>
      <c r="F22" s="7">
        <v>119.95</v>
      </c>
      <c r="G22" s="7">
        <v>117.4</v>
      </c>
      <c r="H22" s="7" t="s">
        <v>24</v>
      </c>
      <c r="I22" s="9">
        <v>1.3599999999999999E-2</v>
      </c>
    </row>
    <row r="23" spans="3:9" x14ac:dyDescent="0.25">
      <c r="C23" s="10">
        <v>45265</v>
      </c>
      <c r="D23" s="7">
        <v>117.7</v>
      </c>
      <c r="E23" s="7">
        <v>120</v>
      </c>
      <c r="F23" s="7">
        <v>120</v>
      </c>
      <c r="G23" s="7">
        <v>115.6</v>
      </c>
      <c r="H23" s="7" t="s">
        <v>25</v>
      </c>
      <c r="I23" s="9">
        <v>1.55E-2</v>
      </c>
    </row>
    <row r="24" spans="3:9" x14ac:dyDescent="0.25">
      <c r="C24" s="10">
        <v>45264</v>
      </c>
      <c r="D24" s="7">
        <v>115.9</v>
      </c>
      <c r="E24" s="7">
        <v>114.5</v>
      </c>
      <c r="F24" s="7">
        <v>118.15</v>
      </c>
      <c r="G24" s="7">
        <v>113.1</v>
      </c>
      <c r="H24" s="7" t="s">
        <v>26</v>
      </c>
      <c r="I24" s="9">
        <v>4.1799999999999997E-2</v>
      </c>
    </row>
    <row r="25" spans="3:9" x14ac:dyDescent="0.25">
      <c r="C25" s="10">
        <v>45261</v>
      </c>
      <c r="D25" s="7">
        <v>111.25</v>
      </c>
      <c r="E25" s="7">
        <v>112.85</v>
      </c>
      <c r="F25" s="7">
        <v>113.95</v>
      </c>
      <c r="G25" s="7">
        <v>110.6</v>
      </c>
      <c r="H25" s="7" t="s">
        <v>27</v>
      </c>
      <c r="I25" s="9">
        <v>-4.4999999999999997E-3</v>
      </c>
    </row>
    <row r="26" spans="3:9" x14ac:dyDescent="0.25">
      <c r="C26" s="10">
        <v>45260</v>
      </c>
      <c r="D26" s="7">
        <v>111.75</v>
      </c>
      <c r="E26" s="7">
        <v>108.55</v>
      </c>
      <c r="F26" s="7">
        <v>112.5</v>
      </c>
      <c r="G26" s="7">
        <v>107.1</v>
      </c>
      <c r="H26" s="7" t="s">
        <v>28</v>
      </c>
      <c r="I26" s="9">
        <v>2.9499999999999998E-2</v>
      </c>
    </row>
    <row r="27" spans="3:9" x14ac:dyDescent="0.25">
      <c r="C27" s="10">
        <v>45259</v>
      </c>
      <c r="D27" s="7">
        <v>108.55</v>
      </c>
      <c r="E27" s="7">
        <v>108.7</v>
      </c>
      <c r="F27" s="7">
        <v>109.75</v>
      </c>
      <c r="G27" s="7">
        <v>107.45</v>
      </c>
      <c r="H27" s="7" t="s">
        <v>29</v>
      </c>
      <c r="I27" s="9">
        <v>3.2000000000000002E-3</v>
      </c>
    </row>
    <row r="28" spans="3:9" x14ac:dyDescent="0.25">
      <c r="C28" s="10">
        <v>45258</v>
      </c>
      <c r="D28" s="7">
        <v>108.2</v>
      </c>
      <c r="E28" s="7">
        <v>104.7</v>
      </c>
      <c r="F28" s="7">
        <v>108.6</v>
      </c>
      <c r="G28" s="7">
        <v>104.1</v>
      </c>
      <c r="H28" s="7" t="s">
        <v>30</v>
      </c>
      <c r="I28" s="9">
        <v>4.5900000000000003E-2</v>
      </c>
    </row>
    <row r="29" spans="3:9" x14ac:dyDescent="0.25">
      <c r="C29" s="10">
        <v>45254</v>
      </c>
      <c r="D29" s="7">
        <v>103.45</v>
      </c>
      <c r="E29" s="7">
        <v>104.1</v>
      </c>
      <c r="F29" s="7">
        <v>105.3</v>
      </c>
      <c r="G29" s="7">
        <v>103</v>
      </c>
      <c r="H29" s="7" t="s">
        <v>31</v>
      </c>
      <c r="I29" s="9">
        <v>-3.3999999999999998E-3</v>
      </c>
    </row>
    <row r="30" spans="3:9" x14ac:dyDescent="0.25">
      <c r="C30" s="10">
        <v>45253</v>
      </c>
      <c r="D30" s="7">
        <v>103.8</v>
      </c>
      <c r="E30" s="7">
        <v>102</v>
      </c>
      <c r="F30" s="7">
        <v>104.2</v>
      </c>
      <c r="G30" s="7">
        <v>100.75</v>
      </c>
      <c r="H30" s="7" t="s">
        <v>32</v>
      </c>
      <c r="I30" s="9">
        <v>2.52E-2</v>
      </c>
    </row>
    <row r="31" spans="3:9" x14ac:dyDescent="0.25">
      <c r="C31" s="10">
        <v>45252</v>
      </c>
      <c r="D31" s="7">
        <v>101.25</v>
      </c>
      <c r="E31" s="7">
        <v>101</v>
      </c>
      <c r="F31" s="7">
        <v>102.7</v>
      </c>
      <c r="G31" s="7">
        <v>100.35</v>
      </c>
      <c r="H31" s="7" t="s">
        <v>33</v>
      </c>
      <c r="I31" s="9">
        <v>2E-3</v>
      </c>
    </row>
    <row r="32" spans="3:9" x14ac:dyDescent="0.25">
      <c r="C32" s="10">
        <v>45251</v>
      </c>
      <c r="D32" s="7">
        <v>101.05</v>
      </c>
      <c r="E32" s="7">
        <v>103</v>
      </c>
      <c r="F32" s="7">
        <v>103.2</v>
      </c>
      <c r="G32" s="7">
        <v>100.85</v>
      </c>
      <c r="H32" s="7" t="s">
        <v>34</v>
      </c>
      <c r="I32" s="9">
        <v>-1.7500000000000002E-2</v>
      </c>
    </row>
    <row r="33" spans="3:9" x14ac:dyDescent="0.25">
      <c r="C33" s="10">
        <v>45250</v>
      </c>
      <c r="D33" s="7">
        <v>102.85</v>
      </c>
      <c r="E33" s="7">
        <v>103</v>
      </c>
      <c r="F33" s="7">
        <v>103.95</v>
      </c>
      <c r="G33" s="7">
        <v>102</v>
      </c>
      <c r="H33" s="7" t="s">
        <v>35</v>
      </c>
      <c r="I33" s="9">
        <v>1.5E-3</v>
      </c>
    </row>
    <row r="34" spans="3:9" x14ac:dyDescent="0.25">
      <c r="C34" s="10">
        <v>45247</v>
      </c>
      <c r="D34" s="7">
        <v>102.7</v>
      </c>
      <c r="E34" s="7">
        <v>105</v>
      </c>
      <c r="F34" s="7">
        <v>106.3</v>
      </c>
      <c r="G34" s="7">
        <v>101.5</v>
      </c>
      <c r="H34" s="7" t="s">
        <v>36</v>
      </c>
      <c r="I34" s="9">
        <v>-1.34E-2</v>
      </c>
    </row>
    <row r="35" spans="3:9" x14ac:dyDescent="0.25">
      <c r="C35" s="10">
        <v>45246</v>
      </c>
      <c r="D35" s="7">
        <v>104.1</v>
      </c>
      <c r="E35" s="7">
        <v>102</v>
      </c>
      <c r="F35" s="7">
        <v>105.15</v>
      </c>
      <c r="G35" s="7">
        <v>101.7</v>
      </c>
      <c r="H35" s="7" t="s">
        <v>37</v>
      </c>
      <c r="I35" s="9">
        <v>2.3599999999999999E-2</v>
      </c>
    </row>
    <row r="36" spans="3:9" x14ac:dyDescent="0.25">
      <c r="C36" s="10">
        <v>45245</v>
      </c>
      <c r="D36" s="7">
        <v>101.7</v>
      </c>
      <c r="E36" s="7">
        <v>100</v>
      </c>
      <c r="F36" s="7">
        <v>102</v>
      </c>
      <c r="G36" s="7">
        <v>99.15</v>
      </c>
      <c r="H36" s="7" t="s">
        <v>38</v>
      </c>
      <c r="I36" s="9">
        <v>2.7300000000000001E-2</v>
      </c>
    </row>
    <row r="37" spans="3:9" x14ac:dyDescent="0.25">
      <c r="C37" s="10">
        <v>45243</v>
      </c>
      <c r="D37" s="7">
        <v>99</v>
      </c>
      <c r="E37" s="7">
        <v>98.3</v>
      </c>
      <c r="F37" s="7">
        <v>99.25</v>
      </c>
      <c r="G37" s="7">
        <v>97.55</v>
      </c>
      <c r="H37" s="7" t="s">
        <v>39</v>
      </c>
      <c r="I37" s="9">
        <v>6.6E-3</v>
      </c>
    </row>
    <row r="38" spans="3:9" x14ac:dyDescent="0.25">
      <c r="C38" s="10">
        <v>45242</v>
      </c>
      <c r="D38" s="7">
        <v>98.35</v>
      </c>
      <c r="E38" s="7">
        <v>98.05</v>
      </c>
      <c r="F38" s="7">
        <v>98.9</v>
      </c>
      <c r="G38" s="7">
        <v>98.05</v>
      </c>
      <c r="H38" s="7" t="s">
        <v>40</v>
      </c>
      <c r="I38" s="9">
        <v>3.0999999999999999E-3</v>
      </c>
    </row>
    <row r="39" spans="3:9" x14ac:dyDescent="0.25">
      <c r="C39" s="10">
        <v>45240</v>
      </c>
      <c r="D39" s="7">
        <v>98.05</v>
      </c>
      <c r="E39" s="7">
        <v>97.85</v>
      </c>
      <c r="F39" s="7">
        <v>98.85</v>
      </c>
      <c r="G39" s="7">
        <v>97.4</v>
      </c>
      <c r="H39" s="7" t="s">
        <v>41</v>
      </c>
      <c r="I39" s="9">
        <v>-4.7600000000000003E-2</v>
      </c>
    </row>
    <row r="40" spans="3:9" x14ac:dyDescent="0.25">
      <c r="C40" s="10">
        <v>45239</v>
      </c>
      <c r="D40" s="7">
        <v>102.95</v>
      </c>
      <c r="E40" s="7">
        <v>104.1</v>
      </c>
      <c r="F40" s="7">
        <v>104.5</v>
      </c>
      <c r="G40" s="7">
        <v>102.5</v>
      </c>
      <c r="H40" s="7" t="s">
        <v>42</v>
      </c>
      <c r="I40" s="9">
        <v>-4.7999999999999996E-3</v>
      </c>
    </row>
    <row r="41" spans="3:9" x14ac:dyDescent="0.25">
      <c r="C41" s="10">
        <v>45238</v>
      </c>
      <c r="D41" s="7">
        <v>103.45</v>
      </c>
      <c r="E41" s="7">
        <v>105.4</v>
      </c>
      <c r="F41" s="7">
        <v>106.9</v>
      </c>
      <c r="G41" s="7">
        <v>103.05</v>
      </c>
      <c r="H41" s="7" t="s">
        <v>43</v>
      </c>
      <c r="I41" s="9">
        <v>-5.7999999999999996E-3</v>
      </c>
    </row>
    <row r="42" spans="3:9" x14ac:dyDescent="0.25">
      <c r="C42" s="10">
        <v>45237</v>
      </c>
      <c r="D42" s="7">
        <v>104.05</v>
      </c>
      <c r="E42" s="7">
        <v>100</v>
      </c>
      <c r="F42" s="7">
        <v>104.3</v>
      </c>
      <c r="G42" s="7">
        <v>98.75</v>
      </c>
      <c r="H42" s="7" t="s">
        <v>44</v>
      </c>
      <c r="I42" s="9">
        <v>5.0999999999999997E-2</v>
      </c>
    </row>
    <row r="43" spans="3:9" x14ac:dyDescent="0.25">
      <c r="C43" s="10">
        <v>45236</v>
      </c>
      <c r="D43" s="7">
        <v>99</v>
      </c>
      <c r="E43" s="7">
        <v>97</v>
      </c>
      <c r="F43" s="7">
        <v>100.5</v>
      </c>
      <c r="G43" s="7">
        <v>96.6</v>
      </c>
      <c r="H43" s="7" t="s">
        <v>45</v>
      </c>
      <c r="I43" s="9">
        <v>3.2300000000000002E-2</v>
      </c>
    </row>
    <row r="44" spans="3:9" x14ac:dyDescent="0.25">
      <c r="C44" s="10">
        <v>45233</v>
      </c>
      <c r="D44" s="7">
        <v>95.9</v>
      </c>
      <c r="E44" s="7">
        <v>96.5</v>
      </c>
      <c r="F44" s="7">
        <v>96.75</v>
      </c>
      <c r="G44" s="7">
        <v>95.4</v>
      </c>
      <c r="H44" s="7" t="s">
        <v>46</v>
      </c>
      <c r="I44" s="9">
        <v>8.8999999999999999E-3</v>
      </c>
    </row>
    <row r="45" spans="3:9" x14ac:dyDescent="0.25">
      <c r="C45" s="10">
        <v>45232</v>
      </c>
      <c r="D45" s="7">
        <v>95.05</v>
      </c>
      <c r="E45" s="7">
        <v>93.85</v>
      </c>
      <c r="F45" s="7">
        <v>96.5</v>
      </c>
      <c r="G45" s="7">
        <v>93.3</v>
      </c>
      <c r="H45" s="7" t="s">
        <v>47</v>
      </c>
      <c r="I45" s="9">
        <v>2.81E-2</v>
      </c>
    </row>
    <row r="46" spans="3:9" x14ac:dyDescent="0.25">
      <c r="C46" s="10">
        <v>45231</v>
      </c>
      <c r="D46" s="7">
        <v>92.45</v>
      </c>
      <c r="E46" s="7">
        <v>92</v>
      </c>
      <c r="F46" s="7">
        <v>93</v>
      </c>
      <c r="G46" s="7">
        <v>90.45</v>
      </c>
      <c r="H46" s="7" t="s">
        <v>48</v>
      </c>
      <c r="I46" s="9">
        <v>3.0700000000000002E-2</v>
      </c>
    </row>
    <row r="47" spans="3:9" x14ac:dyDescent="0.25">
      <c r="C47" s="10">
        <v>45230</v>
      </c>
      <c r="D47" s="7">
        <v>89.7</v>
      </c>
      <c r="E47" s="7">
        <v>89</v>
      </c>
      <c r="F47" s="7">
        <v>90</v>
      </c>
      <c r="G47" s="7">
        <v>87.65</v>
      </c>
      <c r="H47" s="7" t="s">
        <v>49</v>
      </c>
      <c r="I47" s="9">
        <v>1.6400000000000001E-2</v>
      </c>
    </row>
    <row r="48" spans="3:9" x14ac:dyDescent="0.25">
      <c r="C48" s="10">
        <v>45229</v>
      </c>
      <c r="D48" s="7">
        <v>88.25</v>
      </c>
      <c r="E48" s="7">
        <v>87.45</v>
      </c>
      <c r="F48" s="7">
        <v>88.6</v>
      </c>
      <c r="G48" s="7">
        <v>86.75</v>
      </c>
      <c r="H48" s="7" t="s">
        <v>50</v>
      </c>
      <c r="I48" s="9">
        <v>1.55E-2</v>
      </c>
    </row>
    <row r="49" spans="3:9" x14ac:dyDescent="0.25">
      <c r="C49" s="10">
        <v>45226</v>
      </c>
      <c r="D49" s="7">
        <v>86.9</v>
      </c>
      <c r="E49" s="7">
        <v>86.55</v>
      </c>
      <c r="F49" s="7">
        <v>87.5</v>
      </c>
      <c r="G49" s="7">
        <v>86.55</v>
      </c>
      <c r="H49" s="7" t="s">
        <v>51</v>
      </c>
      <c r="I49" s="9">
        <v>8.0999999999999996E-3</v>
      </c>
    </row>
    <row r="50" spans="3:9" x14ac:dyDescent="0.25">
      <c r="C50" s="10">
        <v>45225</v>
      </c>
      <c r="D50" s="7">
        <v>86.2</v>
      </c>
      <c r="E50" s="7">
        <v>87.55</v>
      </c>
      <c r="F50" s="7">
        <v>87.8</v>
      </c>
      <c r="G50" s="7">
        <v>85.5</v>
      </c>
      <c r="H50" s="7" t="s">
        <v>52</v>
      </c>
      <c r="I50" s="9">
        <v>-1.6E-2</v>
      </c>
    </row>
    <row r="51" spans="3:9" x14ac:dyDescent="0.25">
      <c r="C51" s="10">
        <v>45224</v>
      </c>
      <c r="D51" s="7">
        <v>87.6</v>
      </c>
      <c r="E51" s="7">
        <v>88.45</v>
      </c>
      <c r="F51" s="7">
        <v>89.2</v>
      </c>
      <c r="G51" s="7">
        <v>86.8</v>
      </c>
      <c r="H51" s="7" t="s">
        <v>53</v>
      </c>
      <c r="I51" s="9">
        <v>-4.0000000000000001E-3</v>
      </c>
    </row>
    <row r="52" spans="3:9" x14ac:dyDescent="0.25">
      <c r="C52" s="10">
        <v>45222</v>
      </c>
      <c r="D52" s="7">
        <v>87.95</v>
      </c>
      <c r="E52" s="7">
        <v>90.3</v>
      </c>
      <c r="F52" s="7">
        <v>90.3</v>
      </c>
      <c r="G52" s="7">
        <v>87.65</v>
      </c>
      <c r="H52" s="7" t="s">
        <v>54</v>
      </c>
      <c r="I52" s="9">
        <v>-2.5999999999999999E-2</v>
      </c>
    </row>
    <row r="53" spans="3:9" x14ac:dyDescent="0.25">
      <c r="C53" s="10">
        <v>45219</v>
      </c>
      <c r="D53" s="7">
        <v>90.3</v>
      </c>
      <c r="E53" s="7">
        <v>90.55</v>
      </c>
      <c r="F53" s="7">
        <v>90.85</v>
      </c>
      <c r="G53" s="7">
        <v>89.5</v>
      </c>
      <c r="H53" s="7" t="s">
        <v>55</v>
      </c>
      <c r="I53" s="9">
        <v>-3.8999999999999998E-3</v>
      </c>
    </row>
    <row r="54" spans="3:9" x14ac:dyDescent="0.25">
      <c r="C54" s="10">
        <v>45218</v>
      </c>
      <c r="D54" s="7">
        <v>90.65</v>
      </c>
      <c r="E54" s="7">
        <v>90.15</v>
      </c>
      <c r="F54" s="7">
        <v>90.9</v>
      </c>
      <c r="G54" s="7">
        <v>90.1</v>
      </c>
      <c r="H54" s="7" t="s">
        <v>56</v>
      </c>
      <c r="I54" s="9">
        <v>-1.1000000000000001E-3</v>
      </c>
    </row>
    <row r="55" spans="3:9" x14ac:dyDescent="0.25">
      <c r="C55" s="10">
        <v>45217</v>
      </c>
      <c r="D55" s="7">
        <v>90.75</v>
      </c>
      <c r="E55" s="7">
        <v>92.5</v>
      </c>
      <c r="F55" s="7">
        <v>92.5</v>
      </c>
      <c r="G55" s="7">
        <v>90.5</v>
      </c>
      <c r="H55" s="7" t="s">
        <v>57</v>
      </c>
      <c r="I55" s="9">
        <v>-1.2E-2</v>
      </c>
    </row>
    <row r="56" spans="3:9" x14ac:dyDescent="0.25">
      <c r="C56" s="10">
        <v>45216</v>
      </c>
      <c r="D56" s="7">
        <v>91.85</v>
      </c>
      <c r="E56" s="7">
        <v>91</v>
      </c>
      <c r="F56" s="7">
        <v>92.3</v>
      </c>
      <c r="G56" s="7">
        <v>90.75</v>
      </c>
      <c r="H56" s="7" t="s">
        <v>58</v>
      </c>
      <c r="I56" s="9">
        <v>1.0500000000000001E-2</v>
      </c>
    </row>
    <row r="57" spans="3:9" x14ac:dyDescent="0.25">
      <c r="C57" s="10">
        <v>45215</v>
      </c>
      <c r="D57" s="7">
        <v>90.9</v>
      </c>
      <c r="E57" s="7">
        <v>91</v>
      </c>
      <c r="F57" s="7">
        <v>91.15</v>
      </c>
      <c r="G57" s="7">
        <v>90.2</v>
      </c>
      <c r="H57" s="7" t="s">
        <v>59</v>
      </c>
      <c r="I57" s="9">
        <v>5.9999999999999995E-4</v>
      </c>
    </row>
    <row r="58" spans="3:9" x14ac:dyDescent="0.25">
      <c r="C58" s="10">
        <v>45212</v>
      </c>
      <c r="D58" s="7">
        <v>90.85</v>
      </c>
      <c r="E58" s="7">
        <v>90.3</v>
      </c>
      <c r="F58" s="7">
        <v>91.25</v>
      </c>
      <c r="G58" s="7">
        <v>90.05</v>
      </c>
      <c r="H58" s="7" t="s">
        <v>60</v>
      </c>
      <c r="I58" s="9">
        <v>6.1000000000000004E-3</v>
      </c>
    </row>
    <row r="59" spans="3:9" x14ac:dyDescent="0.25">
      <c r="C59" s="10">
        <v>45211</v>
      </c>
      <c r="D59" s="7">
        <v>90.3</v>
      </c>
      <c r="E59" s="7">
        <v>89.85</v>
      </c>
      <c r="F59" s="7">
        <v>90.7</v>
      </c>
      <c r="G59" s="7">
        <v>89.85</v>
      </c>
      <c r="H59" s="7" t="s">
        <v>61</v>
      </c>
      <c r="I59" s="9">
        <v>6.7000000000000002E-3</v>
      </c>
    </row>
    <row r="60" spans="3:9" x14ac:dyDescent="0.25">
      <c r="C60" s="10">
        <v>45210</v>
      </c>
      <c r="D60" s="7">
        <v>89.7</v>
      </c>
      <c r="E60" s="7">
        <v>89</v>
      </c>
      <c r="F60" s="7">
        <v>90.25</v>
      </c>
      <c r="G60" s="7">
        <v>88.65</v>
      </c>
      <c r="H60" s="7" t="s">
        <v>62</v>
      </c>
      <c r="I60" s="9">
        <v>1.5299999999999999E-2</v>
      </c>
    </row>
    <row r="61" spans="3:9" x14ac:dyDescent="0.25">
      <c r="C61" s="10">
        <v>45209</v>
      </c>
      <c r="D61" s="7">
        <v>88.35</v>
      </c>
      <c r="E61" s="7">
        <v>87.45</v>
      </c>
      <c r="F61" s="7">
        <v>88.55</v>
      </c>
      <c r="G61" s="7">
        <v>87.3</v>
      </c>
      <c r="H61" s="7" t="s">
        <v>63</v>
      </c>
      <c r="I61" s="9">
        <v>1.03E-2</v>
      </c>
    </row>
    <row r="62" spans="3:9" x14ac:dyDescent="0.25">
      <c r="C62" s="10">
        <v>45208</v>
      </c>
      <c r="D62" s="7">
        <v>87.45</v>
      </c>
      <c r="E62" s="7">
        <v>88.45</v>
      </c>
      <c r="F62" s="7">
        <v>88.6</v>
      </c>
      <c r="G62" s="7">
        <v>87</v>
      </c>
      <c r="H62" s="7" t="s">
        <v>64</v>
      </c>
      <c r="I62" s="9">
        <v>-2.5600000000000001E-2</v>
      </c>
    </row>
    <row r="63" spans="3:9" x14ac:dyDescent="0.25">
      <c r="C63" s="10">
        <v>45205</v>
      </c>
      <c r="D63" s="7">
        <v>89.75</v>
      </c>
      <c r="E63" s="7">
        <v>90</v>
      </c>
      <c r="F63" s="7">
        <v>90</v>
      </c>
      <c r="G63" s="7">
        <v>89.35</v>
      </c>
      <c r="H63" s="7" t="s">
        <v>65</v>
      </c>
      <c r="I63" s="9">
        <v>1.1000000000000001E-3</v>
      </c>
    </row>
    <row r="64" spans="3:9" x14ac:dyDescent="0.25">
      <c r="C64" s="10">
        <v>45204</v>
      </c>
      <c r="D64" s="7">
        <v>89.65</v>
      </c>
      <c r="E64" s="7">
        <v>90.45</v>
      </c>
      <c r="F64" s="7">
        <v>90.75</v>
      </c>
      <c r="G64" s="7">
        <v>89.2</v>
      </c>
      <c r="H64" s="7" t="s">
        <v>66</v>
      </c>
      <c r="I64" s="9">
        <v>6.1999999999999998E-3</v>
      </c>
    </row>
    <row r="65" spans="3:9" x14ac:dyDescent="0.25">
      <c r="C65" s="10">
        <v>45203</v>
      </c>
      <c r="D65" s="7">
        <v>89.1</v>
      </c>
      <c r="E65" s="7">
        <v>90</v>
      </c>
      <c r="F65" s="7">
        <v>90.15</v>
      </c>
      <c r="G65" s="7">
        <v>88.7</v>
      </c>
      <c r="H65" s="7" t="s">
        <v>67</v>
      </c>
      <c r="I65" s="9">
        <v>-0.01</v>
      </c>
    </row>
    <row r="66" spans="3:9" x14ac:dyDescent="0.25">
      <c r="C66" s="10">
        <v>45202</v>
      </c>
      <c r="D66" s="7">
        <v>90</v>
      </c>
      <c r="E66" s="7">
        <v>91.4</v>
      </c>
      <c r="F66" s="7">
        <v>91.4</v>
      </c>
      <c r="G66" s="7">
        <v>89.8</v>
      </c>
      <c r="H66" s="7" t="s">
        <v>68</v>
      </c>
      <c r="I66" s="9">
        <v>-1.04E-2</v>
      </c>
    </row>
    <row r="67" spans="3:9" x14ac:dyDescent="0.25">
      <c r="C67" s="10">
        <v>45198</v>
      </c>
      <c r="D67" s="7">
        <v>90.95</v>
      </c>
      <c r="E67" s="7">
        <v>90.6</v>
      </c>
      <c r="F67" s="7">
        <v>91.15</v>
      </c>
      <c r="G67" s="7">
        <v>90.25</v>
      </c>
      <c r="H67" s="7" t="s">
        <v>69</v>
      </c>
      <c r="I67" s="9">
        <v>1.2800000000000001E-2</v>
      </c>
    </row>
    <row r="68" spans="3:9" x14ac:dyDescent="0.25">
      <c r="C68" s="10">
        <v>45197</v>
      </c>
      <c r="D68" s="7">
        <v>89.8</v>
      </c>
      <c r="E68" s="7">
        <v>90.8</v>
      </c>
      <c r="F68" s="7">
        <v>91.4</v>
      </c>
      <c r="G68" s="7">
        <v>89.5</v>
      </c>
      <c r="H68" s="7" t="s">
        <v>70</v>
      </c>
      <c r="I68" s="9">
        <v>-6.6E-3</v>
      </c>
    </row>
    <row r="69" spans="3:9" x14ac:dyDescent="0.25">
      <c r="C69" s="10">
        <v>45196</v>
      </c>
      <c r="D69" s="7">
        <v>90.4</v>
      </c>
      <c r="E69" s="7">
        <v>92.05</v>
      </c>
      <c r="F69" s="7">
        <v>92.4</v>
      </c>
      <c r="G69" s="7">
        <v>90.1</v>
      </c>
      <c r="H69" s="7" t="s">
        <v>71</v>
      </c>
      <c r="I69" s="9">
        <v>-1.7399999999999999E-2</v>
      </c>
    </row>
    <row r="70" spans="3:9" x14ac:dyDescent="0.25">
      <c r="C70" s="10">
        <v>45195</v>
      </c>
      <c r="D70" s="7">
        <v>92</v>
      </c>
      <c r="E70" s="7">
        <v>92.2</v>
      </c>
      <c r="F70" s="7">
        <v>92.8</v>
      </c>
      <c r="G70" s="7">
        <v>91.9</v>
      </c>
      <c r="H70" s="7" t="s">
        <v>72</v>
      </c>
      <c r="I70" s="9">
        <v>5.0000000000000001E-4</v>
      </c>
    </row>
    <row r="71" spans="3:9" x14ac:dyDescent="0.25">
      <c r="C71" s="10">
        <v>45194</v>
      </c>
      <c r="D71" s="7">
        <v>91.95</v>
      </c>
      <c r="E71" s="7">
        <v>92.5</v>
      </c>
      <c r="F71" s="7">
        <v>92.6</v>
      </c>
      <c r="G71" s="7">
        <v>91.8</v>
      </c>
      <c r="H71" s="7" t="s">
        <v>73</v>
      </c>
      <c r="I71" s="9">
        <v>-3.3E-3</v>
      </c>
    </row>
    <row r="72" spans="3:9" x14ac:dyDescent="0.25">
      <c r="C72" s="10">
        <v>45191</v>
      </c>
      <c r="D72" s="7">
        <v>92.25</v>
      </c>
      <c r="E72" s="7">
        <v>92.8</v>
      </c>
      <c r="F72" s="7">
        <v>93.35</v>
      </c>
      <c r="G72" s="7">
        <v>92</v>
      </c>
      <c r="H72" s="7" t="s">
        <v>74</v>
      </c>
      <c r="I72" s="9">
        <v>-5.4000000000000003E-3</v>
      </c>
    </row>
    <row r="73" spans="3:9" x14ac:dyDescent="0.25">
      <c r="C73" s="10">
        <v>45190</v>
      </c>
      <c r="D73" s="7">
        <v>92.75</v>
      </c>
      <c r="E73" s="7">
        <v>91.9</v>
      </c>
      <c r="F73" s="7">
        <v>93.15</v>
      </c>
      <c r="G73" s="7">
        <v>91.8</v>
      </c>
      <c r="H73" s="7" t="s">
        <v>75</v>
      </c>
      <c r="I73" s="9">
        <v>9.7999999999999997E-3</v>
      </c>
    </row>
    <row r="74" spans="3:9" x14ac:dyDescent="0.25">
      <c r="C74" s="10">
        <v>45189</v>
      </c>
      <c r="D74" s="7">
        <v>91.85</v>
      </c>
      <c r="E74" s="7">
        <v>92.45</v>
      </c>
      <c r="F74" s="7">
        <v>92.95</v>
      </c>
      <c r="G74" s="7">
        <v>91.4</v>
      </c>
      <c r="H74" s="7" t="s">
        <v>76</v>
      </c>
      <c r="I74" s="9">
        <v>-8.0999999999999996E-3</v>
      </c>
    </row>
    <row r="75" spans="3:9" x14ac:dyDescent="0.25">
      <c r="C75" s="10">
        <v>45187</v>
      </c>
      <c r="D75" s="7">
        <v>92.6</v>
      </c>
      <c r="E75" s="7">
        <v>92.8</v>
      </c>
      <c r="F75" s="7">
        <v>93.4</v>
      </c>
      <c r="G75" s="7">
        <v>91.8</v>
      </c>
      <c r="H75" s="7" t="s">
        <v>77</v>
      </c>
      <c r="I75" s="9">
        <v>7.1000000000000004E-3</v>
      </c>
    </row>
    <row r="76" spans="3:9" x14ac:dyDescent="0.25">
      <c r="C76" s="10">
        <v>45184</v>
      </c>
      <c r="D76" s="7">
        <v>91.95</v>
      </c>
      <c r="E76" s="7">
        <v>94.35</v>
      </c>
      <c r="F76" s="7">
        <v>94.55</v>
      </c>
      <c r="G76" s="7">
        <v>91.75</v>
      </c>
      <c r="H76" s="7" t="s">
        <v>78</v>
      </c>
      <c r="I76" s="9">
        <v>-2.8500000000000001E-2</v>
      </c>
    </row>
    <row r="77" spans="3:9" x14ac:dyDescent="0.25">
      <c r="C77" s="10">
        <v>45183</v>
      </c>
      <c r="D77" s="7">
        <v>94.65</v>
      </c>
      <c r="E77" s="7">
        <v>93.6</v>
      </c>
      <c r="F77" s="7">
        <v>95.1</v>
      </c>
      <c r="G77" s="7">
        <v>93.15</v>
      </c>
      <c r="H77" s="7" t="s">
        <v>79</v>
      </c>
      <c r="I77" s="9">
        <v>1.66E-2</v>
      </c>
    </row>
    <row r="78" spans="3:9" x14ac:dyDescent="0.25">
      <c r="C78" s="10">
        <v>45182</v>
      </c>
      <c r="D78" s="7">
        <v>93.1</v>
      </c>
      <c r="E78" s="7">
        <v>91.9</v>
      </c>
      <c r="F78" s="7">
        <v>93.5</v>
      </c>
      <c r="G78" s="7">
        <v>91.35</v>
      </c>
      <c r="H78" s="7" t="s">
        <v>80</v>
      </c>
      <c r="I78" s="9">
        <v>1.6899999999999998E-2</v>
      </c>
    </row>
    <row r="79" spans="3:9" x14ac:dyDescent="0.25">
      <c r="C79" s="10">
        <v>45181</v>
      </c>
      <c r="D79" s="7">
        <v>91.55</v>
      </c>
      <c r="E79" s="7">
        <v>95.9</v>
      </c>
      <c r="F79" s="7">
        <v>95.9</v>
      </c>
      <c r="G79" s="7">
        <v>91.35</v>
      </c>
      <c r="H79" s="7" t="s">
        <v>81</v>
      </c>
      <c r="I79" s="9">
        <v>-3.8300000000000001E-2</v>
      </c>
    </row>
    <row r="80" spans="3:9" x14ac:dyDescent="0.25">
      <c r="C80" s="10">
        <v>45180</v>
      </c>
      <c r="D80" s="7">
        <v>95.2</v>
      </c>
      <c r="E80" s="7">
        <v>95.5</v>
      </c>
      <c r="F80" s="7">
        <v>96</v>
      </c>
      <c r="G80" s="7">
        <v>94.1</v>
      </c>
      <c r="H80" s="7" t="s">
        <v>82</v>
      </c>
      <c r="I80" s="9">
        <v>1.2800000000000001E-2</v>
      </c>
    </row>
    <row r="81" spans="3:9" x14ac:dyDescent="0.25">
      <c r="C81" s="10">
        <v>45177</v>
      </c>
      <c r="D81" s="7">
        <v>94</v>
      </c>
      <c r="E81" s="7">
        <v>92.2</v>
      </c>
      <c r="F81" s="7">
        <v>94.95</v>
      </c>
      <c r="G81" s="7">
        <v>91.55</v>
      </c>
      <c r="H81" s="7" t="s">
        <v>83</v>
      </c>
      <c r="I81" s="9">
        <v>2.5100000000000001E-2</v>
      </c>
    </row>
    <row r="82" spans="3:9" x14ac:dyDescent="0.25">
      <c r="C82" s="10">
        <v>45176</v>
      </c>
      <c r="D82" s="7">
        <v>91.7</v>
      </c>
      <c r="E82" s="7">
        <v>91.45</v>
      </c>
      <c r="F82" s="7">
        <v>91.9</v>
      </c>
      <c r="G82" s="7">
        <v>91.05</v>
      </c>
      <c r="H82" s="7" t="s">
        <v>84</v>
      </c>
      <c r="I82" s="9">
        <v>3.8E-3</v>
      </c>
    </row>
    <row r="83" spans="3:9" x14ac:dyDescent="0.25">
      <c r="C83" s="10">
        <v>45175</v>
      </c>
      <c r="D83" s="7">
        <v>91.35</v>
      </c>
      <c r="E83" s="7">
        <v>91.45</v>
      </c>
      <c r="F83" s="7">
        <v>91.7</v>
      </c>
      <c r="G83" s="7">
        <v>90.5</v>
      </c>
      <c r="H83" s="7" t="s">
        <v>85</v>
      </c>
      <c r="I83" s="9">
        <v>0</v>
      </c>
    </row>
    <row r="84" spans="3:9" x14ac:dyDescent="0.25">
      <c r="C84" s="10">
        <v>45174</v>
      </c>
      <c r="D84" s="7">
        <v>91.35</v>
      </c>
      <c r="E84" s="7">
        <v>90.55</v>
      </c>
      <c r="F84" s="7">
        <v>91.7</v>
      </c>
      <c r="G84" s="7">
        <v>90.4</v>
      </c>
      <c r="H84" s="7" t="s">
        <v>86</v>
      </c>
      <c r="I84" s="9">
        <v>1.44E-2</v>
      </c>
    </row>
    <row r="85" spans="3:9" x14ac:dyDescent="0.25">
      <c r="C85" s="10">
        <v>45173</v>
      </c>
      <c r="D85" s="7">
        <v>90.05</v>
      </c>
      <c r="E85" s="7">
        <v>89.3</v>
      </c>
      <c r="F85" s="7">
        <v>90.5</v>
      </c>
      <c r="G85" s="7">
        <v>89.3</v>
      </c>
      <c r="H85" s="7" t="s">
        <v>87</v>
      </c>
      <c r="I85" s="9">
        <v>1.12E-2</v>
      </c>
    </row>
    <row r="86" spans="3:9" x14ac:dyDescent="0.25">
      <c r="C86" s="10">
        <v>45170</v>
      </c>
      <c r="D86" s="7">
        <v>89.05</v>
      </c>
      <c r="E86" s="7">
        <v>89.35</v>
      </c>
      <c r="F86" s="7">
        <v>90</v>
      </c>
      <c r="G86" s="7">
        <v>88.75</v>
      </c>
      <c r="H86" s="7" t="s">
        <v>88</v>
      </c>
      <c r="I86" s="9">
        <v>-5.9999999999999995E-4</v>
      </c>
    </row>
    <row r="87" spans="3:9" x14ac:dyDescent="0.25">
      <c r="C87" s="10">
        <v>45169</v>
      </c>
      <c r="D87" s="7">
        <v>89.1</v>
      </c>
      <c r="E87" s="7">
        <v>90.75</v>
      </c>
      <c r="F87" s="7">
        <v>91.55</v>
      </c>
      <c r="G87" s="7">
        <v>88.95</v>
      </c>
      <c r="H87" s="7" t="s">
        <v>89</v>
      </c>
      <c r="I87" s="9">
        <v>-1.8200000000000001E-2</v>
      </c>
    </row>
    <row r="88" spans="3:9" x14ac:dyDescent="0.25">
      <c r="C88" s="10">
        <v>45168</v>
      </c>
      <c r="D88" s="7">
        <v>90.75</v>
      </c>
      <c r="E88" s="7">
        <v>91.5</v>
      </c>
      <c r="F88" s="7">
        <v>91.5</v>
      </c>
      <c r="G88" s="7">
        <v>90.6</v>
      </c>
      <c r="H88" s="7" t="s">
        <v>90</v>
      </c>
      <c r="I88" s="9">
        <v>-1.2500000000000001E-2</v>
      </c>
    </row>
    <row r="89" spans="3:9" x14ac:dyDescent="0.25">
      <c r="C89" s="10">
        <v>45167</v>
      </c>
      <c r="D89" s="7">
        <v>91.9</v>
      </c>
      <c r="E89" s="7">
        <v>92.05</v>
      </c>
      <c r="F89" s="7">
        <v>92.4</v>
      </c>
      <c r="G89" s="7">
        <v>91.6</v>
      </c>
      <c r="H89" s="7" t="s">
        <v>91</v>
      </c>
      <c r="I89" s="9">
        <v>0</v>
      </c>
    </row>
    <row r="90" spans="3:9" x14ac:dyDescent="0.25">
      <c r="C90" s="10">
        <v>45166</v>
      </c>
      <c r="D90" s="7">
        <v>91.9</v>
      </c>
      <c r="E90" s="7">
        <v>92.25</v>
      </c>
      <c r="F90" s="7">
        <v>92.5</v>
      </c>
      <c r="G90" s="7">
        <v>91.7</v>
      </c>
      <c r="H90" s="7" t="s">
        <v>92</v>
      </c>
      <c r="I90" s="9">
        <v>1.1000000000000001E-3</v>
      </c>
    </row>
    <row r="91" spans="3:9" x14ac:dyDescent="0.25">
      <c r="C91" s="10">
        <v>45163</v>
      </c>
      <c r="D91" s="7">
        <v>91.8</v>
      </c>
      <c r="E91" s="7">
        <v>91.95</v>
      </c>
      <c r="F91" s="7">
        <v>93.2</v>
      </c>
      <c r="G91" s="7">
        <v>91.65</v>
      </c>
      <c r="H91" s="7" t="s">
        <v>93</v>
      </c>
      <c r="I91" s="9">
        <v>-4.8999999999999998E-3</v>
      </c>
    </row>
    <row r="92" spans="3:9" x14ac:dyDescent="0.25">
      <c r="C92" s="10">
        <v>45162</v>
      </c>
      <c r="D92" s="7">
        <v>92.25</v>
      </c>
      <c r="E92" s="7">
        <v>91.7</v>
      </c>
      <c r="F92" s="7">
        <v>93.25</v>
      </c>
      <c r="G92" s="7">
        <v>91.55</v>
      </c>
      <c r="H92" s="7" t="s">
        <v>94</v>
      </c>
      <c r="I92" s="9">
        <v>1.04E-2</v>
      </c>
    </row>
    <row r="93" spans="3:9" x14ac:dyDescent="0.25">
      <c r="C93" s="10">
        <v>45161</v>
      </c>
      <c r="D93" s="7">
        <v>91.3</v>
      </c>
      <c r="E93" s="7">
        <v>91.85</v>
      </c>
      <c r="F93" s="7">
        <v>92</v>
      </c>
      <c r="G93" s="7">
        <v>91.2</v>
      </c>
      <c r="H93" s="7" t="s">
        <v>95</v>
      </c>
      <c r="I93" s="9">
        <v>-6.0000000000000001E-3</v>
      </c>
    </row>
    <row r="94" spans="3:9" x14ac:dyDescent="0.25">
      <c r="C94" s="10">
        <v>45160</v>
      </c>
      <c r="D94" s="7">
        <v>91.85</v>
      </c>
      <c r="E94" s="7">
        <v>92.4</v>
      </c>
      <c r="F94" s="7">
        <v>92.4</v>
      </c>
      <c r="G94" s="7">
        <v>91.65</v>
      </c>
      <c r="H94" s="7" t="s">
        <v>96</v>
      </c>
      <c r="I94" s="9">
        <v>-1.6000000000000001E-3</v>
      </c>
    </row>
    <row r="95" spans="3:9" x14ac:dyDescent="0.25">
      <c r="C95" s="10">
        <v>45159</v>
      </c>
      <c r="D95" s="7">
        <v>92</v>
      </c>
      <c r="E95" s="7">
        <v>91.3</v>
      </c>
      <c r="F95" s="7">
        <v>92.15</v>
      </c>
      <c r="G95" s="7">
        <v>90.75</v>
      </c>
      <c r="H95" s="7" t="s">
        <v>97</v>
      </c>
      <c r="I95" s="9">
        <v>6.6E-3</v>
      </c>
    </row>
    <row r="96" spans="3:9" x14ac:dyDescent="0.25">
      <c r="C96" s="10">
        <v>45156</v>
      </c>
      <c r="D96" s="7">
        <v>91.4</v>
      </c>
      <c r="E96" s="7">
        <v>92.15</v>
      </c>
      <c r="F96" s="7">
        <v>92.35</v>
      </c>
      <c r="G96" s="7">
        <v>91.1</v>
      </c>
      <c r="H96" s="7" t="s">
        <v>98</v>
      </c>
      <c r="I96" s="9">
        <v>-9.1999999999999998E-3</v>
      </c>
    </row>
    <row r="97" spans="3:9" x14ac:dyDescent="0.25">
      <c r="C97" s="10">
        <v>45155</v>
      </c>
      <c r="D97" s="7">
        <v>92.25</v>
      </c>
      <c r="E97" s="7">
        <v>93.3</v>
      </c>
      <c r="F97" s="7">
        <v>93.5</v>
      </c>
      <c r="G97" s="7">
        <v>92</v>
      </c>
      <c r="H97" s="7" t="s">
        <v>99</v>
      </c>
      <c r="I97" s="9">
        <v>-1.1299999999999999E-2</v>
      </c>
    </row>
    <row r="98" spans="3:9" x14ac:dyDescent="0.25">
      <c r="C98" s="10">
        <v>45154</v>
      </c>
      <c r="D98" s="7">
        <v>93.3</v>
      </c>
      <c r="E98" s="7">
        <v>92.6</v>
      </c>
      <c r="F98" s="7">
        <v>93.45</v>
      </c>
      <c r="G98" s="7">
        <v>92.05</v>
      </c>
      <c r="H98" s="7" t="s">
        <v>100</v>
      </c>
      <c r="I98" s="9">
        <v>7.6E-3</v>
      </c>
    </row>
    <row r="99" spans="3:9" x14ac:dyDescent="0.25">
      <c r="C99" s="10">
        <v>45152</v>
      </c>
      <c r="D99" s="7">
        <v>92.6</v>
      </c>
      <c r="E99" s="7">
        <v>93.5</v>
      </c>
      <c r="F99" s="7">
        <v>93.55</v>
      </c>
      <c r="G99" s="7">
        <v>91.5</v>
      </c>
      <c r="H99" s="7" t="s">
        <v>101</v>
      </c>
      <c r="I99" s="9">
        <v>-9.5999999999999992E-3</v>
      </c>
    </row>
    <row r="100" spans="3:9" x14ac:dyDescent="0.25">
      <c r="C100" s="10">
        <v>45149</v>
      </c>
      <c r="D100" s="7">
        <v>93.5</v>
      </c>
      <c r="E100" s="7">
        <v>94</v>
      </c>
      <c r="F100" s="7">
        <v>94.3</v>
      </c>
      <c r="G100" s="7">
        <v>93.35</v>
      </c>
      <c r="H100" s="7" t="s">
        <v>66</v>
      </c>
      <c r="I100" s="9">
        <v>-3.7000000000000002E-3</v>
      </c>
    </row>
    <row r="101" spans="3:9" x14ac:dyDescent="0.25">
      <c r="C101" s="10">
        <v>45148</v>
      </c>
      <c r="D101" s="7">
        <v>93.85</v>
      </c>
      <c r="E101" s="7">
        <v>93.9</v>
      </c>
      <c r="F101" s="7">
        <v>94.3</v>
      </c>
      <c r="G101" s="7">
        <v>93.5</v>
      </c>
      <c r="H101" s="7" t="s">
        <v>102</v>
      </c>
      <c r="I101" s="9">
        <v>-5.0000000000000001E-4</v>
      </c>
    </row>
    <row r="102" spans="3:9" x14ac:dyDescent="0.25">
      <c r="C102" s="10">
        <v>45147</v>
      </c>
      <c r="D102" s="7">
        <v>93.9</v>
      </c>
      <c r="E102" s="7">
        <v>92.45</v>
      </c>
      <c r="F102" s="7">
        <v>94.05</v>
      </c>
      <c r="G102" s="7">
        <v>92.2</v>
      </c>
      <c r="H102" s="7" t="s">
        <v>103</v>
      </c>
      <c r="I102" s="9">
        <v>1.6799999999999999E-2</v>
      </c>
    </row>
    <row r="103" spans="3:9" x14ac:dyDescent="0.25">
      <c r="C103" s="10">
        <v>45146</v>
      </c>
      <c r="D103" s="7">
        <v>92.35</v>
      </c>
      <c r="E103" s="7">
        <v>93</v>
      </c>
      <c r="F103" s="7">
        <v>93.45</v>
      </c>
      <c r="G103" s="7">
        <v>91.95</v>
      </c>
      <c r="H103" s="7" t="s">
        <v>104</v>
      </c>
      <c r="I103" s="9">
        <v>-5.4000000000000003E-3</v>
      </c>
    </row>
    <row r="104" spans="3:9" x14ac:dyDescent="0.25">
      <c r="C104" s="10">
        <v>45145</v>
      </c>
      <c r="D104" s="7">
        <v>92.85</v>
      </c>
      <c r="E104" s="7">
        <v>92.45</v>
      </c>
      <c r="F104" s="7">
        <v>93</v>
      </c>
      <c r="G104" s="7">
        <v>92</v>
      </c>
      <c r="H104" s="7" t="s">
        <v>105</v>
      </c>
      <c r="I104" s="9">
        <v>6.0000000000000001E-3</v>
      </c>
    </row>
    <row r="105" spans="3:9" x14ac:dyDescent="0.25">
      <c r="C105" s="10">
        <v>45142</v>
      </c>
      <c r="D105" s="7">
        <v>92.3</v>
      </c>
      <c r="E105" s="7">
        <v>93.55</v>
      </c>
      <c r="F105" s="7">
        <v>93.9</v>
      </c>
      <c r="G105" s="7">
        <v>92.05</v>
      </c>
      <c r="H105" s="7" t="s">
        <v>106</v>
      </c>
      <c r="I105" s="9">
        <v>-1.2800000000000001E-2</v>
      </c>
    </row>
    <row r="106" spans="3:9" x14ac:dyDescent="0.25">
      <c r="C106" s="10">
        <v>45141</v>
      </c>
      <c r="D106" s="7">
        <v>93.5</v>
      </c>
      <c r="E106" s="7">
        <v>93.9</v>
      </c>
      <c r="F106" s="7">
        <v>94.2</v>
      </c>
      <c r="G106" s="7">
        <v>93.15</v>
      </c>
      <c r="H106" s="7" t="s">
        <v>107</v>
      </c>
      <c r="I106" s="9">
        <v>-3.7000000000000002E-3</v>
      </c>
    </row>
    <row r="107" spans="3:9" x14ac:dyDescent="0.25">
      <c r="C107" s="10">
        <v>45140</v>
      </c>
      <c r="D107" s="7">
        <v>93.85</v>
      </c>
      <c r="E107" s="7">
        <v>94.4</v>
      </c>
      <c r="F107" s="7">
        <v>94.65</v>
      </c>
      <c r="G107" s="7">
        <v>93</v>
      </c>
      <c r="H107" s="7" t="s">
        <v>108</v>
      </c>
      <c r="I107" s="9">
        <v>-1.6000000000000001E-3</v>
      </c>
    </row>
    <row r="108" spans="3:9" x14ac:dyDescent="0.25">
      <c r="C108" s="10">
        <v>45139</v>
      </c>
      <c r="D108" s="7">
        <v>94</v>
      </c>
      <c r="E108" s="7">
        <v>93.8</v>
      </c>
      <c r="F108" s="7">
        <v>94.75</v>
      </c>
      <c r="G108" s="7">
        <v>93.3</v>
      </c>
      <c r="H108" s="7" t="s">
        <v>109</v>
      </c>
      <c r="I108" s="9">
        <v>2.7000000000000001E-3</v>
      </c>
    </row>
    <row r="109" spans="3:9" x14ac:dyDescent="0.25">
      <c r="C109" s="10">
        <v>45138</v>
      </c>
      <c r="D109" s="7">
        <v>93.75</v>
      </c>
      <c r="E109" s="7">
        <v>96</v>
      </c>
      <c r="F109" s="7">
        <v>96.2</v>
      </c>
      <c r="G109" s="7">
        <v>93</v>
      </c>
      <c r="H109" s="7" t="s">
        <v>110</v>
      </c>
      <c r="I109" s="9">
        <v>-1.5699999999999999E-2</v>
      </c>
    </row>
    <row r="110" spans="3:9" x14ac:dyDescent="0.25">
      <c r="C110" s="10">
        <v>45135</v>
      </c>
      <c r="D110" s="7">
        <v>95.25</v>
      </c>
      <c r="E110" s="7">
        <v>96.2</v>
      </c>
      <c r="F110" s="7">
        <v>96.6</v>
      </c>
      <c r="G110" s="7">
        <v>94.25</v>
      </c>
      <c r="H110" s="7" t="s">
        <v>111</v>
      </c>
      <c r="I110" s="9">
        <v>-3.4000000000000002E-2</v>
      </c>
    </row>
    <row r="111" spans="3:9" x14ac:dyDescent="0.25">
      <c r="C111" s="10">
        <v>45134</v>
      </c>
      <c r="D111" s="7">
        <v>98.6</v>
      </c>
      <c r="E111" s="7">
        <v>100.4</v>
      </c>
      <c r="F111" s="7">
        <v>100.45</v>
      </c>
      <c r="G111" s="7">
        <v>98.1</v>
      </c>
      <c r="H111" s="7" t="s">
        <v>112</v>
      </c>
      <c r="I111" s="9">
        <v>-0.01</v>
      </c>
    </row>
    <row r="112" spans="3:9" x14ac:dyDescent="0.25">
      <c r="C112" s="10">
        <v>45133</v>
      </c>
      <c r="D112" s="7">
        <v>99.6</v>
      </c>
      <c r="E112" s="7">
        <v>99.85</v>
      </c>
      <c r="F112" s="7">
        <v>100.2</v>
      </c>
      <c r="G112" s="7">
        <v>98.85</v>
      </c>
      <c r="H112" s="7" t="s">
        <v>113</v>
      </c>
      <c r="I112" s="9">
        <v>6.1000000000000004E-3</v>
      </c>
    </row>
    <row r="113" spans="3:9" x14ac:dyDescent="0.25">
      <c r="C113" s="10">
        <v>45132</v>
      </c>
      <c r="D113" s="7">
        <v>99</v>
      </c>
      <c r="E113" s="7">
        <v>99.95</v>
      </c>
      <c r="F113" s="7">
        <v>100.25</v>
      </c>
      <c r="G113" s="7">
        <v>98.7</v>
      </c>
      <c r="H113" s="7" t="s">
        <v>114</v>
      </c>
      <c r="I113" s="9">
        <v>-8.5000000000000006E-3</v>
      </c>
    </row>
    <row r="114" spans="3:9" x14ac:dyDescent="0.25">
      <c r="C114" s="10">
        <v>45131</v>
      </c>
      <c r="D114" s="7">
        <v>99.85</v>
      </c>
      <c r="E114" s="7">
        <v>99.8</v>
      </c>
      <c r="F114" s="7">
        <v>100.7</v>
      </c>
      <c r="G114" s="7">
        <v>99.5</v>
      </c>
      <c r="H114" s="7" t="s">
        <v>115</v>
      </c>
      <c r="I114" s="9">
        <v>5.0000000000000001E-3</v>
      </c>
    </row>
    <row r="115" spans="3:9" x14ac:dyDescent="0.25">
      <c r="C115" s="10">
        <v>45128</v>
      </c>
      <c r="D115" s="7">
        <v>99.35</v>
      </c>
      <c r="E115" s="7">
        <v>98.85</v>
      </c>
      <c r="F115" s="7">
        <v>99.85</v>
      </c>
      <c r="G115" s="7">
        <v>98.6</v>
      </c>
      <c r="H115" s="7" t="s">
        <v>116</v>
      </c>
      <c r="I115" s="9">
        <v>6.1000000000000004E-3</v>
      </c>
    </row>
    <row r="116" spans="3:9" x14ac:dyDescent="0.25">
      <c r="C116" s="10">
        <v>45127</v>
      </c>
      <c r="D116" s="7">
        <v>98.75</v>
      </c>
      <c r="E116" s="7">
        <v>98.7</v>
      </c>
      <c r="F116" s="7">
        <v>99.3</v>
      </c>
      <c r="G116" s="7">
        <v>98.45</v>
      </c>
      <c r="H116" s="7" t="s">
        <v>117</v>
      </c>
      <c r="I116" s="9">
        <v>5.1000000000000004E-3</v>
      </c>
    </row>
    <row r="117" spans="3:9" x14ac:dyDescent="0.25">
      <c r="C117" s="10">
        <v>45126</v>
      </c>
      <c r="D117" s="7">
        <v>98.25</v>
      </c>
      <c r="E117" s="7">
        <v>98</v>
      </c>
      <c r="F117" s="7">
        <v>99.05</v>
      </c>
      <c r="G117" s="7">
        <v>97.7</v>
      </c>
      <c r="H117" s="7" t="s">
        <v>118</v>
      </c>
      <c r="I117" s="9">
        <v>6.7000000000000002E-3</v>
      </c>
    </row>
    <row r="118" spans="3:9" x14ac:dyDescent="0.25">
      <c r="C118" s="10">
        <v>45125</v>
      </c>
      <c r="D118" s="7">
        <v>97.6</v>
      </c>
      <c r="E118" s="7">
        <v>98.05</v>
      </c>
      <c r="F118" s="7">
        <v>98.4</v>
      </c>
      <c r="G118" s="7">
        <v>97.2</v>
      </c>
      <c r="H118" s="7" t="s">
        <v>119</v>
      </c>
      <c r="I118" s="9">
        <v>2.5999999999999999E-3</v>
      </c>
    </row>
    <row r="119" spans="3:9" x14ac:dyDescent="0.25">
      <c r="C119" s="10">
        <v>45124</v>
      </c>
      <c r="D119" s="7">
        <v>97.35</v>
      </c>
      <c r="E119" s="7">
        <v>97.4</v>
      </c>
      <c r="F119" s="7">
        <v>97.9</v>
      </c>
      <c r="G119" s="7">
        <v>96.9</v>
      </c>
      <c r="H119" s="7" t="s">
        <v>120</v>
      </c>
      <c r="I119" s="9">
        <v>7.7999999999999996E-3</v>
      </c>
    </row>
    <row r="120" spans="3:9" x14ac:dyDescent="0.25">
      <c r="C120" s="10">
        <v>45121</v>
      </c>
      <c r="D120" s="7">
        <v>96.6</v>
      </c>
      <c r="E120" s="7">
        <v>96.5</v>
      </c>
      <c r="F120" s="7">
        <v>97.65</v>
      </c>
      <c r="G120" s="7">
        <v>95.8</v>
      </c>
      <c r="H120" s="7" t="s">
        <v>121</v>
      </c>
      <c r="I120" s="9">
        <v>4.1999999999999997E-3</v>
      </c>
    </row>
    <row r="121" spans="3:9" x14ac:dyDescent="0.25">
      <c r="C121" s="10">
        <v>45120</v>
      </c>
      <c r="D121" s="7">
        <v>96.2</v>
      </c>
      <c r="E121" s="7">
        <v>98.4</v>
      </c>
      <c r="F121" s="7">
        <v>98.7</v>
      </c>
      <c r="G121" s="7">
        <v>96</v>
      </c>
      <c r="H121" s="7" t="s">
        <v>122</v>
      </c>
      <c r="I121" s="9">
        <v>-1.7399999999999999E-2</v>
      </c>
    </row>
    <row r="122" spans="3:9" x14ac:dyDescent="0.25">
      <c r="C122" s="10">
        <v>45119</v>
      </c>
      <c r="D122" s="7">
        <v>97.9</v>
      </c>
      <c r="E122" s="7">
        <v>98.25</v>
      </c>
      <c r="F122" s="7">
        <v>99.35</v>
      </c>
      <c r="G122" s="7">
        <v>97.7</v>
      </c>
      <c r="H122" s="7" t="s">
        <v>123</v>
      </c>
      <c r="I122" s="9">
        <v>-2E-3</v>
      </c>
    </row>
    <row r="123" spans="3:9" x14ac:dyDescent="0.25">
      <c r="C123" s="10">
        <v>45118</v>
      </c>
      <c r="D123" s="7">
        <v>98.1</v>
      </c>
      <c r="E123" s="7">
        <v>97.8</v>
      </c>
      <c r="F123" s="7">
        <v>98.9</v>
      </c>
      <c r="G123" s="7">
        <v>96.9</v>
      </c>
      <c r="H123" s="7" t="s">
        <v>124</v>
      </c>
      <c r="I123" s="9">
        <v>7.1999999999999998E-3</v>
      </c>
    </row>
    <row r="124" spans="3:9" x14ac:dyDescent="0.25">
      <c r="C124" s="10">
        <v>45117</v>
      </c>
      <c r="D124" s="7">
        <v>97.4</v>
      </c>
      <c r="E124" s="7">
        <v>101</v>
      </c>
      <c r="F124" s="7">
        <v>101.45</v>
      </c>
      <c r="G124" s="7">
        <v>97.1</v>
      </c>
      <c r="H124" s="7" t="s">
        <v>125</v>
      </c>
      <c r="I124" s="9">
        <v>-1.8100000000000002E-2</v>
      </c>
    </row>
    <row r="125" spans="3:9" x14ac:dyDescent="0.25">
      <c r="C125" s="10">
        <v>45114</v>
      </c>
      <c r="D125" s="7">
        <v>99.2</v>
      </c>
      <c r="E125" s="7">
        <v>99.45</v>
      </c>
      <c r="F125" s="7">
        <v>101.25</v>
      </c>
      <c r="G125" s="7">
        <v>98.8</v>
      </c>
      <c r="H125" s="7" t="s">
        <v>126</v>
      </c>
      <c r="I125" s="9">
        <v>6.1000000000000004E-3</v>
      </c>
    </row>
    <row r="126" spans="3:9" x14ac:dyDescent="0.25">
      <c r="C126" s="10">
        <v>45113</v>
      </c>
      <c r="D126" s="7">
        <v>98.6</v>
      </c>
      <c r="E126" s="7">
        <v>96</v>
      </c>
      <c r="F126" s="7">
        <v>98.8</v>
      </c>
      <c r="G126" s="7">
        <v>96</v>
      </c>
      <c r="H126" s="7" t="s">
        <v>127</v>
      </c>
      <c r="I126" s="9">
        <v>3.2500000000000001E-2</v>
      </c>
    </row>
    <row r="127" spans="3:9" x14ac:dyDescent="0.25">
      <c r="C127" s="10">
        <v>45112</v>
      </c>
      <c r="D127" s="7">
        <v>95.5</v>
      </c>
      <c r="E127" s="7">
        <v>95.15</v>
      </c>
      <c r="F127" s="7">
        <v>95.7</v>
      </c>
      <c r="G127" s="7">
        <v>93.4</v>
      </c>
      <c r="H127" s="7" t="s">
        <v>128</v>
      </c>
      <c r="I127" s="9">
        <v>8.9999999999999993E-3</v>
      </c>
    </row>
    <row r="128" spans="3:9" x14ac:dyDescent="0.25">
      <c r="C128" s="10">
        <v>45111</v>
      </c>
      <c r="D128" s="7">
        <v>94.65</v>
      </c>
      <c r="E128" s="7">
        <v>96</v>
      </c>
      <c r="F128" s="7">
        <v>96.4</v>
      </c>
      <c r="G128" s="7">
        <v>94.35</v>
      </c>
      <c r="H128" s="7" t="s">
        <v>129</v>
      </c>
      <c r="I128" s="9">
        <v>-6.3E-3</v>
      </c>
    </row>
    <row r="129" spans="3:9" x14ac:dyDescent="0.25">
      <c r="C129" s="10">
        <v>45110</v>
      </c>
      <c r="D129" s="7">
        <v>95.25</v>
      </c>
      <c r="E129" s="7">
        <v>91.6</v>
      </c>
      <c r="F129" s="7">
        <v>96.1</v>
      </c>
      <c r="G129" s="7">
        <v>91.3</v>
      </c>
      <c r="H129" s="7" t="s">
        <v>130</v>
      </c>
      <c r="I129" s="9">
        <v>4.3299999999999998E-2</v>
      </c>
    </row>
    <row r="130" spans="3:9" x14ac:dyDescent="0.25">
      <c r="C130" s="10">
        <v>45107</v>
      </c>
      <c r="D130" s="7">
        <v>91.3</v>
      </c>
      <c r="E130" s="7">
        <v>90.95</v>
      </c>
      <c r="F130" s="7">
        <v>91.95</v>
      </c>
      <c r="G130" s="7">
        <v>90.65</v>
      </c>
      <c r="H130" s="7" t="s">
        <v>131</v>
      </c>
      <c r="I130" s="9">
        <v>7.1999999999999998E-3</v>
      </c>
    </row>
    <row r="131" spans="3:9" x14ac:dyDescent="0.25">
      <c r="C131" s="10">
        <v>45105</v>
      </c>
      <c r="D131" s="7">
        <v>90.65</v>
      </c>
      <c r="E131" s="7">
        <v>89.7</v>
      </c>
      <c r="F131" s="7">
        <v>91.15</v>
      </c>
      <c r="G131" s="7">
        <v>89</v>
      </c>
      <c r="H131" s="7" t="s">
        <v>132</v>
      </c>
      <c r="I131" s="9">
        <v>1.4500000000000001E-2</v>
      </c>
    </row>
    <row r="132" spans="3:9" x14ac:dyDescent="0.25">
      <c r="C132" s="10">
        <v>45104</v>
      </c>
      <c r="D132" s="7">
        <v>89.35</v>
      </c>
      <c r="E132" s="7">
        <v>89.75</v>
      </c>
      <c r="F132" s="7">
        <v>90.5</v>
      </c>
      <c r="G132" s="7">
        <v>88.9</v>
      </c>
      <c r="H132" s="7" t="s">
        <v>133</v>
      </c>
      <c r="I132" s="9">
        <v>-2.2000000000000001E-3</v>
      </c>
    </row>
    <row r="133" spans="3:9" x14ac:dyDescent="0.25">
      <c r="C133" s="10">
        <v>45103</v>
      </c>
      <c r="D133" s="7">
        <v>89.55</v>
      </c>
      <c r="E133" s="7">
        <v>89.3</v>
      </c>
      <c r="F133" s="7">
        <v>89.95</v>
      </c>
      <c r="G133" s="7">
        <v>88.7</v>
      </c>
      <c r="H133" s="7" t="s">
        <v>134</v>
      </c>
      <c r="I133" s="9">
        <v>2.8E-3</v>
      </c>
    </row>
    <row r="134" spans="3:9" x14ac:dyDescent="0.25">
      <c r="C134" s="10">
        <v>45100</v>
      </c>
      <c r="D134" s="7">
        <v>89.3</v>
      </c>
      <c r="E134" s="7">
        <v>92.3</v>
      </c>
      <c r="F134" s="7">
        <v>92.4</v>
      </c>
      <c r="G134" s="7">
        <v>88.85</v>
      </c>
      <c r="H134" s="7" t="s">
        <v>135</v>
      </c>
      <c r="I134" s="9">
        <v>-2.93E-2</v>
      </c>
    </row>
    <row r="135" spans="3:9" x14ac:dyDescent="0.25">
      <c r="C135" s="10">
        <v>45099</v>
      </c>
      <c r="D135" s="7">
        <v>92</v>
      </c>
      <c r="E135" s="7">
        <v>92</v>
      </c>
      <c r="F135" s="7">
        <v>92.85</v>
      </c>
      <c r="G135" s="7">
        <v>91.75</v>
      </c>
      <c r="H135" s="7" t="s">
        <v>136</v>
      </c>
      <c r="I135" s="9">
        <v>0</v>
      </c>
    </row>
    <row r="136" spans="3:9" x14ac:dyDescent="0.25">
      <c r="C136" s="10">
        <v>45098</v>
      </c>
      <c r="D136" s="7">
        <v>92</v>
      </c>
      <c r="E136" s="7">
        <v>91.95</v>
      </c>
      <c r="F136" s="7">
        <v>92.85</v>
      </c>
      <c r="G136" s="7">
        <v>91.7</v>
      </c>
      <c r="H136" s="7" t="s">
        <v>137</v>
      </c>
      <c r="I136" s="9">
        <v>1.1000000000000001E-3</v>
      </c>
    </row>
    <row r="137" spans="3:9" x14ac:dyDescent="0.25">
      <c r="C137" s="10">
        <v>45097</v>
      </c>
      <c r="D137" s="7">
        <v>91.9</v>
      </c>
      <c r="E137" s="7">
        <v>91.9</v>
      </c>
      <c r="F137" s="7">
        <v>92.6</v>
      </c>
      <c r="G137" s="7">
        <v>91.3</v>
      </c>
      <c r="H137" s="7" t="s">
        <v>138</v>
      </c>
      <c r="I137" s="9">
        <v>0</v>
      </c>
    </row>
    <row r="138" spans="3:9" x14ac:dyDescent="0.25">
      <c r="C138" s="10">
        <v>45096</v>
      </c>
      <c r="D138" s="7">
        <v>91.9</v>
      </c>
      <c r="E138" s="7">
        <v>92.15</v>
      </c>
      <c r="F138" s="7">
        <v>92.85</v>
      </c>
      <c r="G138" s="7">
        <v>91.65</v>
      </c>
      <c r="H138" s="7" t="s">
        <v>139</v>
      </c>
      <c r="I138" s="9">
        <v>-2.7000000000000001E-3</v>
      </c>
    </row>
    <row r="139" spans="3:9" x14ac:dyDescent="0.25">
      <c r="C139" s="10">
        <v>45093</v>
      </c>
      <c r="D139" s="7">
        <v>92.15</v>
      </c>
      <c r="E139" s="7">
        <v>93</v>
      </c>
      <c r="F139" s="7">
        <v>93.2</v>
      </c>
      <c r="G139" s="7">
        <v>91.9</v>
      </c>
      <c r="H139" s="7" t="s">
        <v>140</v>
      </c>
      <c r="I139" s="9">
        <v>-8.0999999999999996E-3</v>
      </c>
    </row>
    <row r="140" spans="3:9" x14ac:dyDescent="0.25">
      <c r="C140" s="10">
        <v>45092</v>
      </c>
      <c r="D140" s="7">
        <v>92.9</v>
      </c>
      <c r="E140" s="7">
        <v>93.3</v>
      </c>
      <c r="F140" s="7">
        <v>93.7</v>
      </c>
      <c r="G140" s="7">
        <v>92.6</v>
      </c>
      <c r="H140" s="7" t="s">
        <v>141</v>
      </c>
      <c r="I140" s="9">
        <v>-2.7000000000000001E-3</v>
      </c>
    </row>
    <row r="141" spans="3:9" x14ac:dyDescent="0.25">
      <c r="C141" s="10">
        <v>45091</v>
      </c>
      <c r="D141" s="7">
        <v>93.15</v>
      </c>
      <c r="E141" s="7">
        <v>92.2</v>
      </c>
      <c r="F141" s="7">
        <v>93.5</v>
      </c>
      <c r="G141" s="7">
        <v>92</v>
      </c>
      <c r="H141" s="7" t="s">
        <v>142</v>
      </c>
      <c r="I141" s="9">
        <v>1.3599999999999999E-2</v>
      </c>
    </row>
    <row r="142" spans="3:9" x14ac:dyDescent="0.25">
      <c r="C142" s="10">
        <v>45090</v>
      </c>
      <c r="D142" s="7">
        <v>91.9</v>
      </c>
      <c r="E142" s="7">
        <v>92.85</v>
      </c>
      <c r="F142" s="7">
        <v>93.1</v>
      </c>
      <c r="G142" s="7">
        <v>91.7</v>
      </c>
      <c r="H142" s="7" t="s">
        <v>143</v>
      </c>
      <c r="I142" s="9">
        <v>5.0000000000000001E-4</v>
      </c>
    </row>
    <row r="143" spans="3:9" x14ac:dyDescent="0.25">
      <c r="C143" s="10">
        <v>45089</v>
      </c>
      <c r="D143" s="7">
        <v>91.85</v>
      </c>
      <c r="E143" s="7">
        <v>90.7</v>
      </c>
      <c r="F143" s="7">
        <v>92</v>
      </c>
      <c r="G143" s="7">
        <v>90.2</v>
      </c>
      <c r="H143" s="7" t="s">
        <v>144</v>
      </c>
      <c r="I143" s="9">
        <v>1.72E-2</v>
      </c>
    </row>
    <row r="144" spans="3:9" x14ac:dyDescent="0.25">
      <c r="C144" s="10">
        <v>45086</v>
      </c>
      <c r="D144" s="7">
        <v>90.3</v>
      </c>
      <c r="E144" s="7">
        <v>90.2</v>
      </c>
      <c r="F144" s="7">
        <v>91.65</v>
      </c>
      <c r="G144" s="7">
        <v>90.15</v>
      </c>
      <c r="H144" s="7" t="s">
        <v>61</v>
      </c>
      <c r="I144" s="9">
        <v>2.8E-3</v>
      </c>
    </row>
    <row r="145" spans="3:9" x14ac:dyDescent="0.25">
      <c r="C145" s="10">
        <v>45085</v>
      </c>
      <c r="D145" s="7">
        <v>90.05</v>
      </c>
      <c r="E145" s="7">
        <v>90.75</v>
      </c>
      <c r="F145" s="7">
        <v>90.85</v>
      </c>
      <c r="G145" s="7">
        <v>89.7</v>
      </c>
      <c r="H145" s="7" t="s">
        <v>144</v>
      </c>
      <c r="I145" s="9">
        <v>-8.8000000000000005E-3</v>
      </c>
    </row>
    <row r="146" spans="3:9" x14ac:dyDescent="0.25">
      <c r="C146" s="10">
        <v>45084</v>
      </c>
      <c r="D146" s="7">
        <v>90.85</v>
      </c>
      <c r="E146" s="7">
        <v>89.55</v>
      </c>
      <c r="F146" s="7">
        <v>91.1</v>
      </c>
      <c r="G146" s="7">
        <v>89.5</v>
      </c>
      <c r="H146" s="7" t="s">
        <v>145</v>
      </c>
      <c r="I146" s="9">
        <v>1.6199999999999999E-2</v>
      </c>
    </row>
    <row r="147" spans="3:9" x14ac:dyDescent="0.25">
      <c r="C147" s="10">
        <v>45083</v>
      </c>
      <c r="D147" s="7">
        <v>89.4</v>
      </c>
      <c r="E147" s="7">
        <v>89.4</v>
      </c>
      <c r="F147" s="7">
        <v>89.8</v>
      </c>
      <c r="G147" s="7">
        <v>88.85</v>
      </c>
      <c r="H147" s="7" t="s">
        <v>146</v>
      </c>
      <c r="I147" s="9">
        <v>1.6999999999999999E-3</v>
      </c>
    </row>
    <row r="148" spans="3:9" x14ac:dyDescent="0.25">
      <c r="C148" s="10">
        <v>45082</v>
      </c>
      <c r="D148" s="7">
        <v>89.25</v>
      </c>
      <c r="E148" s="7">
        <v>89.9</v>
      </c>
      <c r="F148" s="7">
        <v>90</v>
      </c>
      <c r="G148" s="7">
        <v>88.65</v>
      </c>
      <c r="H148" s="7" t="s">
        <v>147</v>
      </c>
      <c r="I148" s="9">
        <v>-6.1000000000000004E-3</v>
      </c>
    </row>
    <row r="149" spans="3:9" x14ac:dyDescent="0.25">
      <c r="C149" s="10">
        <v>45079</v>
      </c>
      <c r="D149" s="7">
        <v>89.8</v>
      </c>
      <c r="E149" s="7">
        <v>90.5</v>
      </c>
      <c r="F149" s="7">
        <v>90.9</v>
      </c>
      <c r="G149" s="7">
        <v>89.7</v>
      </c>
      <c r="H149" s="7" t="s">
        <v>148</v>
      </c>
      <c r="I149" s="9">
        <v>-7.7000000000000002E-3</v>
      </c>
    </row>
    <row r="150" spans="3:9" x14ac:dyDescent="0.25">
      <c r="C150" s="10">
        <v>45078</v>
      </c>
      <c r="D150" s="7">
        <v>90.5</v>
      </c>
      <c r="E150" s="7">
        <v>90.5</v>
      </c>
      <c r="F150" s="7">
        <v>91.15</v>
      </c>
      <c r="G150" s="7">
        <v>89.9</v>
      </c>
      <c r="H150" s="7" t="s">
        <v>149</v>
      </c>
      <c r="I150" s="9">
        <v>5.5999999999999999E-3</v>
      </c>
    </row>
    <row r="151" spans="3:9" x14ac:dyDescent="0.25">
      <c r="C151" s="10">
        <v>45077</v>
      </c>
      <c r="D151" s="7">
        <v>90</v>
      </c>
      <c r="E151" s="7">
        <v>90.4</v>
      </c>
      <c r="F151" s="7">
        <v>91.4</v>
      </c>
      <c r="G151" s="7">
        <v>89.55</v>
      </c>
      <c r="H151" s="7" t="s">
        <v>150</v>
      </c>
      <c r="I151" s="9">
        <v>-3.3E-3</v>
      </c>
    </row>
    <row r="152" spans="3:9" x14ac:dyDescent="0.25">
      <c r="C152" s="10">
        <v>45076</v>
      </c>
      <c r="D152" s="7">
        <v>90.3</v>
      </c>
      <c r="E152" s="7">
        <v>90</v>
      </c>
      <c r="F152" s="7">
        <v>90.95</v>
      </c>
      <c r="G152" s="7">
        <v>89.8</v>
      </c>
      <c r="H152" s="7" t="s">
        <v>151</v>
      </c>
      <c r="I152" s="9">
        <v>2.8E-3</v>
      </c>
    </row>
    <row r="153" spans="3:9" x14ac:dyDescent="0.25">
      <c r="C153" s="10">
        <v>45075</v>
      </c>
      <c r="D153" s="7">
        <v>90.05</v>
      </c>
      <c r="E153" s="7">
        <v>90.3</v>
      </c>
      <c r="F153" s="7">
        <v>90.45</v>
      </c>
      <c r="G153" s="7">
        <v>89.4</v>
      </c>
      <c r="H153" s="7" t="s">
        <v>152</v>
      </c>
      <c r="I153" s="9">
        <v>-1.6999999999999999E-3</v>
      </c>
    </row>
    <row r="154" spans="3:9" x14ac:dyDescent="0.25">
      <c r="C154" s="10">
        <v>45072</v>
      </c>
      <c r="D154" s="7">
        <v>90.2</v>
      </c>
      <c r="E154" s="7">
        <v>89.2</v>
      </c>
      <c r="F154" s="7">
        <v>90.3</v>
      </c>
      <c r="G154" s="7">
        <v>89</v>
      </c>
      <c r="H154" s="7" t="s">
        <v>153</v>
      </c>
      <c r="I154" s="9">
        <v>1.18E-2</v>
      </c>
    </row>
    <row r="155" spans="3:9" x14ac:dyDescent="0.25">
      <c r="C155" s="10">
        <v>45071</v>
      </c>
      <c r="D155" s="7">
        <v>89.15</v>
      </c>
      <c r="E155" s="7">
        <v>89.85</v>
      </c>
      <c r="F155" s="7">
        <v>89.85</v>
      </c>
      <c r="G155" s="7">
        <v>88.6</v>
      </c>
      <c r="H155" s="7" t="s">
        <v>154</v>
      </c>
      <c r="I155" s="9">
        <v>-5.5999999999999999E-3</v>
      </c>
    </row>
    <row r="156" spans="3:9" x14ac:dyDescent="0.25">
      <c r="C156" s="10">
        <v>45070</v>
      </c>
      <c r="D156" s="7">
        <v>89.65</v>
      </c>
      <c r="E156" s="7">
        <v>89.1</v>
      </c>
      <c r="F156" s="7">
        <v>89.9</v>
      </c>
      <c r="G156" s="7">
        <v>88.75</v>
      </c>
      <c r="H156" s="7" t="s">
        <v>155</v>
      </c>
      <c r="I156" s="9">
        <v>7.3000000000000001E-3</v>
      </c>
    </row>
    <row r="157" spans="3:9" x14ac:dyDescent="0.25">
      <c r="C157" s="10">
        <v>45069</v>
      </c>
      <c r="D157" s="7">
        <v>89</v>
      </c>
      <c r="E157" s="7">
        <v>87.45</v>
      </c>
      <c r="F157" s="7">
        <v>89.9</v>
      </c>
      <c r="G157" s="7">
        <v>86.75</v>
      </c>
      <c r="H157" s="7" t="s">
        <v>156</v>
      </c>
      <c r="I157" s="9">
        <v>2.12E-2</v>
      </c>
    </row>
    <row r="158" spans="3:9" x14ac:dyDescent="0.25">
      <c r="C158" s="10">
        <v>45068</v>
      </c>
      <c r="D158" s="7">
        <v>87.15</v>
      </c>
      <c r="E158" s="7">
        <v>86.05</v>
      </c>
      <c r="F158" s="7">
        <v>87.3</v>
      </c>
      <c r="G158" s="7">
        <v>85.3</v>
      </c>
      <c r="H158" s="7" t="s">
        <v>147</v>
      </c>
      <c r="I158" s="9">
        <v>1.2800000000000001E-2</v>
      </c>
    </row>
    <row r="159" spans="3:9" x14ac:dyDescent="0.25">
      <c r="C159" s="10">
        <v>45065</v>
      </c>
      <c r="D159" s="7">
        <v>86.05</v>
      </c>
      <c r="E159" s="7">
        <v>86</v>
      </c>
      <c r="F159" s="7">
        <v>86.25</v>
      </c>
      <c r="G159" s="7">
        <v>84.8</v>
      </c>
      <c r="H159" s="7" t="s">
        <v>157</v>
      </c>
      <c r="I159" s="9">
        <v>5.9999999999999995E-4</v>
      </c>
    </row>
    <row r="160" spans="3:9" x14ac:dyDescent="0.25">
      <c r="C160" s="10">
        <v>45064</v>
      </c>
      <c r="D160" s="7">
        <v>86</v>
      </c>
      <c r="E160" s="7">
        <v>87.6</v>
      </c>
      <c r="F160" s="7">
        <v>87.75</v>
      </c>
      <c r="G160" s="7">
        <v>85.8</v>
      </c>
      <c r="H160" s="7" t="s">
        <v>158</v>
      </c>
      <c r="I160" s="9">
        <v>-1.77E-2</v>
      </c>
    </row>
    <row r="161" spans="3:9" x14ac:dyDescent="0.25">
      <c r="C161" s="10">
        <v>45063</v>
      </c>
      <c r="D161" s="7">
        <v>87.55</v>
      </c>
      <c r="E161" s="7">
        <v>87.8</v>
      </c>
      <c r="F161" s="7">
        <v>88.6</v>
      </c>
      <c r="G161" s="7">
        <v>87.3</v>
      </c>
      <c r="H161" s="7" t="s">
        <v>159</v>
      </c>
      <c r="I161" s="9">
        <v>6.3E-3</v>
      </c>
    </row>
    <row r="162" spans="3:9" x14ac:dyDescent="0.25">
      <c r="C162" s="10">
        <v>45062</v>
      </c>
      <c r="D162" s="7">
        <v>87</v>
      </c>
      <c r="E162" s="7">
        <v>85.4</v>
      </c>
      <c r="F162" s="7">
        <v>87.65</v>
      </c>
      <c r="G162" s="7">
        <v>85</v>
      </c>
      <c r="H162" s="7" t="s">
        <v>160</v>
      </c>
      <c r="I162" s="9">
        <v>3.3300000000000003E-2</v>
      </c>
    </row>
    <row r="163" spans="3:9" x14ac:dyDescent="0.25">
      <c r="C163" s="10">
        <v>45061</v>
      </c>
      <c r="D163" s="7">
        <v>84.2</v>
      </c>
      <c r="E163" s="7">
        <v>83.8</v>
      </c>
      <c r="F163" s="7">
        <v>84.55</v>
      </c>
      <c r="G163" s="7">
        <v>83.55</v>
      </c>
      <c r="H163" s="7" t="s">
        <v>161</v>
      </c>
      <c r="I163" s="9">
        <v>7.7999999999999996E-3</v>
      </c>
    </row>
    <row r="164" spans="3:9" x14ac:dyDescent="0.25">
      <c r="C164" s="10">
        <v>45058</v>
      </c>
      <c r="D164" s="7">
        <v>83.55</v>
      </c>
      <c r="E164" s="7">
        <v>83.85</v>
      </c>
      <c r="F164" s="7">
        <v>84.15</v>
      </c>
      <c r="G164" s="7">
        <v>83.35</v>
      </c>
      <c r="H164" s="7" t="s">
        <v>162</v>
      </c>
      <c r="I164" s="9">
        <v>-4.7999999999999996E-3</v>
      </c>
    </row>
    <row r="165" spans="3:9" x14ac:dyDescent="0.25">
      <c r="C165" s="10">
        <v>45057</v>
      </c>
      <c r="D165" s="7">
        <v>83.95</v>
      </c>
      <c r="E165" s="7">
        <v>84.3</v>
      </c>
      <c r="F165" s="7">
        <v>84.45</v>
      </c>
      <c r="G165" s="7">
        <v>83.8</v>
      </c>
      <c r="H165" s="7" t="s">
        <v>163</v>
      </c>
      <c r="I165" s="9">
        <v>-3.5999999999999999E-3</v>
      </c>
    </row>
    <row r="166" spans="3:9" x14ac:dyDescent="0.25">
      <c r="C166" s="10">
        <v>45056</v>
      </c>
      <c r="D166" s="7">
        <v>84.25</v>
      </c>
      <c r="E166" s="7">
        <v>84.5</v>
      </c>
      <c r="F166" s="7">
        <v>84.6</v>
      </c>
      <c r="G166" s="7">
        <v>83.85</v>
      </c>
      <c r="H166" s="7" t="s">
        <v>69</v>
      </c>
      <c r="I166" s="9">
        <v>3.0000000000000001E-3</v>
      </c>
    </row>
    <row r="167" spans="3:9" x14ac:dyDescent="0.25">
      <c r="C167" s="10">
        <v>45055</v>
      </c>
      <c r="D167" s="7">
        <v>84</v>
      </c>
      <c r="E167" s="7">
        <v>83.75</v>
      </c>
      <c r="F167" s="7">
        <v>84.3</v>
      </c>
      <c r="G167" s="7">
        <v>83.5</v>
      </c>
      <c r="H167" s="7" t="s">
        <v>164</v>
      </c>
      <c r="I167" s="9">
        <v>8.9999999999999993E-3</v>
      </c>
    </row>
    <row r="168" spans="3:9" x14ac:dyDescent="0.25">
      <c r="C168" s="10">
        <v>45054</v>
      </c>
      <c r="D168" s="7">
        <v>83.25</v>
      </c>
      <c r="E168" s="7">
        <v>83</v>
      </c>
      <c r="F168" s="7">
        <v>83.45</v>
      </c>
      <c r="G168" s="7">
        <v>82.4</v>
      </c>
      <c r="H168" s="7" t="s">
        <v>165</v>
      </c>
      <c r="I168" s="9">
        <v>5.4000000000000003E-3</v>
      </c>
    </row>
    <row r="169" spans="3:9" x14ac:dyDescent="0.25">
      <c r="C169" s="10">
        <v>45051</v>
      </c>
      <c r="D169" s="7">
        <v>82.8</v>
      </c>
      <c r="E169" s="7">
        <v>83.3</v>
      </c>
      <c r="F169" s="7">
        <v>83.45</v>
      </c>
      <c r="G169" s="7">
        <v>82.4</v>
      </c>
      <c r="H169" s="7" t="s">
        <v>166</v>
      </c>
      <c r="I169" s="9">
        <v>-6.0000000000000001E-3</v>
      </c>
    </row>
    <row r="170" spans="3:9" x14ac:dyDescent="0.25">
      <c r="C170" s="10">
        <v>45050</v>
      </c>
      <c r="D170" s="7">
        <v>83.3</v>
      </c>
      <c r="E170" s="7">
        <v>83.1</v>
      </c>
      <c r="F170" s="7">
        <v>84.5</v>
      </c>
      <c r="G170" s="7">
        <v>82.9</v>
      </c>
      <c r="H170" s="7" t="s">
        <v>167</v>
      </c>
      <c r="I170" s="9">
        <v>7.3000000000000001E-3</v>
      </c>
    </row>
    <row r="171" spans="3:9" x14ac:dyDescent="0.25">
      <c r="C171" s="10">
        <v>45049</v>
      </c>
      <c r="D171" s="7">
        <v>82.7</v>
      </c>
      <c r="E171" s="7">
        <v>82.45</v>
      </c>
      <c r="F171" s="7">
        <v>83.6</v>
      </c>
      <c r="G171" s="7">
        <v>82.45</v>
      </c>
      <c r="H171" s="7" t="s">
        <v>168</v>
      </c>
      <c r="I171" s="9">
        <v>6.7000000000000002E-3</v>
      </c>
    </row>
    <row r="172" spans="3:9" x14ac:dyDescent="0.25">
      <c r="C172" s="10">
        <v>45048</v>
      </c>
      <c r="D172" s="7">
        <v>82.15</v>
      </c>
      <c r="E172" s="7">
        <v>81.75</v>
      </c>
      <c r="F172" s="7">
        <v>82.7</v>
      </c>
      <c r="G172" s="7">
        <v>81.400000000000006</v>
      </c>
      <c r="H172" s="7" t="s">
        <v>149</v>
      </c>
      <c r="I172" s="9">
        <v>9.1999999999999998E-3</v>
      </c>
    </row>
    <row r="173" spans="3:9" x14ac:dyDescent="0.25">
      <c r="C173" s="10">
        <v>45044</v>
      </c>
      <c r="D173" s="7">
        <v>81.400000000000006</v>
      </c>
      <c r="E173" s="7">
        <v>80.95</v>
      </c>
      <c r="F173" s="7">
        <v>81.55</v>
      </c>
      <c r="G173" s="7">
        <v>80.400000000000006</v>
      </c>
      <c r="H173" s="7" t="s">
        <v>169</v>
      </c>
      <c r="I173" s="9">
        <v>1.18E-2</v>
      </c>
    </row>
    <row r="174" spans="3:9" x14ac:dyDescent="0.25">
      <c r="C174" s="10">
        <v>45043</v>
      </c>
      <c r="D174" s="7">
        <v>80.45</v>
      </c>
      <c r="E174" s="7">
        <v>78.55</v>
      </c>
      <c r="F174" s="7">
        <v>80.75</v>
      </c>
      <c r="G174" s="7">
        <v>78.55</v>
      </c>
      <c r="H174" s="7" t="s">
        <v>170</v>
      </c>
      <c r="I174" s="9">
        <v>2.5499999999999998E-2</v>
      </c>
    </row>
    <row r="175" spans="3:9" x14ac:dyDescent="0.25">
      <c r="C175" s="10">
        <v>45042</v>
      </c>
      <c r="D175" s="7">
        <v>78.45</v>
      </c>
      <c r="E175" s="7">
        <v>78.349999999999994</v>
      </c>
      <c r="F175" s="7">
        <v>78.849999999999994</v>
      </c>
      <c r="G175" s="7">
        <v>78.150000000000006</v>
      </c>
      <c r="H175" s="7" t="s">
        <v>171</v>
      </c>
      <c r="I175" s="9">
        <v>0</v>
      </c>
    </row>
    <row r="176" spans="3:9" x14ac:dyDescent="0.25">
      <c r="C176" s="10">
        <v>45041</v>
      </c>
      <c r="D176" s="7">
        <v>78.45</v>
      </c>
      <c r="E176" s="7">
        <v>78.25</v>
      </c>
      <c r="F176" s="7">
        <v>78.849999999999994</v>
      </c>
      <c r="G176" s="7">
        <v>78.05</v>
      </c>
      <c r="H176" s="7" t="s">
        <v>172</v>
      </c>
      <c r="I176" s="9">
        <v>2.5999999999999999E-3</v>
      </c>
    </row>
    <row r="177" spans="3:9" x14ac:dyDescent="0.25">
      <c r="C177" s="10">
        <v>45040</v>
      </c>
      <c r="D177" s="7">
        <v>78.25</v>
      </c>
      <c r="E177" s="7">
        <v>78.3</v>
      </c>
      <c r="F177" s="7">
        <v>78.599999999999994</v>
      </c>
      <c r="G177" s="7">
        <v>77.95</v>
      </c>
      <c r="H177" s="7" t="s">
        <v>173</v>
      </c>
      <c r="I177" s="9">
        <v>0</v>
      </c>
    </row>
    <row r="178" spans="3:9" x14ac:dyDescent="0.25">
      <c r="C178" s="10">
        <v>45037</v>
      </c>
      <c r="D178" s="7">
        <v>78.25</v>
      </c>
      <c r="E178" s="7">
        <v>78.75</v>
      </c>
      <c r="F178" s="7">
        <v>78.75</v>
      </c>
      <c r="G178" s="7">
        <v>77.849999999999994</v>
      </c>
      <c r="H178" s="7" t="s">
        <v>174</v>
      </c>
      <c r="I178" s="9">
        <v>5.9999999999999995E-4</v>
      </c>
    </row>
    <row r="179" spans="3:9" x14ac:dyDescent="0.25">
      <c r="C179" s="10">
        <v>45036</v>
      </c>
      <c r="D179" s="7">
        <v>78.2</v>
      </c>
      <c r="E179" s="7">
        <v>78.900000000000006</v>
      </c>
      <c r="F179" s="7">
        <v>79.099999999999994</v>
      </c>
      <c r="G179" s="7">
        <v>78.099999999999994</v>
      </c>
      <c r="H179" s="7" t="s">
        <v>175</v>
      </c>
      <c r="I179" s="9">
        <v>-4.4999999999999997E-3</v>
      </c>
    </row>
    <row r="180" spans="3:9" x14ac:dyDescent="0.25">
      <c r="C180" s="10">
        <v>45035</v>
      </c>
      <c r="D180" s="7">
        <v>78.55</v>
      </c>
      <c r="E180" s="7">
        <v>77.95</v>
      </c>
      <c r="F180" s="7">
        <v>78.75</v>
      </c>
      <c r="G180" s="7">
        <v>77.7</v>
      </c>
      <c r="H180" s="7" t="s">
        <v>176</v>
      </c>
      <c r="I180" s="9">
        <v>7.1000000000000004E-3</v>
      </c>
    </row>
    <row r="181" spans="3:9" x14ac:dyDescent="0.25">
      <c r="C181" s="10">
        <v>45034</v>
      </c>
      <c r="D181" s="7">
        <v>78</v>
      </c>
      <c r="E181" s="7">
        <v>77.2</v>
      </c>
      <c r="F181" s="7">
        <v>78.099999999999994</v>
      </c>
      <c r="G181" s="7">
        <v>77.2</v>
      </c>
      <c r="H181" s="7" t="s">
        <v>177</v>
      </c>
      <c r="I181" s="9">
        <v>9.7000000000000003E-3</v>
      </c>
    </row>
    <row r="182" spans="3:9" x14ac:dyDescent="0.25">
      <c r="C182" s="10">
        <v>45033</v>
      </c>
      <c r="D182" s="7">
        <v>77.25</v>
      </c>
      <c r="E182" s="7">
        <v>77.2</v>
      </c>
      <c r="F182" s="7">
        <v>77.45</v>
      </c>
      <c r="G182" s="7">
        <v>76.8</v>
      </c>
      <c r="H182" s="7" t="s">
        <v>178</v>
      </c>
      <c r="I182" s="9">
        <v>5.9999999999999995E-4</v>
      </c>
    </row>
    <row r="183" spans="3:9" x14ac:dyDescent="0.25">
      <c r="C183" s="10">
        <v>45029</v>
      </c>
      <c r="D183" s="7">
        <v>77.2</v>
      </c>
      <c r="E183" s="7">
        <v>78</v>
      </c>
      <c r="F183" s="7">
        <v>78.150000000000006</v>
      </c>
      <c r="G183" s="7">
        <v>77</v>
      </c>
      <c r="H183" s="7" t="s">
        <v>179</v>
      </c>
      <c r="I183" s="9">
        <v>-1.03E-2</v>
      </c>
    </row>
    <row r="184" spans="3:9" x14ac:dyDescent="0.25">
      <c r="C184" s="10">
        <v>45028</v>
      </c>
      <c r="D184" s="7">
        <v>78</v>
      </c>
      <c r="E184" s="7">
        <v>77.900000000000006</v>
      </c>
      <c r="F184" s="7">
        <v>78.2</v>
      </c>
      <c r="G184" s="7">
        <v>77.55</v>
      </c>
      <c r="H184" s="7" t="s">
        <v>180</v>
      </c>
      <c r="I184" s="9">
        <v>1.2999999999999999E-3</v>
      </c>
    </row>
    <row r="185" spans="3:9" x14ac:dyDescent="0.25">
      <c r="C185" s="10">
        <v>45027</v>
      </c>
      <c r="D185" s="7">
        <v>77.900000000000006</v>
      </c>
      <c r="E185" s="7">
        <v>77.8</v>
      </c>
      <c r="F185" s="7">
        <v>78.099999999999994</v>
      </c>
      <c r="G185" s="7">
        <v>77.650000000000006</v>
      </c>
      <c r="H185" s="7" t="s">
        <v>181</v>
      </c>
      <c r="I185" s="9">
        <v>1.2999999999999999E-3</v>
      </c>
    </row>
    <row r="186" spans="3:9" x14ac:dyDescent="0.25">
      <c r="C186" s="10">
        <v>45026</v>
      </c>
      <c r="D186" s="7">
        <v>77.8</v>
      </c>
      <c r="E186" s="7">
        <v>77.7</v>
      </c>
      <c r="F186" s="7">
        <v>78.2</v>
      </c>
      <c r="G186" s="7">
        <v>77.400000000000006</v>
      </c>
      <c r="H186" s="7" t="s">
        <v>182</v>
      </c>
      <c r="I186" s="9">
        <v>1.2999999999999999E-3</v>
      </c>
    </row>
    <row r="187" spans="3:9" x14ac:dyDescent="0.25">
      <c r="C187" s="10">
        <v>45022</v>
      </c>
      <c r="D187" s="7">
        <v>77.7</v>
      </c>
      <c r="E187" s="7">
        <v>77.150000000000006</v>
      </c>
      <c r="F187" s="7">
        <v>77.849999999999994</v>
      </c>
      <c r="G187" s="7">
        <v>76.900000000000006</v>
      </c>
      <c r="H187" s="7" t="s">
        <v>183</v>
      </c>
      <c r="I187" s="9">
        <v>7.1000000000000004E-3</v>
      </c>
    </row>
    <row r="188" spans="3:9" x14ac:dyDescent="0.25">
      <c r="C188" s="10">
        <v>45021</v>
      </c>
      <c r="D188" s="7">
        <v>77.150000000000006</v>
      </c>
      <c r="E188" s="7">
        <v>78.05</v>
      </c>
      <c r="F188" s="7">
        <v>78.25</v>
      </c>
      <c r="G188" s="7">
        <v>77</v>
      </c>
      <c r="H188" s="7" t="s">
        <v>92</v>
      </c>
      <c r="I188" s="9">
        <v>-4.4999999999999997E-3</v>
      </c>
    </row>
    <row r="189" spans="3:9" x14ac:dyDescent="0.25">
      <c r="C189" s="10">
        <v>45019</v>
      </c>
      <c r="D189" s="7">
        <v>77.5</v>
      </c>
      <c r="E189" s="7">
        <v>77.25</v>
      </c>
      <c r="F189" s="7">
        <v>78.25</v>
      </c>
      <c r="G189" s="7">
        <v>76.900000000000006</v>
      </c>
      <c r="H189" s="7" t="s">
        <v>184</v>
      </c>
      <c r="I189" s="9">
        <v>-5.1000000000000004E-3</v>
      </c>
    </row>
    <row r="190" spans="3:9" x14ac:dyDescent="0.25">
      <c r="C190" s="10">
        <v>45016</v>
      </c>
      <c r="D190" s="7">
        <v>77.900000000000006</v>
      </c>
      <c r="E190" s="7">
        <v>77.3</v>
      </c>
      <c r="F190" s="7">
        <v>78.349999999999994</v>
      </c>
      <c r="G190" s="7">
        <v>77.2</v>
      </c>
      <c r="H190" s="7" t="s">
        <v>185</v>
      </c>
      <c r="I190" s="9">
        <v>1.2999999999999999E-2</v>
      </c>
    </row>
    <row r="191" spans="3:9" x14ac:dyDescent="0.25">
      <c r="C191" s="10">
        <v>45014</v>
      </c>
      <c r="D191" s="7">
        <v>76.900000000000006</v>
      </c>
      <c r="E191" s="7">
        <v>76.849999999999994</v>
      </c>
      <c r="F191" s="7">
        <v>77.55</v>
      </c>
      <c r="G191" s="7">
        <v>76.650000000000006</v>
      </c>
      <c r="H191" s="7" t="s">
        <v>61</v>
      </c>
      <c r="I191" s="9">
        <v>0</v>
      </c>
    </row>
    <row r="192" spans="3:9" x14ac:dyDescent="0.25">
      <c r="C192" s="10">
        <v>45013</v>
      </c>
      <c r="D192" s="7">
        <v>76.900000000000006</v>
      </c>
      <c r="E192" s="7">
        <v>76.900000000000006</v>
      </c>
      <c r="F192" s="7">
        <v>77.400000000000006</v>
      </c>
      <c r="G192" s="7">
        <v>75.75</v>
      </c>
      <c r="H192" s="7" t="s">
        <v>97</v>
      </c>
      <c r="I192" s="9">
        <v>-2.5999999999999999E-3</v>
      </c>
    </row>
    <row r="193" spans="3:9" x14ac:dyDescent="0.25">
      <c r="C193" s="10">
        <v>45012</v>
      </c>
      <c r="D193" s="7">
        <v>77.099999999999994</v>
      </c>
      <c r="E193" s="7">
        <v>78</v>
      </c>
      <c r="F193" s="7">
        <v>78.400000000000006</v>
      </c>
      <c r="G193" s="7">
        <v>76.75</v>
      </c>
      <c r="H193" s="7" t="s">
        <v>186</v>
      </c>
      <c r="I193" s="9">
        <v>-1.66E-2</v>
      </c>
    </row>
    <row r="194" spans="3:9" x14ac:dyDescent="0.25">
      <c r="C194" s="10">
        <v>45009</v>
      </c>
      <c r="D194" s="7">
        <v>78.400000000000006</v>
      </c>
      <c r="E194" s="7">
        <v>78.849999999999994</v>
      </c>
      <c r="F194" s="7">
        <v>79.2</v>
      </c>
      <c r="G194" s="7">
        <v>78</v>
      </c>
      <c r="H194" s="7" t="s">
        <v>187</v>
      </c>
      <c r="I194" s="9">
        <v>-7.6E-3</v>
      </c>
    </row>
    <row r="195" spans="3:9" x14ac:dyDescent="0.25">
      <c r="C195" s="10">
        <v>45008</v>
      </c>
      <c r="D195" s="7">
        <v>79</v>
      </c>
      <c r="E195" s="7">
        <v>79.349999999999994</v>
      </c>
      <c r="F195" s="7">
        <v>79.599999999999994</v>
      </c>
      <c r="G195" s="7">
        <v>78.8</v>
      </c>
      <c r="H195" s="7" t="s">
        <v>188</v>
      </c>
      <c r="I195" s="9">
        <v>-7.4999999999999997E-3</v>
      </c>
    </row>
    <row r="196" spans="3:9" x14ac:dyDescent="0.25">
      <c r="C196" s="10">
        <v>45007</v>
      </c>
      <c r="D196" s="7">
        <v>79.599999999999994</v>
      </c>
      <c r="E196" s="7">
        <v>79.8</v>
      </c>
      <c r="F196" s="7">
        <v>79.95</v>
      </c>
      <c r="G196" s="7">
        <v>79.099999999999994</v>
      </c>
      <c r="H196" s="7" t="s">
        <v>189</v>
      </c>
      <c r="I196" s="9">
        <v>5.9999999999999995E-4</v>
      </c>
    </row>
    <row r="197" spans="3:9" x14ac:dyDescent="0.25">
      <c r="C197" s="10">
        <v>45006</v>
      </c>
      <c r="D197" s="7">
        <v>79.55</v>
      </c>
      <c r="E197" s="7">
        <v>80.8</v>
      </c>
      <c r="F197" s="7">
        <v>81.150000000000006</v>
      </c>
      <c r="G197" s="7">
        <v>79.3</v>
      </c>
      <c r="H197" s="7" t="s">
        <v>94</v>
      </c>
      <c r="I197" s="9">
        <v>-1.2999999999999999E-2</v>
      </c>
    </row>
    <row r="198" spans="3:9" x14ac:dyDescent="0.25">
      <c r="C198" s="10">
        <v>45005</v>
      </c>
      <c r="D198" s="7">
        <v>80.599999999999994</v>
      </c>
      <c r="E198" s="7">
        <v>79.2</v>
      </c>
      <c r="F198" s="7">
        <v>80.7</v>
      </c>
      <c r="G198" s="7">
        <v>78.7</v>
      </c>
      <c r="H198" s="7" t="s">
        <v>190</v>
      </c>
      <c r="I198" s="9">
        <v>1.6400000000000001E-2</v>
      </c>
    </row>
    <row r="199" spans="3:9" x14ac:dyDescent="0.25">
      <c r="C199" s="10">
        <v>45002</v>
      </c>
      <c r="D199" s="7">
        <v>79.3</v>
      </c>
      <c r="E199" s="7">
        <v>80.599999999999994</v>
      </c>
      <c r="F199" s="7">
        <v>80.849999999999994</v>
      </c>
      <c r="G199" s="7">
        <v>78.849999999999994</v>
      </c>
      <c r="H199" s="7" t="s">
        <v>191</v>
      </c>
      <c r="I199" s="9">
        <v>-7.4999999999999997E-3</v>
      </c>
    </row>
    <row r="200" spans="3:9" x14ac:dyDescent="0.25">
      <c r="C200" s="10">
        <v>45001</v>
      </c>
      <c r="D200" s="7">
        <v>79.900000000000006</v>
      </c>
      <c r="E200" s="7">
        <v>79</v>
      </c>
      <c r="F200" s="7">
        <v>80.45</v>
      </c>
      <c r="G200" s="7">
        <v>78.75</v>
      </c>
      <c r="H200" s="7" t="s">
        <v>192</v>
      </c>
      <c r="I200" s="9">
        <v>1.6500000000000001E-2</v>
      </c>
    </row>
    <row r="201" spans="3:9" x14ac:dyDescent="0.25">
      <c r="C201" s="10">
        <v>45000</v>
      </c>
      <c r="D201" s="7">
        <v>78.599999999999994</v>
      </c>
      <c r="E201" s="7">
        <v>78.25</v>
      </c>
      <c r="F201" s="7">
        <v>79.05</v>
      </c>
      <c r="G201" s="7">
        <v>78</v>
      </c>
      <c r="H201" s="7" t="s">
        <v>193</v>
      </c>
      <c r="I201" s="9">
        <v>1.1599999999999999E-2</v>
      </c>
    </row>
    <row r="202" spans="3:9" x14ac:dyDescent="0.25">
      <c r="C202" s="10">
        <v>44999</v>
      </c>
      <c r="D202" s="7">
        <v>77.7</v>
      </c>
      <c r="E202" s="7">
        <v>77.849999999999994</v>
      </c>
      <c r="F202" s="7">
        <v>78.099999999999994</v>
      </c>
      <c r="G202" s="7">
        <v>77.25</v>
      </c>
      <c r="H202" s="7" t="s">
        <v>194</v>
      </c>
      <c r="I202" s="9">
        <v>-1.2999999999999999E-3</v>
      </c>
    </row>
    <row r="203" spans="3:9" x14ac:dyDescent="0.25">
      <c r="C203" s="10">
        <v>44998</v>
      </c>
      <c r="D203" s="7">
        <v>77.8</v>
      </c>
      <c r="E203" s="7">
        <v>78.5</v>
      </c>
      <c r="F203" s="7">
        <v>78.900000000000006</v>
      </c>
      <c r="G203" s="7">
        <v>77.650000000000006</v>
      </c>
      <c r="H203" s="7" t="s">
        <v>195</v>
      </c>
      <c r="I203" s="9">
        <v>-1.3899999999999999E-2</v>
      </c>
    </row>
    <row r="204" spans="3:9" x14ac:dyDescent="0.25">
      <c r="C204" s="10">
        <v>44995</v>
      </c>
      <c r="D204" s="7">
        <v>78.900000000000006</v>
      </c>
      <c r="E204" s="7">
        <v>78.5</v>
      </c>
      <c r="F204" s="7">
        <v>79.25</v>
      </c>
      <c r="G204" s="7">
        <v>77.5</v>
      </c>
      <c r="H204" s="7" t="s">
        <v>196</v>
      </c>
      <c r="I204" s="9">
        <v>2.5000000000000001E-3</v>
      </c>
    </row>
    <row r="205" spans="3:9" x14ac:dyDescent="0.25">
      <c r="C205" s="10">
        <v>44994</v>
      </c>
      <c r="D205" s="7">
        <v>78.7</v>
      </c>
      <c r="E205" s="7">
        <v>79.3</v>
      </c>
      <c r="F205" s="7">
        <v>79.45</v>
      </c>
      <c r="G205" s="7">
        <v>78.55</v>
      </c>
      <c r="H205" s="7" t="s">
        <v>197</v>
      </c>
      <c r="I205" s="9">
        <v>-6.3E-3</v>
      </c>
    </row>
    <row r="206" spans="3:9" x14ac:dyDescent="0.25">
      <c r="C206" s="10">
        <v>44993</v>
      </c>
      <c r="D206" s="7">
        <v>79.2</v>
      </c>
      <c r="E206" s="7">
        <v>78.75</v>
      </c>
      <c r="F206" s="7">
        <v>79.349999999999994</v>
      </c>
      <c r="G206" s="7">
        <v>78.5</v>
      </c>
      <c r="H206" s="7" t="s">
        <v>198</v>
      </c>
      <c r="I206" s="9">
        <v>-5.9999999999999995E-4</v>
      </c>
    </row>
    <row r="207" spans="3:9" x14ac:dyDescent="0.25">
      <c r="C207" s="10">
        <v>44991</v>
      </c>
      <c r="D207" s="7">
        <v>79.25</v>
      </c>
      <c r="E207" s="7">
        <v>78.3</v>
      </c>
      <c r="F207" s="7">
        <v>79.8</v>
      </c>
      <c r="G207" s="7">
        <v>78.05</v>
      </c>
      <c r="H207" s="7" t="s">
        <v>199</v>
      </c>
      <c r="I207" s="9">
        <v>1.34E-2</v>
      </c>
    </row>
    <row r="208" spans="3:9" x14ac:dyDescent="0.25">
      <c r="C208" s="10">
        <v>44988</v>
      </c>
      <c r="D208" s="7">
        <v>78.2</v>
      </c>
      <c r="E208" s="7">
        <v>78.150000000000006</v>
      </c>
      <c r="F208" s="7">
        <v>78.45</v>
      </c>
      <c r="G208" s="7">
        <v>77.7</v>
      </c>
      <c r="H208" s="7" t="s">
        <v>200</v>
      </c>
      <c r="I208" s="9">
        <v>3.8999999999999998E-3</v>
      </c>
    </row>
    <row r="209" spans="3:9" x14ac:dyDescent="0.25">
      <c r="C209" s="10">
        <v>44987</v>
      </c>
      <c r="D209" s="7">
        <v>77.900000000000006</v>
      </c>
      <c r="E209" s="7">
        <v>77</v>
      </c>
      <c r="F209" s="7">
        <v>78.150000000000006</v>
      </c>
      <c r="G209" s="7">
        <v>76.8</v>
      </c>
      <c r="H209" s="7" t="s">
        <v>96</v>
      </c>
      <c r="I209" s="9">
        <v>1.23E-2</v>
      </c>
    </row>
    <row r="210" spans="3:9" x14ac:dyDescent="0.25">
      <c r="C210" s="10">
        <v>44986</v>
      </c>
      <c r="D210" s="7">
        <v>76.95</v>
      </c>
      <c r="E210" s="7">
        <v>76</v>
      </c>
      <c r="F210" s="7">
        <v>77.2</v>
      </c>
      <c r="G210" s="7">
        <v>75.849999999999994</v>
      </c>
      <c r="H210" s="7" t="s">
        <v>201</v>
      </c>
      <c r="I210" s="9">
        <v>1.18E-2</v>
      </c>
    </row>
    <row r="211" spans="3:9" x14ac:dyDescent="0.25">
      <c r="C211" s="10">
        <v>44985</v>
      </c>
      <c r="D211" s="7">
        <v>76.05</v>
      </c>
      <c r="E211" s="7">
        <v>76.900000000000006</v>
      </c>
      <c r="F211" s="7">
        <v>77.05</v>
      </c>
      <c r="G211" s="7">
        <v>75.8</v>
      </c>
      <c r="H211" s="7" t="s">
        <v>202</v>
      </c>
      <c r="I211" s="9">
        <v>-1.04E-2</v>
      </c>
    </row>
    <row r="212" spans="3:9" x14ac:dyDescent="0.25">
      <c r="C212" s="10">
        <v>44984</v>
      </c>
      <c r="D212" s="7">
        <v>76.849999999999994</v>
      </c>
      <c r="E212" s="7">
        <v>77.349999999999994</v>
      </c>
      <c r="F212" s="7">
        <v>77.400000000000006</v>
      </c>
      <c r="G212" s="7">
        <v>76.2</v>
      </c>
      <c r="H212" s="7" t="s">
        <v>105</v>
      </c>
      <c r="I212" s="9">
        <v>-6.4999999999999997E-3</v>
      </c>
    </row>
    <row r="213" spans="3:9" x14ac:dyDescent="0.25">
      <c r="C213" s="10">
        <v>44981</v>
      </c>
      <c r="D213" s="7">
        <v>77.349999999999994</v>
      </c>
      <c r="E213" s="7">
        <v>77.5</v>
      </c>
      <c r="F213" s="7">
        <v>77.650000000000006</v>
      </c>
      <c r="G213" s="7">
        <v>77.099999999999994</v>
      </c>
      <c r="H213" s="7" t="s">
        <v>203</v>
      </c>
      <c r="I213" s="9">
        <v>1.9E-3</v>
      </c>
    </row>
    <row r="214" spans="3:9" x14ac:dyDescent="0.25">
      <c r="C214" s="10">
        <v>44980</v>
      </c>
      <c r="D214" s="7">
        <v>77.2</v>
      </c>
      <c r="E214" s="7">
        <v>77.7</v>
      </c>
      <c r="F214" s="7">
        <v>77.900000000000006</v>
      </c>
      <c r="G214" s="7">
        <v>76.75</v>
      </c>
      <c r="H214" s="7" t="s">
        <v>204</v>
      </c>
      <c r="I214" s="9">
        <v>-1.2999999999999999E-3</v>
      </c>
    </row>
    <row r="215" spans="3:9" x14ac:dyDescent="0.25">
      <c r="C215" s="10">
        <v>44979</v>
      </c>
      <c r="D215" s="7">
        <v>77.3</v>
      </c>
      <c r="E215" s="7">
        <v>78.650000000000006</v>
      </c>
      <c r="F215" s="7">
        <v>78.8</v>
      </c>
      <c r="G215" s="7">
        <v>77.099999999999994</v>
      </c>
      <c r="H215" s="7" t="s">
        <v>205</v>
      </c>
      <c r="I215" s="9">
        <v>-2.4E-2</v>
      </c>
    </row>
    <row r="216" spans="3:9" x14ac:dyDescent="0.25">
      <c r="C216" s="10">
        <v>44978</v>
      </c>
      <c r="D216" s="7">
        <v>79.2</v>
      </c>
      <c r="E216" s="7">
        <v>80</v>
      </c>
      <c r="F216" s="7">
        <v>80.25</v>
      </c>
      <c r="G216" s="7">
        <v>79</v>
      </c>
      <c r="H216" s="7" t="s">
        <v>206</v>
      </c>
      <c r="I216" s="9">
        <v>-4.4000000000000003E-3</v>
      </c>
    </row>
    <row r="217" spans="3:9" x14ac:dyDescent="0.25">
      <c r="C217" s="10">
        <v>44977</v>
      </c>
      <c r="D217" s="7">
        <v>79.55</v>
      </c>
      <c r="E217" s="7">
        <v>80.7</v>
      </c>
      <c r="F217" s="7">
        <v>80.95</v>
      </c>
      <c r="G217" s="7">
        <v>79.3</v>
      </c>
      <c r="H217" s="7" t="s">
        <v>92</v>
      </c>
      <c r="I217" s="9">
        <v>-1.24E-2</v>
      </c>
    </row>
    <row r="218" spans="3:9" x14ac:dyDescent="0.25">
      <c r="C218" s="10">
        <v>44974</v>
      </c>
      <c r="D218" s="7">
        <v>80.55</v>
      </c>
      <c r="E218" s="7">
        <v>79.900000000000006</v>
      </c>
      <c r="F218" s="7">
        <v>81.05</v>
      </c>
      <c r="G218" s="7">
        <v>79.599999999999994</v>
      </c>
      <c r="H218" s="7" t="s">
        <v>207</v>
      </c>
      <c r="I218" s="9">
        <v>9.4000000000000004E-3</v>
      </c>
    </row>
    <row r="219" spans="3:9" x14ac:dyDescent="0.25">
      <c r="C219" s="10">
        <v>44973</v>
      </c>
      <c r="D219" s="7">
        <v>79.8</v>
      </c>
      <c r="E219" s="7">
        <v>79.849999999999994</v>
      </c>
      <c r="F219" s="7">
        <v>80.05</v>
      </c>
      <c r="G219" s="7">
        <v>79.2</v>
      </c>
      <c r="H219" s="7" t="s">
        <v>208</v>
      </c>
      <c r="I219" s="9">
        <v>3.8E-3</v>
      </c>
    </row>
    <row r="220" spans="3:9" x14ac:dyDescent="0.25">
      <c r="C220" s="10">
        <v>44972</v>
      </c>
      <c r="D220" s="7">
        <v>79.5</v>
      </c>
      <c r="E220" s="7">
        <v>78.45</v>
      </c>
      <c r="F220" s="7">
        <v>79.75</v>
      </c>
      <c r="G220" s="7">
        <v>78.45</v>
      </c>
      <c r="H220" s="7" t="s">
        <v>209</v>
      </c>
      <c r="I220" s="9">
        <v>4.4000000000000003E-3</v>
      </c>
    </row>
    <row r="221" spans="3:9" x14ac:dyDescent="0.25">
      <c r="C221" s="10">
        <v>44971</v>
      </c>
      <c r="D221" s="7">
        <v>79.150000000000006</v>
      </c>
      <c r="E221" s="7">
        <v>79.45</v>
      </c>
      <c r="F221" s="7">
        <v>79.849999999999994</v>
      </c>
      <c r="G221" s="7">
        <v>78.650000000000006</v>
      </c>
      <c r="H221" s="7" t="s">
        <v>210</v>
      </c>
      <c r="I221" s="9">
        <v>-4.4000000000000003E-3</v>
      </c>
    </row>
    <row r="222" spans="3:9" x14ac:dyDescent="0.25">
      <c r="C222" s="10">
        <v>44970</v>
      </c>
      <c r="D222" s="7">
        <v>79.5</v>
      </c>
      <c r="E222" s="7">
        <v>80</v>
      </c>
      <c r="F222" s="7">
        <v>80.25</v>
      </c>
      <c r="G222" s="7">
        <v>79.25</v>
      </c>
      <c r="H222" s="7" t="s">
        <v>211</v>
      </c>
      <c r="I222" s="9">
        <v>-3.8E-3</v>
      </c>
    </row>
    <row r="223" spans="3:9" x14ac:dyDescent="0.25">
      <c r="C223" s="10">
        <v>44967</v>
      </c>
      <c r="D223" s="7">
        <v>79.8</v>
      </c>
      <c r="E223" s="7">
        <v>79.650000000000006</v>
      </c>
      <c r="F223" s="7">
        <v>80.45</v>
      </c>
      <c r="G223" s="7">
        <v>79.5</v>
      </c>
      <c r="H223" s="7" t="s">
        <v>204</v>
      </c>
      <c r="I223" s="9">
        <v>2.5000000000000001E-3</v>
      </c>
    </row>
    <row r="224" spans="3:9" x14ac:dyDescent="0.25">
      <c r="C224" s="10">
        <v>44966</v>
      </c>
      <c r="D224" s="7">
        <v>79.599999999999994</v>
      </c>
      <c r="E224" s="7">
        <v>79.2</v>
      </c>
      <c r="F224" s="7">
        <v>80.7</v>
      </c>
      <c r="G224" s="7">
        <v>78.900000000000006</v>
      </c>
      <c r="H224" s="7" t="s">
        <v>212</v>
      </c>
      <c r="I224" s="9">
        <v>4.4000000000000003E-3</v>
      </c>
    </row>
    <row r="225" spans="3:9" x14ac:dyDescent="0.25">
      <c r="C225" s="10">
        <v>44965</v>
      </c>
      <c r="D225" s="7">
        <v>79.25</v>
      </c>
      <c r="E225" s="7">
        <v>79</v>
      </c>
      <c r="F225" s="7">
        <v>79.400000000000006</v>
      </c>
      <c r="G225" s="7">
        <v>78.3</v>
      </c>
      <c r="H225" s="7" t="s">
        <v>213</v>
      </c>
      <c r="I225" s="9">
        <v>2.5000000000000001E-3</v>
      </c>
    </row>
    <row r="226" spans="3:9" x14ac:dyDescent="0.25">
      <c r="C226" s="10">
        <v>44964</v>
      </c>
      <c r="D226" s="7">
        <v>79.05</v>
      </c>
      <c r="E226" s="7">
        <v>79.25</v>
      </c>
      <c r="F226" s="7">
        <v>79.75</v>
      </c>
      <c r="G226" s="7">
        <v>78.650000000000006</v>
      </c>
      <c r="H226" s="7" t="s">
        <v>214</v>
      </c>
      <c r="I226" s="9">
        <v>-2.5000000000000001E-3</v>
      </c>
    </row>
    <row r="227" spans="3:9" x14ac:dyDescent="0.25">
      <c r="C227" s="10">
        <v>44963</v>
      </c>
      <c r="D227" s="7">
        <v>79.25</v>
      </c>
      <c r="E227" s="7">
        <v>78.5</v>
      </c>
      <c r="F227" s="7">
        <v>79.599999999999994</v>
      </c>
      <c r="G227" s="7">
        <v>78.099999999999994</v>
      </c>
      <c r="H227" s="7" t="s">
        <v>215</v>
      </c>
      <c r="I227" s="9">
        <v>1.0200000000000001E-2</v>
      </c>
    </row>
    <row r="228" spans="3:9" x14ac:dyDescent="0.25">
      <c r="C228" s="10">
        <v>44960</v>
      </c>
      <c r="D228" s="7">
        <v>78.45</v>
      </c>
      <c r="E228" s="7">
        <v>78.900000000000006</v>
      </c>
      <c r="F228" s="7">
        <v>78.900000000000006</v>
      </c>
      <c r="G228" s="7">
        <v>76.900000000000006</v>
      </c>
      <c r="H228" s="7" t="s">
        <v>216</v>
      </c>
      <c r="I228" s="9">
        <v>-1.2999999999999999E-3</v>
      </c>
    </row>
    <row r="229" spans="3:9" x14ac:dyDescent="0.25">
      <c r="C229" s="10">
        <v>44959</v>
      </c>
      <c r="D229" s="7">
        <v>78.55</v>
      </c>
      <c r="E229" s="7">
        <v>79.599999999999994</v>
      </c>
      <c r="F229" s="7">
        <v>80</v>
      </c>
      <c r="G229" s="7">
        <v>78.150000000000006</v>
      </c>
      <c r="H229" s="7" t="s">
        <v>217</v>
      </c>
      <c r="I229" s="9">
        <v>-1.5699999999999999E-2</v>
      </c>
    </row>
    <row r="230" spans="3:9" x14ac:dyDescent="0.25">
      <c r="C230" s="10">
        <v>44958</v>
      </c>
      <c r="D230" s="7">
        <v>79.8</v>
      </c>
      <c r="E230" s="7">
        <v>81.7</v>
      </c>
      <c r="F230" s="7">
        <v>81.95</v>
      </c>
      <c r="G230" s="7">
        <v>78.349999999999994</v>
      </c>
      <c r="H230" s="7" t="s">
        <v>218</v>
      </c>
      <c r="I230" s="9">
        <v>-2.3900000000000001E-2</v>
      </c>
    </row>
    <row r="231" spans="3:9" x14ac:dyDescent="0.25">
      <c r="C231" s="10">
        <v>44957</v>
      </c>
      <c r="D231" s="7">
        <v>81.75</v>
      </c>
      <c r="E231" s="7">
        <v>82.5</v>
      </c>
      <c r="F231" s="7">
        <v>83.3</v>
      </c>
      <c r="G231" s="7">
        <v>81.150000000000006</v>
      </c>
      <c r="H231" s="7" t="s">
        <v>219</v>
      </c>
      <c r="I231" s="9">
        <v>0</v>
      </c>
    </row>
    <row r="232" spans="3:9" x14ac:dyDescent="0.25">
      <c r="C232" s="10">
        <v>44956</v>
      </c>
      <c r="D232" s="7">
        <v>81.75</v>
      </c>
      <c r="E232" s="7">
        <v>81</v>
      </c>
      <c r="F232" s="7">
        <v>82.5</v>
      </c>
      <c r="G232" s="7">
        <v>80.400000000000006</v>
      </c>
      <c r="H232" s="7" t="s">
        <v>220</v>
      </c>
      <c r="I232" s="9">
        <v>9.2999999999999992E-3</v>
      </c>
    </row>
    <row r="233" spans="3:9" x14ac:dyDescent="0.25">
      <c r="C233" s="10">
        <v>44953</v>
      </c>
      <c r="D233" s="7">
        <v>81</v>
      </c>
      <c r="E233" s="7">
        <v>82.55</v>
      </c>
      <c r="F233" s="7">
        <v>83.05</v>
      </c>
      <c r="G233" s="7">
        <v>80</v>
      </c>
      <c r="H233" s="7" t="s">
        <v>221</v>
      </c>
      <c r="I233" s="9">
        <v>-1.8200000000000001E-2</v>
      </c>
    </row>
    <row r="234" spans="3:9" x14ac:dyDescent="0.25">
      <c r="C234" s="10">
        <v>44951</v>
      </c>
      <c r="D234" s="7">
        <v>82.5</v>
      </c>
      <c r="E234" s="7">
        <v>82.9</v>
      </c>
      <c r="F234" s="7">
        <v>83.4</v>
      </c>
      <c r="G234" s="7">
        <v>82.3</v>
      </c>
      <c r="H234" s="7" t="s">
        <v>222</v>
      </c>
      <c r="I234" s="9">
        <v>-7.7999999999999996E-3</v>
      </c>
    </row>
    <row r="235" spans="3:9" x14ac:dyDescent="0.25">
      <c r="C235" s="10">
        <v>44950</v>
      </c>
      <c r="D235" s="7">
        <v>83.15</v>
      </c>
      <c r="E235" s="7">
        <v>83.8</v>
      </c>
      <c r="F235" s="7">
        <v>83.8</v>
      </c>
      <c r="G235" s="7">
        <v>82.7</v>
      </c>
      <c r="H235" s="7" t="s">
        <v>188</v>
      </c>
      <c r="I235" s="9">
        <v>-3.5999999999999999E-3</v>
      </c>
    </row>
    <row r="236" spans="3:9" x14ac:dyDescent="0.25">
      <c r="C236" s="10">
        <v>44949</v>
      </c>
      <c r="D236" s="7">
        <v>83.45</v>
      </c>
      <c r="E236" s="7">
        <v>83.15</v>
      </c>
      <c r="F236" s="7">
        <v>83.6</v>
      </c>
      <c r="G236" s="7">
        <v>82.6</v>
      </c>
      <c r="H236" s="7" t="s">
        <v>223</v>
      </c>
      <c r="I236" s="9">
        <v>6.6E-3</v>
      </c>
    </row>
    <row r="237" spans="3:9" x14ac:dyDescent="0.25">
      <c r="C237" s="10">
        <v>44946</v>
      </c>
      <c r="D237" s="7">
        <v>82.9</v>
      </c>
      <c r="E237" s="7">
        <v>83.2</v>
      </c>
      <c r="F237" s="7">
        <v>83.55</v>
      </c>
      <c r="G237" s="7">
        <v>82.75</v>
      </c>
      <c r="H237" s="7" t="s">
        <v>224</v>
      </c>
      <c r="I237" s="9">
        <v>-4.1999999999999997E-3</v>
      </c>
    </row>
    <row r="238" spans="3:9" x14ac:dyDescent="0.25">
      <c r="C238" s="10">
        <v>44945</v>
      </c>
      <c r="D238" s="7">
        <v>83.25</v>
      </c>
      <c r="E238" s="7">
        <v>82.15</v>
      </c>
      <c r="F238" s="7">
        <v>83.4</v>
      </c>
      <c r="G238" s="7">
        <v>81.900000000000006</v>
      </c>
      <c r="H238" s="7" t="s">
        <v>225</v>
      </c>
      <c r="I238" s="9">
        <v>1.34E-2</v>
      </c>
    </row>
    <row r="239" spans="3:9" x14ac:dyDescent="0.25">
      <c r="C239" s="10">
        <v>44944</v>
      </c>
      <c r="D239" s="7">
        <v>82.15</v>
      </c>
      <c r="E239" s="7">
        <v>81.45</v>
      </c>
      <c r="F239" s="7">
        <v>82.9</v>
      </c>
      <c r="G239" s="7">
        <v>81.25</v>
      </c>
      <c r="H239" s="7" t="s">
        <v>226</v>
      </c>
      <c r="I239" s="9">
        <v>6.7000000000000002E-3</v>
      </c>
    </row>
    <row r="240" spans="3:9" x14ac:dyDescent="0.25">
      <c r="C240" s="10">
        <v>44943</v>
      </c>
      <c r="D240" s="7">
        <v>81.599999999999994</v>
      </c>
      <c r="E240" s="7">
        <v>82.3</v>
      </c>
      <c r="F240" s="7">
        <v>82.7</v>
      </c>
      <c r="G240" s="7">
        <v>81</v>
      </c>
      <c r="H240" s="7" t="s">
        <v>227</v>
      </c>
      <c r="I240" s="9">
        <v>-7.9000000000000008E-3</v>
      </c>
    </row>
    <row r="241" spans="3:9" x14ac:dyDescent="0.25">
      <c r="C241" s="10">
        <v>44942</v>
      </c>
      <c r="D241" s="7">
        <v>82.25</v>
      </c>
      <c r="E241" s="7">
        <v>82.45</v>
      </c>
      <c r="F241" s="7">
        <v>82.7</v>
      </c>
      <c r="G241" s="7">
        <v>81.75</v>
      </c>
      <c r="H241" s="7" t="s">
        <v>228</v>
      </c>
      <c r="I241" s="9">
        <v>-5.9999999999999995E-4</v>
      </c>
    </row>
    <row r="242" spans="3:9" x14ac:dyDescent="0.25">
      <c r="C242" s="10">
        <v>44939</v>
      </c>
      <c r="D242" s="7">
        <v>82.3</v>
      </c>
      <c r="E242" s="7">
        <v>81.55</v>
      </c>
      <c r="F242" s="7">
        <v>82.45</v>
      </c>
      <c r="G242" s="7">
        <v>81.099999999999994</v>
      </c>
      <c r="H242" s="7" t="s">
        <v>229</v>
      </c>
      <c r="I242" s="9">
        <v>8.6E-3</v>
      </c>
    </row>
    <row r="243" spans="3:9" x14ac:dyDescent="0.25">
      <c r="C243" s="10">
        <v>44938</v>
      </c>
      <c r="D243" s="7">
        <v>81.599999999999994</v>
      </c>
      <c r="E243" s="7">
        <v>83.75</v>
      </c>
      <c r="F243" s="7">
        <v>83.9</v>
      </c>
      <c r="G243" s="7">
        <v>81.2</v>
      </c>
      <c r="H243" s="7" t="s">
        <v>230</v>
      </c>
      <c r="I243" s="9">
        <v>-2.3300000000000001E-2</v>
      </c>
    </row>
    <row r="244" spans="3:9" x14ac:dyDescent="0.25">
      <c r="C244" s="10">
        <v>44937</v>
      </c>
      <c r="D244" s="7">
        <v>83.55</v>
      </c>
      <c r="E244" s="7">
        <v>80.849999999999994</v>
      </c>
      <c r="F244" s="7">
        <v>84.05</v>
      </c>
      <c r="G244" s="7">
        <v>80.599999999999994</v>
      </c>
      <c r="H244" s="7" t="s">
        <v>231</v>
      </c>
      <c r="I244" s="9">
        <v>3.6600000000000001E-2</v>
      </c>
    </row>
    <row r="245" spans="3:9" x14ac:dyDescent="0.25">
      <c r="C245" s="10">
        <v>44936</v>
      </c>
      <c r="D245" s="7">
        <v>80.599999999999994</v>
      </c>
      <c r="E245" s="7">
        <v>80.55</v>
      </c>
      <c r="F245" s="7">
        <v>80.8</v>
      </c>
      <c r="G245" s="7">
        <v>79.7</v>
      </c>
      <c r="H245" s="7" t="s">
        <v>232</v>
      </c>
      <c r="I245" s="9">
        <v>6.1999999999999998E-3</v>
      </c>
    </row>
    <row r="246" spans="3:9" x14ac:dyDescent="0.25">
      <c r="C246" s="10">
        <v>44935</v>
      </c>
      <c r="D246" s="7">
        <v>80.099999999999994</v>
      </c>
      <c r="E246" s="7">
        <v>80.849999999999994</v>
      </c>
      <c r="F246" s="7">
        <v>81</v>
      </c>
      <c r="G246" s="7">
        <v>79.650000000000006</v>
      </c>
      <c r="H246" s="7" t="s">
        <v>230</v>
      </c>
      <c r="I246" s="9">
        <v>5.9999999999999995E-4</v>
      </c>
    </row>
    <row r="247" spans="3:9" x14ac:dyDescent="0.25">
      <c r="C247" s="10">
        <v>44932</v>
      </c>
      <c r="D247" s="7">
        <v>80.05</v>
      </c>
      <c r="E247" s="7">
        <v>79.3</v>
      </c>
      <c r="F247" s="7">
        <v>80.8</v>
      </c>
      <c r="G247" s="7">
        <v>79</v>
      </c>
      <c r="H247" s="7" t="s">
        <v>233</v>
      </c>
      <c r="I247" s="9">
        <v>1.2E-2</v>
      </c>
    </row>
    <row r="248" spans="3:9" x14ac:dyDescent="0.25">
      <c r="C248" s="10">
        <v>44931</v>
      </c>
      <c r="D248" s="7">
        <v>79.099999999999994</v>
      </c>
      <c r="E248" s="7">
        <v>78.75</v>
      </c>
      <c r="F248" s="7">
        <v>79.25</v>
      </c>
      <c r="G248" s="7">
        <v>78.349999999999994</v>
      </c>
      <c r="H248" s="7" t="s">
        <v>234</v>
      </c>
      <c r="I248" s="9">
        <v>1.2800000000000001E-2</v>
      </c>
    </row>
    <row r="249" spans="3:9" x14ac:dyDescent="0.25">
      <c r="C249" s="10">
        <v>44930</v>
      </c>
      <c r="D249" s="7">
        <v>78.099999999999994</v>
      </c>
      <c r="E249" s="7">
        <v>78.900000000000006</v>
      </c>
      <c r="F249" s="7">
        <v>79.5</v>
      </c>
      <c r="G249" s="7">
        <v>77.400000000000006</v>
      </c>
      <c r="H249" s="7" t="s">
        <v>235</v>
      </c>
      <c r="I249" s="9">
        <v>-5.1000000000000004E-3</v>
      </c>
    </row>
    <row r="250" spans="3:9" x14ac:dyDescent="0.25">
      <c r="C250" s="10">
        <v>44929</v>
      </c>
      <c r="D250" s="7">
        <v>78.5</v>
      </c>
      <c r="E250" s="7">
        <v>78</v>
      </c>
      <c r="F250" s="7">
        <v>78.900000000000006</v>
      </c>
      <c r="G250" s="7">
        <v>77.7</v>
      </c>
      <c r="H250" s="7" t="s">
        <v>236</v>
      </c>
      <c r="I250" s="9">
        <v>6.4000000000000003E-3</v>
      </c>
    </row>
    <row r="251" spans="3:9" x14ac:dyDescent="0.25">
      <c r="C251" s="10">
        <v>44928</v>
      </c>
      <c r="D251" s="7">
        <v>78</v>
      </c>
      <c r="E251" s="7">
        <v>77</v>
      </c>
      <c r="F251" s="7">
        <v>78.55</v>
      </c>
      <c r="G251" s="7">
        <v>76.45</v>
      </c>
      <c r="H251" s="7" t="s">
        <v>237</v>
      </c>
      <c r="I251" s="9">
        <v>1.9599999999999999E-2</v>
      </c>
    </row>
    <row r="252" spans="3:9" x14ac:dyDescent="0.25">
      <c r="C252" s="10">
        <v>44925</v>
      </c>
      <c r="D252" s="7">
        <v>76.5</v>
      </c>
      <c r="E252" s="7">
        <v>75.2</v>
      </c>
      <c r="F252" s="7">
        <v>77.5</v>
      </c>
      <c r="G252" s="7">
        <v>75.2</v>
      </c>
      <c r="H252" s="7" t="s">
        <v>238</v>
      </c>
      <c r="I252" s="9">
        <v>2.3400000000000001E-2</v>
      </c>
    </row>
    <row r="253" spans="3:9" x14ac:dyDescent="0.25">
      <c r="C253" s="10">
        <v>44924</v>
      </c>
      <c r="D253" s="7">
        <v>74.75</v>
      </c>
      <c r="E253" s="7">
        <v>74.8</v>
      </c>
      <c r="F253" s="7">
        <v>75.150000000000006</v>
      </c>
      <c r="G253" s="7">
        <v>74.099999999999994</v>
      </c>
      <c r="H253" s="7" t="s">
        <v>239</v>
      </c>
      <c r="I253" s="9">
        <v>-6.9999999999999999E-4</v>
      </c>
    </row>
    <row r="254" spans="3:9" x14ac:dyDescent="0.25">
      <c r="C254" s="10">
        <v>44923</v>
      </c>
      <c r="D254" s="7">
        <v>74.8</v>
      </c>
      <c r="E254" s="7">
        <v>74.849999999999994</v>
      </c>
      <c r="F254" s="7">
        <v>75.150000000000006</v>
      </c>
      <c r="G254" s="7">
        <v>74.45</v>
      </c>
      <c r="H254" s="7" t="s">
        <v>240</v>
      </c>
      <c r="I254" s="9">
        <v>-4.0000000000000001E-3</v>
      </c>
    </row>
    <row r="255" spans="3:9" x14ac:dyDescent="0.25">
      <c r="C255" s="10">
        <v>44922</v>
      </c>
      <c r="D255" s="7">
        <v>75.099999999999994</v>
      </c>
      <c r="E255" s="7">
        <v>74.900000000000006</v>
      </c>
      <c r="F255" s="7">
        <v>75.2</v>
      </c>
      <c r="G255" s="7">
        <v>74.349999999999994</v>
      </c>
      <c r="H255" s="7" t="s">
        <v>241</v>
      </c>
      <c r="I255" s="9">
        <v>9.4000000000000004E-3</v>
      </c>
    </row>
    <row r="256" spans="3:9" x14ac:dyDescent="0.25">
      <c r="C256" s="10">
        <v>44921</v>
      </c>
      <c r="D256" s="7">
        <v>74.400000000000006</v>
      </c>
      <c r="E256" s="7">
        <v>73</v>
      </c>
      <c r="F256" s="7">
        <v>74.599999999999994</v>
      </c>
      <c r="G256" s="7">
        <v>72.349999999999994</v>
      </c>
      <c r="H256" s="7" t="s">
        <v>242</v>
      </c>
      <c r="I256" s="9">
        <v>1.9199999999999998E-2</v>
      </c>
    </row>
    <row r="257" spans="3:9" x14ac:dyDescent="0.25">
      <c r="C257" s="10">
        <v>44918</v>
      </c>
      <c r="D257" s="7">
        <v>73</v>
      </c>
      <c r="E257" s="7">
        <v>74.599999999999994</v>
      </c>
      <c r="F257" s="7">
        <v>75.099999999999994</v>
      </c>
      <c r="G257" s="7">
        <v>72.8</v>
      </c>
      <c r="H257" s="7" t="s">
        <v>243</v>
      </c>
      <c r="I257" s="9">
        <v>-2.8000000000000001E-2</v>
      </c>
    </row>
    <row r="258" spans="3:9" x14ac:dyDescent="0.25">
      <c r="C258" s="10">
        <v>44917</v>
      </c>
      <c r="D258" s="7">
        <v>75.099999999999994</v>
      </c>
      <c r="E258" s="7">
        <v>76.400000000000006</v>
      </c>
      <c r="F258" s="7">
        <v>76.75</v>
      </c>
      <c r="G258" s="7">
        <v>74.650000000000006</v>
      </c>
      <c r="H258" s="7" t="s">
        <v>244</v>
      </c>
      <c r="I258" s="9">
        <v>-1.7000000000000001E-2</v>
      </c>
    </row>
    <row r="259" spans="3:9" x14ac:dyDescent="0.25">
      <c r="C259" s="10">
        <v>44916</v>
      </c>
      <c r="D259" s="7">
        <v>76.400000000000006</v>
      </c>
      <c r="E259" s="7">
        <v>77.8</v>
      </c>
      <c r="F259" s="7">
        <v>78.150000000000006</v>
      </c>
      <c r="G259" s="7">
        <v>76.150000000000006</v>
      </c>
      <c r="H259" s="7" t="s">
        <v>245</v>
      </c>
      <c r="I259" s="9">
        <v>-1.7999999999999999E-2</v>
      </c>
    </row>
    <row r="260" spans="3:9" x14ac:dyDescent="0.25">
      <c r="C260" s="10">
        <v>44915</v>
      </c>
      <c r="D260" s="7">
        <v>77.8</v>
      </c>
      <c r="E260" s="7">
        <v>77.95</v>
      </c>
      <c r="F260" s="7">
        <v>78.150000000000006</v>
      </c>
      <c r="G260" s="7">
        <v>77.05</v>
      </c>
      <c r="H260" s="7" t="s">
        <v>228</v>
      </c>
      <c r="I260" s="9">
        <v>-1.9E-3</v>
      </c>
    </row>
    <row r="261" spans="3:9" x14ac:dyDescent="0.25">
      <c r="C261" s="10">
        <v>44914</v>
      </c>
      <c r="D261" s="7">
        <v>77.95</v>
      </c>
      <c r="E261" s="7">
        <v>77.2</v>
      </c>
      <c r="F261" s="7">
        <v>78.150000000000006</v>
      </c>
      <c r="G261" s="7">
        <v>76.599999999999994</v>
      </c>
      <c r="H261" s="7" t="s">
        <v>246</v>
      </c>
      <c r="I261" s="9">
        <v>1.2999999999999999E-2</v>
      </c>
    </row>
    <row r="262" spans="3:9" x14ac:dyDescent="0.25">
      <c r="C262" s="10">
        <v>44911</v>
      </c>
      <c r="D262" s="7">
        <v>76.95</v>
      </c>
      <c r="E262" s="7">
        <v>78.25</v>
      </c>
      <c r="F262" s="7">
        <v>78.95</v>
      </c>
      <c r="G262" s="7">
        <v>76.650000000000006</v>
      </c>
      <c r="H262" s="7" t="s">
        <v>247</v>
      </c>
      <c r="I262" s="9">
        <v>-1.47E-2</v>
      </c>
    </row>
    <row r="263" spans="3:9" x14ac:dyDescent="0.25">
      <c r="C263" s="10">
        <v>44910</v>
      </c>
      <c r="D263" s="7">
        <v>78.099999999999994</v>
      </c>
      <c r="E263" s="7">
        <v>78.150000000000006</v>
      </c>
      <c r="F263" s="7">
        <v>78.5</v>
      </c>
      <c r="G263" s="7">
        <v>77.8</v>
      </c>
      <c r="H263" s="7" t="s">
        <v>248</v>
      </c>
      <c r="I263" s="9">
        <v>-5.9999999999999995E-4</v>
      </c>
    </row>
    <row r="264" spans="3:9" x14ac:dyDescent="0.25">
      <c r="C264" s="10">
        <v>44909</v>
      </c>
      <c r="D264" s="7">
        <v>78.150000000000006</v>
      </c>
      <c r="E264" s="7">
        <v>77.900000000000006</v>
      </c>
      <c r="F264" s="7">
        <v>78.7</v>
      </c>
      <c r="G264" s="7">
        <v>77.55</v>
      </c>
      <c r="H264" s="7" t="s">
        <v>249</v>
      </c>
      <c r="I264" s="9">
        <v>5.1000000000000004E-3</v>
      </c>
    </row>
    <row r="265" spans="3:9" x14ac:dyDescent="0.25">
      <c r="C265" s="10">
        <v>44908</v>
      </c>
      <c r="D265" s="7">
        <v>77.75</v>
      </c>
      <c r="E265" s="7">
        <v>79.2</v>
      </c>
      <c r="F265" s="7">
        <v>79.25</v>
      </c>
      <c r="G265" s="7">
        <v>77.45</v>
      </c>
      <c r="H265" s="7" t="s">
        <v>250</v>
      </c>
      <c r="I265" s="9">
        <v>-1.46E-2</v>
      </c>
    </row>
    <row r="266" spans="3:9" x14ac:dyDescent="0.25">
      <c r="C266" s="10">
        <v>44907</v>
      </c>
      <c r="D266" s="7">
        <v>78.900000000000006</v>
      </c>
      <c r="E266" s="7">
        <v>77</v>
      </c>
      <c r="F266" s="7">
        <v>79.05</v>
      </c>
      <c r="G266" s="7">
        <v>76.8</v>
      </c>
      <c r="H266" s="7" t="s">
        <v>251</v>
      </c>
      <c r="I266" s="9">
        <v>2.47E-2</v>
      </c>
    </row>
    <row r="267" spans="3:9" x14ac:dyDescent="0.25">
      <c r="C267" s="10">
        <v>44904</v>
      </c>
      <c r="D267" s="7">
        <v>77</v>
      </c>
      <c r="E267" s="7">
        <v>77.5</v>
      </c>
      <c r="F267" s="7">
        <v>78.349999999999994</v>
      </c>
      <c r="G267" s="7">
        <v>76.7</v>
      </c>
      <c r="H267" s="7" t="s">
        <v>252</v>
      </c>
      <c r="I267" s="9">
        <v>3.3E-3</v>
      </c>
    </row>
    <row r="268" spans="3:9" x14ac:dyDescent="0.25">
      <c r="C268" s="10">
        <v>44903</v>
      </c>
      <c r="D268" s="7">
        <v>76.75</v>
      </c>
      <c r="E268" s="7">
        <v>77.45</v>
      </c>
      <c r="F268" s="7">
        <v>77.5</v>
      </c>
      <c r="G268" s="7">
        <v>76.5</v>
      </c>
      <c r="H268" s="7" t="s">
        <v>169</v>
      </c>
      <c r="I268" s="9">
        <v>6.9999999999999999E-4</v>
      </c>
    </row>
    <row r="269" spans="3:9" x14ac:dyDescent="0.25">
      <c r="C269" s="10">
        <v>44902</v>
      </c>
      <c r="D269" s="7">
        <v>76.7</v>
      </c>
      <c r="E269" s="7">
        <v>76.75</v>
      </c>
      <c r="F269" s="7">
        <v>77.8</v>
      </c>
      <c r="G269" s="7">
        <v>76.150000000000006</v>
      </c>
      <c r="H269" s="7" t="s">
        <v>253</v>
      </c>
      <c r="I269" s="9">
        <v>1.1900000000000001E-2</v>
      </c>
    </row>
    <row r="270" spans="3:9" x14ac:dyDescent="0.25">
      <c r="C270" s="10">
        <v>44901</v>
      </c>
      <c r="D270" s="7">
        <v>75.8</v>
      </c>
      <c r="E270" s="7">
        <v>77</v>
      </c>
      <c r="F270" s="7">
        <v>77.400000000000006</v>
      </c>
      <c r="G270" s="7">
        <v>75.650000000000006</v>
      </c>
      <c r="H270" s="7" t="s">
        <v>254</v>
      </c>
      <c r="I270" s="9">
        <v>-1.6199999999999999E-2</v>
      </c>
    </row>
    <row r="271" spans="3:9" x14ac:dyDescent="0.25">
      <c r="C271" s="10">
        <v>44900</v>
      </c>
      <c r="D271" s="7">
        <v>77.05</v>
      </c>
      <c r="E271" s="7">
        <v>77.05</v>
      </c>
      <c r="F271" s="7">
        <v>77.7</v>
      </c>
      <c r="G271" s="7">
        <v>76.7</v>
      </c>
      <c r="H271" s="7" t="s">
        <v>255</v>
      </c>
      <c r="I271" s="9">
        <v>5.9999999999999995E-4</v>
      </c>
    </row>
    <row r="272" spans="3:9" x14ac:dyDescent="0.25">
      <c r="C272" s="10">
        <v>44897</v>
      </c>
      <c r="D272" s="7">
        <v>77</v>
      </c>
      <c r="E272" s="7">
        <v>76.2</v>
      </c>
      <c r="F272" s="7">
        <v>77.2</v>
      </c>
      <c r="G272" s="7">
        <v>76</v>
      </c>
      <c r="H272" s="7" t="s">
        <v>256</v>
      </c>
      <c r="I272" s="9">
        <v>1.0500000000000001E-2</v>
      </c>
    </row>
    <row r="273" spans="3:9" x14ac:dyDescent="0.25">
      <c r="C273" s="10">
        <v>44896</v>
      </c>
      <c r="D273" s="7">
        <v>76.2</v>
      </c>
      <c r="E273" s="7">
        <v>77</v>
      </c>
      <c r="F273" s="7">
        <v>77.150000000000006</v>
      </c>
      <c r="G273" s="7">
        <v>76</v>
      </c>
      <c r="H273" s="7" t="s">
        <v>257</v>
      </c>
      <c r="I273" s="9">
        <v>-5.8999999999999999E-3</v>
      </c>
    </row>
    <row r="274" spans="3:9" x14ac:dyDescent="0.25">
      <c r="C274" s="10">
        <v>44895</v>
      </c>
      <c r="D274" s="7">
        <v>76.650000000000006</v>
      </c>
      <c r="E274" s="7">
        <v>74.5</v>
      </c>
      <c r="F274" s="7">
        <v>77</v>
      </c>
      <c r="G274" s="7">
        <v>74.45</v>
      </c>
      <c r="H274" s="7" t="s">
        <v>258</v>
      </c>
      <c r="I274" s="9">
        <v>1.7899999999999999E-2</v>
      </c>
    </row>
    <row r="275" spans="3:9" x14ac:dyDescent="0.25">
      <c r="C275" s="10">
        <v>44894</v>
      </c>
      <c r="D275" s="7">
        <v>75.3</v>
      </c>
      <c r="E275" s="7">
        <v>76.45</v>
      </c>
      <c r="F275" s="7">
        <v>76.7</v>
      </c>
      <c r="G275" s="7">
        <v>75</v>
      </c>
      <c r="H275" s="7" t="s">
        <v>259</v>
      </c>
      <c r="I275" s="9">
        <v>-1.18E-2</v>
      </c>
    </row>
    <row r="276" spans="3:9" x14ac:dyDescent="0.25">
      <c r="C276" s="10">
        <v>44893</v>
      </c>
      <c r="D276" s="7">
        <v>76.2</v>
      </c>
      <c r="E276" s="7">
        <v>73.900000000000006</v>
      </c>
      <c r="F276" s="7">
        <v>76.45</v>
      </c>
      <c r="G276" s="7">
        <v>73.900000000000006</v>
      </c>
      <c r="H276" s="7" t="s">
        <v>260</v>
      </c>
      <c r="I276" s="9">
        <v>3.8899999999999997E-2</v>
      </c>
    </row>
    <row r="277" spans="3:9" x14ac:dyDescent="0.25">
      <c r="C277" s="10">
        <v>44890</v>
      </c>
      <c r="D277" s="7">
        <v>73.349999999999994</v>
      </c>
      <c r="E277" s="7">
        <v>72.2</v>
      </c>
      <c r="F277" s="7">
        <v>73.95</v>
      </c>
      <c r="G277" s="7">
        <v>71.650000000000006</v>
      </c>
      <c r="H277" s="7" t="s">
        <v>261</v>
      </c>
      <c r="I277" s="9">
        <v>1.7999999999999999E-2</v>
      </c>
    </row>
    <row r="278" spans="3:9" x14ac:dyDescent="0.25">
      <c r="C278" s="10">
        <v>44889</v>
      </c>
      <c r="D278" s="7">
        <v>72.05</v>
      </c>
      <c r="E278" s="7">
        <v>70.150000000000006</v>
      </c>
      <c r="F278" s="7">
        <v>72.7</v>
      </c>
      <c r="G278" s="7">
        <v>70.150000000000006</v>
      </c>
      <c r="H278" s="7" t="s">
        <v>262</v>
      </c>
      <c r="I278" s="9">
        <v>3.0800000000000001E-2</v>
      </c>
    </row>
    <row r="279" spans="3:9" x14ac:dyDescent="0.25">
      <c r="C279" s="10">
        <v>44888</v>
      </c>
      <c r="D279" s="7">
        <v>69.900000000000006</v>
      </c>
      <c r="E279" s="7">
        <v>70.05</v>
      </c>
      <c r="F279" s="7">
        <v>70.3</v>
      </c>
      <c r="G279" s="7">
        <v>69.7</v>
      </c>
      <c r="H279" s="7" t="s">
        <v>263</v>
      </c>
      <c r="I279" s="9">
        <v>-1.4E-3</v>
      </c>
    </row>
    <row r="280" spans="3:9" x14ac:dyDescent="0.25">
      <c r="C280" s="10">
        <v>44887</v>
      </c>
      <c r="D280" s="7">
        <v>70</v>
      </c>
      <c r="E280" s="7">
        <v>70.05</v>
      </c>
      <c r="F280" s="7">
        <v>70.2</v>
      </c>
      <c r="G280" s="7">
        <v>69.45</v>
      </c>
      <c r="H280" s="7" t="s">
        <v>264</v>
      </c>
      <c r="I280" s="9">
        <v>-6.9999999999999999E-4</v>
      </c>
    </row>
    <row r="281" spans="3:9" x14ac:dyDescent="0.25">
      <c r="C281" s="10">
        <v>44886</v>
      </c>
      <c r="D281" s="7">
        <v>70.05</v>
      </c>
      <c r="E281" s="7">
        <v>69.349999999999994</v>
      </c>
      <c r="F281" s="7">
        <v>70.400000000000006</v>
      </c>
      <c r="G281" s="7">
        <v>69.150000000000006</v>
      </c>
      <c r="H281" s="7" t="s">
        <v>265</v>
      </c>
      <c r="I281" s="9">
        <v>1.1599999999999999E-2</v>
      </c>
    </row>
    <row r="282" spans="3:9" x14ac:dyDescent="0.25">
      <c r="C282" s="10">
        <v>44883</v>
      </c>
      <c r="D282" s="7">
        <v>69.25</v>
      </c>
      <c r="E282" s="7">
        <v>69.349999999999994</v>
      </c>
      <c r="F282" s="7">
        <v>69.5</v>
      </c>
      <c r="G282" s="7">
        <v>68.75</v>
      </c>
      <c r="H282" s="7" t="s">
        <v>266</v>
      </c>
      <c r="I282" s="9">
        <v>2.2000000000000001E-3</v>
      </c>
    </row>
    <row r="283" spans="3:9" x14ac:dyDescent="0.25">
      <c r="C283" s="10">
        <v>44882</v>
      </c>
      <c r="D283" s="7">
        <v>69.099999999999994</v>
      </c>
      <c r="E283" s="7">
        <v>69.45</v>
      </c>
      <c r="F283" s="7">
        <v>69.7</v>
      </c>
      <c r="G283" s="7">
        <v>69</v>
      </c>
      <c r="H283" s="7" t="s">
        <v>267</v>
      </c>
      <c r="I283" s="9">
        <v>-2.8999999999999998E-3</v>
      </c>
    </row>
    <row r="284" spans="3:9" x14ac:dyDescent="0.25">
      <c r="C284" s="10">
        <v>44881</v>
      </c>
      <c r="D284" s="7">
        <v>69.3</v>
      </c>
      <c r="E284" s="7">
        <v>69.650000000000006</v>
      </c>
      <c r="F284" s="7">
        <v>69.7</v>
      </c>
      <c r="G284" s="7">
        <v>69.05</v>
      </c>
      <c r="H284" s="7" t="s">
        <v>268</v>
      </c>
      <c r="I284" s="9">
        <v>-4.3E-3</v>
      </c>
    </row>
    <row r="285" spans="3:9" x14ac:dyDescent="0.25">
      <c r="C285" s="10">
        <v>44880</v>
      </c>
      <c r="D285" s="7">
        <v>69.599999999999994</v>
      </c>
      <c r="E285" s="7">
        <v>69.8</v>
      </c>
      <c r="F285" s="7">
        <v>69.8</v>
      </c>
      <c r="G285" s="7">
        <v>69.150000000000006</v>
      </c>
      <c r="H285" s="7" t="s">
        <v>102</v>
      </c>
      <c r="I285" s="9">
        <v>2.2000000000000001E-3</v>
      </c>
    </row>
    <row r="286" spans="3:9" x14ac:dyDescent="0.25">
      <c r="C286" s="10">
        <v>44879</v>
      </c>
      <c r="D286" s="7">
        <v>69.45</v>
      </c>
      <c r="E286" s="7">
        <v>70</v>
      </c>
      <c r="F286" s="7">
        <v>70.150000000000006</v>
      </c>
      <c r="G286" s="7">
        <v>68.849999999999994</v>
      </c>
      <c r="H286" s="7" t="s">
        <v>269</v>
      </c>
      <c r="I286" s="9">
        <v>-4.3E-3</v>
      </c>
    </row>
    <row r="287" spans="3:9" x14ac:dyDescent="0.25">
      <c r="C287" s="10">
        <v>44876</v>
      </c>
      <c r="D287" s="7">
        <v>69.75</v>
      </c>
      <c r="E287" s="7">
        <v>69.95</v>
      </c>
      <c r="F287" s="7">
        <v>70</v>
      </c>
      <c r="G287" s="7">
        <v>69.400000000000006</v>
      </c>
      <c r="H287" s="7" t="s">
        <v>72</v>
      </c>
      <c r="I287" s="9">
        <v>2.2000000000000001E-3</v>
      </c>
    </row>
    <row r="288" spans="3:9" x14ac:dyDescent="0.25">
      <c r="C288" s="10">
        <v>44875</v>
      </c>
      <c r="D288" s="7">
        <v>69.599999999999994</v>
      </c>
      <c r="E288" s="7">
        <v>69.45</v>
      </c>
      <c r="F288" s="7">
        <v>69.849999999999994</v>
      </c>
      <c r="G288" s="7">
        <v>69.400000000000006</v>
      </c>
      <c r="H288" s="7" t="s">
        <v>198</v>
      </c>
      <c r="I288" s="9">
        <v>6.9999999999999999E-4</v>
      </c>
    </row>
    <row r="289" spans="3:9" x14ac:dyDescent="0.25">
      <c r="C289" s="10">
        <v>44874</v>
      </c>
      <c r="D289" s="7">
        <v>69.55</v>
      </c>
      <c r="E289" s="7">
        <v>70.349999999999994</v>
      </c>
      <c r="F289" s="7">
        <v>70.5</v>
      </c>
      <c r="G289" s="7">
        <v>69.400000000000006</v>
      </c>
      <c r="H289" s="7" t="s">
        <v>270</v>
      </c>
      <c r="I289" s="9">
        <v>-7.7999999999999996E-3</v>
      </c>
    </row>
    <row r="290" spans="3:9" x14ac:dyDescent="0.25">
      <c r="C290" s="10">
        <v>44872</v>
      </c>
      <c r="D290" s="7">
        <v>70.099999999999994</v>
      </c>
      <c r="E290" s="7">
        <v>68.849999999999994</v>
      </c>
      <c r="F290" s="7">
        <v>70.3</v>
      </c>
      <c r="G290" s="7">
        <v>68.7</v>
      </c>
      <c r="H290" s="7" t="s">
        <v>271</v>
      </c>
      <c r="I290" s="9">
        <v>2.3400000000000001E-2</v>
      </c>
    </row>
    <row r="291" spans="3:9" x14ac:dyDescent="0.25">
      <c r="C291" s="10">
        <v>44869</v>
      </c>
      <c r="D291" s="7">
        <v>68.5</v>
      </c>
      <c r="E291" s="7">
        <v>68.650000000000006</v>
      </c>
      <c r="F291" s="7">
        <v>69</v>
      </c>
      <c r="G291" s="7">
        <v>68.3</v>
      </c>
      <c r="H291" s="7" t="s">
        <v>272</v>
      </c>
      <c r="I291" s="9">
        <v>-2.8999999999999998E-3</v>
      </c>
    </row>
    <row r="292" spans="3:9" x14ac:dyDescent="0.25">
      <c r="C292" s="10">
        <v>44868</v>
      </c>
      <c r="D292" s="7">
        <v>68.7</v>
      </c>
      <c r="E292" s="7">
        <v>68.5</v>
      </c>
      <c r="F292" s="7">
        <v>69.150000000000006</v>
      </c>
      <c r="G292" s="7">
        <v>68.5</v>
      </c>
      <c r="H292" s="7" t="s">
        <v>211</v>
      </c>
      <c r="I292" s="9">
        <v>1.5E-3</v>
      </c>
    </row>
    <row r="293" spans="3:9" x14ac:dyDescent="0.25">
      <c r="C293" s="10">
        <v>44867</v>
      </c>
      <c r="D293" s="7">
        <v>68.599999999999994</v>
      </c>
      <c r="E293" s="7">
        <v>68.55</v>
      </c>
      <c r="F293" s="7">
        <v>69.05</v>
      </c>
      <c r="G293" s="7">
        <v>68.349999999999994</v>
      </c>
      <c r="H293" s="7" t="s">
        <v>273</v>
      </c>
      <c r="I293" s="9">
        <v>1.5E-3</v>
      </c>
    </row>
    <row r="294" spans="3:9" x14ac:dyDescent="0.25">
      <c r="C294" s="10">
        <v>44866</v>
      </c>
      <c r="D294" s="7">
        <v>68.5</v>
      </c>
      <c r="E294" s="7">
        <v>68.400000000000006</v>
      </c>
      <c r="F294" s="7">
        <v>68.650000000000006</v>
      </c>
      <c r="G294" s="7">
        <v>68.150000000000006</v>
      </c>
      <c r="H294" s="7" t="s">
        <v>274</v>
      </c>
      <c r="I294" s="9">
        <v>3.7000000000000002E-3</v>
      </c>
    </row>
    <row r="295" spans="3:9" x14ac:dyDescent="0.25">
      <c r="C295" s="10">
        <v>44865</v>
      </c>
      <c r="D295" s="7">
        <v>68.25</v>
      </c>
      <c r="E295" s="7">
        <v>68.5</v>
      </c>
      <c r="F295" s="7">
        <v>68.8</v>
      </c>
      <c r="G295" s="7">
        <v>68.099999999999994</v>
      </c>
      <c r="H295" s="7" t="s">
        <v>67</v>
      </c>
      <c r="I295" s="9">
        <v>-2.8999999999999998E-3</v>
      </c>
    </row>
    <row r="296" spans="3:9" x14ac:dyDescent="0.25">
      <c r="C296" s="10">
        <v>44862</v>
      </c>
      <c r="D296" s="7">
        <v>68.45</v>
      </c>
      <c r="E296" s="7">
        <v>68.5</v>
      </c>
      <c r="F296" s="7">
        <v>69.2</v>
      </c>
      <c r="G296" s="7">
        <v>68.05</v>
      </c>
      <c r="H296" s="7" t="s">
        <v>54</v>
      </c>
      <c r="I296" s="9">
        <v>2.2000000000000001E-3</v>
      </c>
    </row>
    <row r="297" spans="3:9" x14ac:dyDescent="0.25">
      <c r="C297" s="10">
        <v>44861</v>
      </c>
      <c r="D297" s="7">
        <v>68.3</v>
      </c>
      <c r="E297" s="7">
        <v>67.900000000000006</v>
      </c>
      <c r="F297" s="7">
        <v>68.5</v>
      </c>
      <c r="G297" s="7">
        <v>67.849999999999994</v>
      </c>
      <c r="H297" s="7" t="s">
        <v>275</v>
      </c>
      <c r="I297" s="9">
        <v>5.8999999999999999E-3</v>
      </c>
    </row>
    <row r="298" spans="3:9" x14ac:dyDescent="0.25">
      <c r="C298" s="10">
        <v>44859</v>
      </c>
      <c r="D298" s="7">
        <v>67.900000000000006</v>
      </c>
      <c r="E298" s="7">
        <v>67.849999999999994</v>
      </c>
      <c r="F298" s="7">
        <v>68.25</v>
      </c>
      <c r="G298" s="7">
        <v>67.2</v>
      </c>
      <c r="H298" s="7" t="s">
        <v>276</v>
      </c>
      <c r="I298" s="9">
        <v>-2.2000000000000001E-3</v>
      </c>
    </row>
    <row r="299" spans="3:9" x14ac:dyDescent="0.25">
      <c r="C299" s="10">
        <v>44858</v>
      </c>
      <c r="D299" s="7">
        <v>68.05</v>
      </c>
      <c r="E299" s="7">
        <v>68.25</v>
      </c>
      <c r="F299" s="7">
        <v>68.45</v>
      </c>
      <c r="G299" s="7">
        <v>67.95</v>
      </c>
      <c r="H299" s="7" t="s">
        <v>277</v>
      </c>
      <c r="I299" s="9">
        <v>8.0999999999999996E-3</v>
      </c>
    </row>
    <row r="300" spans="3:9" x14ac:dyDescent="0.25">
      <c r="C300" s="10">
        <v>44855</v>
      </c>
      <c r="D300" s="7">
        <v>67.5</v>
      </c>
      <c r="E300" s="7">
        <v>67.400000000000006</v>
      </c>
      <c r="F300" s="7">
        <v>68.05</v>
      </c>
      <c r="G300" s="7">
        <v>67.2</v>
      </c>
      <c r="H300" s="7" t="s">
        <v>278</v>
      </c>
      <c r="I300" s="9">
        <v>-5.1999999999999998E-3</v>
      </c>
    </row>
    <row r="301" spans="3:9" x14ac:dyDescent="0.25">
      <c r="C301" s="10">
        <v>44854</v>
      </c>
      <c r="D301" s="7">
        <v>67.849999999999994</v>
      </c>
      <c r="E301" s="7">
        <v>66.650000000000006</v>
      </c>
      <c r="F301" s="7">
        <v>68.2</v>
      </c>
      <c r="G301" s="7">
        <v>66.55</v>
      </c>
      <c r="H301" s="7" t="s">
        <v>279</v>
      </c>
      <c r="I301" s="9">
        <v>1.2699999999999999E-2</v>
      </c>
    </row>
    <row r="302" spans="3:9" x14ac:dyDescent="0.25">
      <c r="C302" s="10">
        <v>44853</v>
      </c>
      <c r="D302" s="7">
        <v>67</v>
      </c>
      <c r="E302" s="7">
        <v>66.8</v>
      </c>
      <c r="F302" s="7">
        <v>67.25</v>
      </c>
      <c r="G302" s="7">
        <v>66.45</v>
      </c>
      <c r="H302" s="7" t="s">
        <v>280</v>
      </c>
      <c r="I302" s="9">
        <v>4.4999999999999997E-3</v>
      </c>
    </row>
    <row r="303" spans="3:9" x14ac:dyDescent="0.25">
      <c r="C303" s="10">
        <v>44852</v>
      </c>
      <c r="D303" s="7">
        <v>66.7</v>
      </c>
      <c r="E303" s="7">
        <v>66.400000000000006</v>
      </c>
      <c r="F303" s="7">
        <v>66.8</v>
      </c>
      <c r="G303" s="7">
        <v>66.099999999999994</v>
      </c>
      <c r="H303" s="7" t="s">
        <v>281</v>
      </c>
      <c r="I303" s="9">
        <v>9.7999999999999997E-3</v>
      </c>
    </row>
    <row r="304" spans="3:9" x14ac:dyDescent="0.25">
      <c r="C304" s="10">
        <v>44851</v>
      </c>
      <c r="D304" s="7">
        <v>66.05</v>
      </c>
      <c r="E304" s="7">
        <v>66.5</v>
      </c>
      <c r="F304" s="7">
        <v>66.7</v>
      </c>
      <c r="G304" s="7">
        <v>65.55</v>
      </c>
      <c r="H304" s="7" t="s">
        <v>221</v>
      </c>
      <c r="I304" s="9">
        <v>-3.8E-3</v>
      </c>
    </row>
    <row r="305" spans="3:9" x14ac:dyDescent="0.25">
      <c r="C305" s="10">
        <v>44848</v>
      </c>
      <c r="D305" s="7">
        <v>66.3</v>
      </c>
      <c r="E305" s="7">
        <v>68</v>
      </c>
      <c r="F305" s="7">
        <v>68</v>
      </c>
      <c r="G305" s="7">
        <v>66.2</v>
      </c>
      <c r="H305" s="7" t="s">
        <v>282</v>
      </c>
      <c r="I305" s="9">
        <v>-8.2000000000000007E-3</v>
      </c>
    </row>
    <row r="306" spans="3:9" x14ac:dyDescent="0.25">
      <c r="C306" s="10">
        <v>44847</v>
      </c>
      <c r="D306" s="7">
        <v>66.849999999999994</v>
      </c>
      <c r="E306" s="7">
        <v>67.3</v>
      </c>
      <c r="F306" s="7">
        <v>67.75</v>
      </c>
      <c r="G306" s="7">
        <v>66.45</v>
      </c>
      <c r="H306" s="7" t="s">
        <v>283</v>
      </c>
      <c r="I306" s="9">
        <v>-5.8999999999999999E-3</v>
      </c>
    </row>
    <row r="307" spans="3:9" x14ac:dyDescent="0.25">
      <c r="C307" s="10">
        <v>44846</v>
      </c>
      <c r="D307" s="7">
        <v>67.25</v>
      </c>
      <c r="E307" s="7">
        <v>66</v>
      </c>
      <c r="F307" s="7">
        <v>67.849999999999994</v>
      </c>
      <c r="G307" s="7">
        <v>65.95</v>
      </c>
      <c r="H307" s="7" t="s">
        <v>284</v>
      </c>
      <c r="I307" s="9">
        <v>1.9699999999999999E-2</v>
      </c>
    </row>
    <row r="308" spans="3:9" x14ac:dyDescent="0.25">
      <c r="C308" s="10">
        <v>44845</v>
      </c>
      <c r="D308" s="7">
        <v>65.95</v>
      </c>
      <c r="E308" s="7">
        <v>67.7</v>
      </c>
      <c r="F308" s="7">
        <v>67.7</v>
      </c>
      <c r="G308" s="7">
        <v>65.8</v>
      </c>
      <c r="H308" s="7" t="s">
        <v>113</v>
      </c>
      <c r="I308" s="9">
        <v>-2.3699999999999999E-2</v>
      </c>
    </row>
    <row r="309" spans="3:9" x14ac:dyDescent="0.25">
      <c r="C309" s="10">
        <v>44844</v>
      </c>
      <c r="D309" s="7">
        <v>67.55</v>
      </c>
      <c r="E309" s="7">
        <v>67</v>
      </c>
      <c r="F309" s="7">
        <v>67.7</v>
      </c>
      <c r="G309" s="7">
        <v>66.849999999999994</v>
      </c>
      <c r="H309" s="7" t="s">
        <v>285</v>
      </c>
      <c r="I309" s="9">
        <v>1.5E-3</v>
      </c>
    </row>
    <row r="310" spans="3:9" x14ac:dyDescent="0.25">
      <c r="C310" s="10">
        <v>44841</v>
      </c>
      <c r="D310" s="7">
        <v>67.45</v>
      </c>
      <c r="E310" s="7">
        <v>67.650000000000006</v>
      </c>
      <c r="F310" s="7">
        <v>67.849999999999994</v>
      </c>
      <c r="G310" s="7">
        <v>67.05</v>
      </c>
      <c r="H310" s="7" t="s">
        <v>286</v>
      </c>
      <c r="I310" s="9">
        <v>-4.4000000000000003E-3</v>
      </c>
    </row>
    <row r="311" spans="3:9" x14ac:dyDescent="0.25">
      <c r="C311" s="10">
        <v>44840</v>
      </c>
      <c r="D311" s="7">
        <v>67.75</v>
      </c>
      <c r="E311" s="7">
        <v>67.95</v>
      </c>
      <c r="F311" s="7">
        <v>68.099999999999994</v>
      </c>
      <c r="G311" s="7">
        <v>67.349999999999994</v>
      </c>
      <c r="H311" s="7" t="s">
        <v>287</v>
      </c>
      <c r="I311" s="9">
        <v>6.7000000000000002E-3</v>
      </c>
    </row>
    <row r="312" spans="3:9" x14ac:dyDescent="0.25">
      <c r="C312" s="10">
        <v>44838</v>
      </c>
      <c r="D312" s="7">
        <v>67.3</v>
      </c>
      <c r="E312" s="7">
        <v>68</v>
      </c>
      <c r="F312" s="7">
        <v>68</v>
      </c>
      <c r="G312" s="7">
        <v>67.099999999999994</v>
      </c>
      <c r="H312" s="7" t="s">
        <v>288</v>
      </c>
      <c r="I312" s="9">
        <v>8.9999999999999993E-3</v>
      </c>
    </row>
    <row r="313" spans="3:9" x14ac:dyDescent="0.25">
      <c r="C313" s="10">
        <v>44837</v>
      </c>
      <c r="D313" s="7">
        <v>66.7</v>
      </c>
      <c r="E313" s="7">
        <v>67.25</v>
      </c>
      <c r="F313" s="7">
        <v>68.05</v>
      </c>
      <c r="G313" s="7">
        <v>66.55</v>
      </c>
      <c r="H313" s="7" t="s">
        <v>289</v>
      </c>
      <c r="I313" s="9">
        <v>-3.7000000000000002E-3</v>
      </c>
    </row>
    <row r="314" spans="3:9" x14ac:dyDescent="0.25">
      <c r="C314" s="10">
        <v>44834</v>
      </c>
      <c r="D314" s="7">
        <v>66.95</v>
      </c>
      <c r="E314" s="7">
        <v>65.95</v>
      </c>
      <c r="F314" s="7">
        <v>67.2</v>
      </c>
      <c r="G314" s="7">
        <v>65.5</v>
      </c>
      <c r="H314" s="7" t="s">
        <v>290</v>
      </c>
      <c r="I314" s="9">
        <v>1.5900000000000001E-2</v>
      </c>
    </row>
    <row r="315" spans="3:9" x14ac:dyDescent="0.25">
      <c r="C315" s="10">
        <v>44833</v>
      </c>
      <c r="D315" s="7">
        <v>65.900000000000006</v>
      </c>
      <c r="E315" s="7">
        <v>66.099999999999994</v>
      </c>
      <c r="F315" s="7">
        <v>67.3</v>
      </c>
      <c r="G315" s="7">
        <v>65.2</v>
      </c>
      <c r="H315" s="7" t="s">
        <v>291</v>
      </c>
      <c r="I315" s="9">
        <v>2.3E-3</v>
      </c>
    </row>
    <row r="316" spans="3:9" x14ac:dyDescent="0.25">
      <c r="C316" s="10">
        <v>44832</v>
      </c>
      <c r="D316" s="7">
        <v>65.75</v>
      </c>
      <c r="E316" s="7">
        <v>66.400000000000006</v>
      </c>
      <c r="F316" s="7">
        <v>66.400000000000006</v>
      </c>
      <c r="G316" s="7">
        <v>65.55</v>
      </c>
      <c r="H316" s="7" t="s">
        <v>292</v>
      </c>
      <c r="I316" s="9">
        <v>-1.4999999999999999E-2</v>
      </c>
    </row>
    <row r="317" spans="3:9" x14ac:dyDescent="0.25">
      <c r="C317" s="10">
        <v>44831</v>
      </c>
      <c r="D317" s="7">
        <v>66.75</v>
      </c>
      <c r="E317" s="7">
        <v>66.400000000000006</v>
      </c>
      <c r="F317" s="7">
        <v>67.099999999999994</v>
      </c>
      <c r="G317" s="7">
        <v>66.099999999999994</v>
      </c>
      <c r="H317" s="7" t="s">
        <v>293</v>
      </c>
      <c r="I317" s="9">
        <v>1.06E-2</v>
      </c>
    </row>
    <row r="318" spans="3:9" x14ac:dyDescent="0.25">
      <c r="C318" s="10">
        <v>44830</v>
      </c>
      <c r="D318" s="7">
        <v>66.05</v>
      </c>
      <c r="E318" s="7">
        <v>67.2</v>
      </c>
      <c r="F318" s="7">
        <v>67.400000000000006</v>
      </c>
      <c r="G318" s="7">
        <v>65.900000000000006</v>
      </c>
      <c r="H318" s="7" t="s">
        <v>294</v>
      </c>
      <c r="I318" s="9">
        <v>-2.0799999999999999E-2</v>
      </c>
    </row>
    <row r="319" spans="3:9" x14ac:dyDescent="0.25">
      <c r="C319" s="10">
        <v>44827</v>
      </c>
      <c r="D319" s="7">
        <v>67.45</v>
      </c>
      <c r="E319" s="7">
        <v>67.8</v>
      </c>
      <c r="F319" s="7">
        <v>67.95</v>
      </c>
      <c r="G319" s="7">
        <v>67.2</v>
      </c>
      <c r="H319" s="7" t="s">
        <v>295</v>
      </c>
      <c r="I319" s="9">
        <v>-5.1999999999999998E-3</v>
      </c>
    </row>
    <row r="320" spans="3:9" x14ac:dyDescent="0.25">
      <c r="C320" s="10">
        <v>44826</v>
      </c>
      <c r="D320" s="7">
        <v>67.8</v>
      </c>
      <c r="E320" s="7">
        <v>68.2</v>
      </c>
      <c r="F320" s="7">
        <v>68.25</v>
      </c>
      <c r="G320" s="7">
        <v>67.5</v>
      </c>
      <c r="H320" s="7" t="s">
        <v>296</v>
      </c>
      <c r="I320" s="9">
        <v>-9.4999999999999998E-3</v>
      </c>
    </row>
    <row r="321" spans="3:9" x14ac:dyDescent="0.25">
      <c r="C321" s="10">
        <v>44825</v>
      </c>
      <c r="D321" s="7">
        <v>68.45</v>
      </c>
      <c r="E321" s="7">
        <v>69.3</v>
      </c>
      <c r="F321" s="7">
        <v>69.3</v>
      </c>
      <c r="G321" s="7">
        <v>68.2</v>
      </c>
      <c r="H321" s="7" t="s">
        <v>297</v>
      </c>
      <c r="I321" s="9">
        <v>-9.4000000000000004E-3</v>
      </c>
    </row>
    <row r="322" spans="3:9" x14ac:dyDescent="0.25">
      <c r="C322" s="10">
        <v>44824</v>
      </c>
      <c r="D322" s="7">
        <v>69.099999999999994</v>
      </c>
      <c r="E322" s="7">
        <v>70</v>
      </c>
      <c r="F322" s="7">
        <v>70.150000000000006</v>
      </c>
      <c r="G322" s="7">
        <v>69.05</v>
      </c>
      <c r="H322" s="7" t="s">
        <v>298</v>
      </c>
      <c r="I322" s="9">
        <v>-7.9000000000000008E-3</v>
      </c>
    </row>
    <row r="323" spans="3:9" x14ac:dyDescent="0.25">
      <c r="C323" s="10">
        <v>44823</v>
      </c>
      <c r="D323" s="7">
        <v>69.650000000000006</v>
      </c>
      <c r="E323" s="7">
        <v>70.25</v>
      </c>
      <c r="F323" s="7">
        <v>70.400000000000006</v>
      </c>
      <c r="G323" s="7">
        <v>69.599999999999994</v>
      </c>
      <c r="H323" s="7" t="s">
        <v>299</v>
      </c>
      <c r="I323" s="9">
        <v>-4.3E-3</v>
      </c>
    </row>
    <row r="324" spans="3:9" x14ac:dyDescent="0.25">
      <c r="C324" s="10">
        <v>44820</v>
      </c>
      <c r="D324" s="7">
        <v>69.95</v>
      </c>
      <c r="E324" s="7">
        <v>71.55</v>
      </c>
      <c r="F324" s="7">
        <v>71.7</v>
      </c>
      <c r="G324" s="7">
        <v>69.5</v>
      </c>
      <c r="H324" s="7" t="s">
        <v>300</v>
      </c>
      <c r="I324" s="9">
        <v>-2.24E-2</v>
      </c>
    </row>
    <row r="325" spans="3:9" x14ac:dyDescent="0.25">
      <c r="C325" s="10">
        <v>44819</v>
      </c>
      <c r="D325" s="7">
        <v>71.55</v>
      </c>
      <c r="E325" s="7">
        <v>72</v>
      </c>
      <c r="F325" s="7">
        <v>72.2</v>
      </c>
      <c r="G325" s="7">
        <v>71.3</v>
      </c>
      <c r="H325" s="7" t="s">
        <v>301</v>
      </c>
      <c r="I325" s="9">
        <v>-3.5000000000000001E-3</v>
      </c>
    </row>
    <row r="326" spans="3:9" x14ac:dyDescent="0.25">
      <c r="C326" s="10">
        <v>44818</v>
      </c>
      <c r="D326" s="7">
        <v>71.8</v>
      </c>
      <c r="E326" s="7">
        <v>71.95</v>
      </c>
      <c r="F326" s="7">
        <v>72.25</v>
      </c>
      <c r="G326" s="7">
        <v>71.599999999999994</v>
      </c>
      <c r="H326" s="7" t="s">
        <v>302</v>
      </c>
      <c r="I326" s="9">
        <v>-6.1999999999999998E-3</v>
      </c>
    </row>
    <row r="327" spans="3:9" x14ac:dyDescent="0.25">
      <c r="C327" s="10">
        <v>44817</v>
      </c>
      <c r="D327" s="7">
        <v>72.25</v>
      </c>
      <c r="E327" s="7">
        <v>73.05</v>
      </c>
      <c r="F327" s="7">
        <v>73.099999999999994</v>
      </c>
      <c r="G327" s="7">
        <v>72</v>
      </c>
      <c r="H327" s="7" t="s">
        <v>303</v>
      </c>
      <c r="I327" s="9">
        <v>-5.4999999999999997E-3</v>
      </c>
    </row>
    <row r="328" spans="3:9" x14ac:dyDescent="0.25">
      <c r="C328" s="10">
        <v>44816</v>
      </c>
      <c r="D328" s="7">
        <v>72.650000000000006</v>
      </c>
      <c r="E328" s="7">
        <v>72.849999999999994</v>
      </c>
      <c r="F328" s="7">
        <v>72.95</v>
      </c>
      <c r="G328" s="7">
        <v>71.95</v>
      </c>
      <c r="H328" s="7" t="s">
        <v>304</v>
      </c>
      <c r="I328" s="9">
        <v>1.4E-3</v>
      </c>
    </row>
    <row r="329" spans="3:9" x14ac:dyDescent="0.25">
      <c r="C329" s="10">
        <v>44813</v>
      </c>
      <c r="D329" s="7">
        <v>72.55</v>
      </c>
      <c r="E329" s="7">
        <v>73.3</v>
      </c>
      <c r="F329" s="7">
        <v>73.400000000000006</v>
      </c>
      <c r="G329" s="7">
        <v>72.349999999999994</v>
      </c>
      <c r="H329" s="7" t="s">
        <v>305</v>
      </c>
      <c r="I329" s="9">
        <v>-6.7999999999999996E-3</v>
      </c>
    </row>
    <row r="330" spans="3:9" x14ac:dyDescent="0.25">
      <c r="C330" s="10">
        <v>44812</v>
      </c>
      <c r="D330" s="7">
        <v>73.05</v>
      </c>
      <c r="E330" s="7">
        <v>71.900000000000006</v>
      </c>
      <c r="F330" s="7">
        <v>73.75</v>
      </c>
      <c r="G330" s="7">
        <v>71.8</v>
      </c>
      <c r="H330" s="7" t="s">
        <v>306</v>
      </c>
      <c r="I330" s="9">
        <v>2.3099999999999999E-2</v>
      </c>
    </row>
    <row r="331" spans="3:9" x14ac:dyDescent="0.25">
      <c r="C331" s="10">
        <v>44811</v>
      </c>
      <c r="D331" s="7">
        <v>71.400000000000006</v>
      </c>
      <c r="E331" s="7">
        <v>70.8</v>
      </c>
      <c r="F331" s="7">
        <v>71.55</v>
      </c>
      <c r="G331" s="7">
        <v>70.7</v>
      </c>
      <c r="H331" s="7" t="s">
        <v>142</v>
      </c>
      <c r="I331" s="9">
        <v>9.9000000000000008E-3</v>
      </c>
    </row>
    <row r="332" spans="3:9" x14ac:dyDescent="0.25">
      <c r="C332" s="10">
        <v>44810</v>
      </c>
      <c r="D332" s="7">
        <v>70.7</v>
      </c>
      <c r="E332" s="7">
        <v>71.150000000000006</v>
      </c>
      <c r="F332" s="7">
        <v>71.2</v>
      </c>
      <c r="G332" s="7">
        <v>70.599999999999994</v>
      </c>
      <c r="H332" s="7" t="s">
        <v>67</v>
      </c>
      <c r="I332" s="9">
        <v>-3.5000000000000001E-3</v>
      </c>
    </row>
    <row r="333" spans="3:9" x14ac:dyDescent="0.25">
      <c r="C333" s="10">
        <v>44809</v>
      </c>
      <c r="D333" s="7">
        <v>70.95</v>
      </c>
      <c r="E333" s="7">
        <v>71.5</v>
      </c>
      <c r="F333" s="7">
        <v>71.650000000000006</v>
      </c>
      <c r="G333" s="7">
        <v>70.849999999999994</v>
      </c>
      <c r="H333" s="7" t="s">
        <v>307</v>
      </c>
      <c r="I333" s="9">
        <v>-4.8999999999999998E-3</v>
      </c>
    </row>
    <row r="334" spans="3:9" x14ac:dyDescent="0.25">
      <c r="C334" s="10">
        <v>44806</v>
      </c>
      <c r="D334" s="7">
        <v>71.3</v>
      </c>
      <c r="E334" s="7">
        <v>71.45</v>
      </c>
      <c r="F334" s="7">
        <v>71.55</v>
      </c>
      <c r="G334" s="7">
        <v>70.849999999999994</v>
      </c>
      <c r="H334" s="7" t="s">
        <v>308</v>
      </c>
      <c r="I334" s="9">
        <v>2.0999999999999999E-3</v>
      </c>
    </row>
    <row r="335" spans="3:9" x14ac:dyDescent="0.25">
      <c r="C335" s="10">
        <v>44805</v>
      </c>
      <c r="D335" s="7">
        <v>71.150000000000006</v>
      </c>
      <c r="E335" s="7">
        <v>71</v>
      </c>
      <c r="F335" s="7">
        <v>71.5</v>
      </c>
      <c r="G335" s="7">
        <v>70.8</v>
      </c>
      <c r="H335" s="7" t="s">
        <v>309</v>
      </c>
      <c r="I335" s="9">
        <v>-4.8999999999999998E-3</v>
      </c>
    </row>
    <row r="336" spans="3:9" x14ac:dyDescent="0.25">
      <c r="C336" s="10">
        <v>44803</v>
      </c>
      <c r="D336" s="7">
        <v>71.5</v>
      </c>
      <c r="E336" s="7">
        <v>71.45</v>
      </c>
      <c r="F336" s="7">
        <v>71.849999999999994</v>
      </c>
      <c r="G336" s="7">
        <v>71.349999999999994</v>
      </c>
      <c r="H336" s="7" t="s">
        <v>128</v>
      </c>
      <c r="I336" s="9">
        <v>6.3E-3</v>
      </c>
    </row>
    <row r="337" spans="3:9" x14ac:dyDescent="0.25">
      <c r="C337" s="10">
        <v>44802</v>
      </c>
      <c r="D337" s="7">
        <v>71.05</v>
      </c>
      <c r="E337" s="7">
        <v>71.150000000000006</v>
      </c>
      <c r="F337" s="7">
        <v>71.45</v>
      </c>
      <c r="G337" s="7">
        <v>70.349999999999994</v>
      </c>
      <c r="H337" s="7" t="s">
        <v>132</v>
      </c>
      <c r="I337" s="9">
        <v>-1.18E-2</v>
      </c>
    </row>
    <row r="338" spans="3:9" x14ac:dyDescent="0.25">
      <c r="C338" s="10">
        <v>44799</v>
      </c>
      <c r="D338" s="7">
        <v>71.900000000000006</v>
      </c>
      <c r="E338" s="7">
        <v>71.849999999999994</v>
      </c>
      <c r="F338" s="7">
        <v>72.3</v>
      </c>
      <c r="G338" s="7">
        <v>71.7</v>
      </c>
      <c r="H338" s="7" t="s">
        <v>67</v>
      </c>
      <c r="I338" s="9">
        <v>6.3E-3</v>
      </c>
    </row>
    <row r="339" spans="3:9" x14ac:dyDescent="0.25">
      <c r="C339" s="10">
        <v>44798</v>
      </c>
      <c r="D339" s="7">
        <v>71.45</v>
      </c>
      <c r="E339" s="7">
        <v>70.900000000000006</v>
      </c>
      <c r="F339" s="7">
        <v>71.95</v>
      </c>
      <c r="G339" s="7">
        <v>70.8</v>
      </c>
      <c r="H339" s="7" t="s">
        <v>310</v>
      </c>
      <c r="I339" s="9">
        <v>1.2800000000000001E-2</v>
      </c>
    </row>
    <row r="340" spans="3:9" x14ac:dyDescent="0.25">
      <c r="C340" s="10">
        <v>44797</v>
      </c>
      <c r="D340" s="7">
        <v>70.55</v>
      </c>
      <c r="E340" s="7">
        <v>71.25</v>
      </c>
      <c r="F340" s="7">
        <v>71.45</v>
      </c>
      <c r="G340" s="7">
        <v>70.25</v>
      </c>
      <c r="H340" s="7" t="s">
        <v>311</v>
      </c>
      <c r="I340" s="9">
        <v>-7.0000000000000001E-3</v>
      </c>
    </row>
    <row r="341" spans="3:9" x14ac:dyDescent="0.25">
      <c r="C341" s="10">
        <v>44796</v>
      </c>
      <c r="D341" s="7">
        <v>71.05</v>
      </c>
      <c r="E341" s="7">
        <v>70.8</v>
      </c>
      <c r="F341" s="7">
        <v>71.599999999999994</v>
      </c>
      <c r="G341" s="7">
        <v>70.75</v>
      </c>
      <c r="H341" s="7" t="s">
        <v>312</v>
      </c>
      <c r="I341" s="9">
        <v>-3.5000000000000001E-3</v>
      </c>
    </row>
    <row r="342" spans="3:9" x14ac:dyDescent="0.25">
      <c r="C342" s="10">
        <v>44795</v>
      </c>
      <c r="D342" s="7">
        <v>71.3</v>
      </c>
      <c r="E342" s="7">
        <v>72.099999999999994</v>
      </c>
      <c r="F342" s="7">
        <v>72.150000000000006</v>
      </c>
      <c r="G342" s="7">
        <v>70.900000000000006</v>
      </c>
      <c r="H342" s="7" t="s">
        <v>313</v>
      </c>
      <c r="I342" s="9">
        <v>-1.18E-2</v>
      </c>
    </row>
    <row r="343" spans="3:9" x14ac:dyDescent="0.25">
      <c r="C343" s="10">
        <v>44792</v>
      </c>
      <c r="D343" s="7">
        <v>72.150000000000006</v>
      </c>
      <c r="E343" s="7">
        <v>72.650000000000006</v>
      </c>
      <c r="F343" s="7">
        <v>72.75</v>
      </c>
      <c r="G343" s="7">
        <v>71.8</v>
      </c>
      <c r="H343" s="7" t="s">
        <v>58</v>
      </c>
      <c r="I343" s="9">
        <v>-6.8999999999999999E-3</v>
      </c>
    </row>
    <row r="344" spans="3:9" x14ac:dyDescent="0.25">
      <c r="C344" s="10">
        <v>44791</v>
      </c>
      <c r="D344" s="7">
        <v>72.650000000000006</v>
      </c>
      <c r="E344" s="7">
        <v>73.5</v>
      </c>
      <c r="F344" s="7">
        <v>73.650000000000006</v>
      </c>
      <c r="G344" s="7">
        <v>72.45</v>
      </c>
      <c r="H344" s="7" t="s">
        <v>314</v>
      </c>
      <c r="I344" s="9">
        <v>-9.4999999999999998E-3</v>
      </c>
    </row>
    <row r="345" spans="3:9" x14ac:dyDescent="0.25">
      <c r="C345" s="10">
        <v>44790</v>
      </c>
      <c r="D345" s="7">
        <v>73.349999999999994</v>
      </c>
      <c r="E345" s="7">
        <v>73.3</v>
      </c>
      <c r="F345" s="7">
        <v>73.8</v>
      </c>
      <c r="G345" s="7">
        <v>73.2</v>
      </c>
      <c r="H345" s="7" t="s">
        <v>315</v>
      </c>
      <c r="I345" s="9">
        <v>2.7000000000000001E-3</v>
      </c>
    </row>
    <row r="346" spans="3:9" x14ac:dyDescent="0.25">
      <c r="C346" s="10">
        <v>44789</v>
      </c>
      <c r="D346" s="7">
        <v>73.150000000000006</v>
      </c>
      <c r="E346" s="7">
        <v>71.75</v>
      </c>
      <c r="F346" s="7">
        <v>73.25</v>
      </c>
      <c r="G346" s="7">
        <v>71.25</v>
      </c>
      <c r="H346" s="7" t="s">
        <v>316</v>
      </c>
      <c r="I346" s="9">
        <v>2.24E-2</v>
      </c>
    </row>
    <row r="347" spans="3:9" x14ac:dyDescent="0.25">
      <c r="C347" s="10">
        <v>44785</v>
      </c>
      <c r="D347" s="7">
        <v>71.55</v>
      </c>
      <c r="E347" s="7">
        <v>70.95</v>
      </c>
      <c r="F347" s="7">
        <v>71.7</v>
      </c>
      <c r="G347" s="7">
        <v>70.8</v>
      </c>
      <c r="H347" s="7" t="s">
        <v>317</v>
      </c>
      <c r="I347" s="9">
        <v>8.5000000000000006E-3</v>
      </c>
    </row>
    <row r="348" spans="3:9" x14ac:dyDescent="0.25">
      <c r="C348" s="10">
        <v>44784</v>
      </c>
      <c r="D348" s="7">
        <v>70.95</v>
      </c>
      <c r="E348" s="7">
        <v>71.349999999999994</v>
      </c>
      <c r="F348" s="7">
        <v>71.349999999999994</v>
      </c>
      <c r="G348" s="7">
        <v>70.599999999999994</v>
      </c>
      <c r="H348" s="7" t="s">
        <v>318</v>
      </c>
      <c r="I348" s="9">
        <v>-2.1399999999999999E-2</v>
      </c>
    </row>
    <row r="349" spans="3:9" x14ac:dyDescent="0.25">
      <c r="C349" s="10">
        <v>44783</v>
      </c>
      <c r="D349" s="7">
        <v>72.5</v>
      </c>
      <c r="E349" s="7">
        <v>73.650000000000006</v>
      </c>
      <c r="F349" s="7">
        <v>73.7</v>
      </c>
      <c r="G349" s="7">
        <v>72.400000000000006</v>
      </c>
      <c r="H349" s="7" t="s">
        <v>319</v>
      </c>
      <c r="I349" s="9">
        <v>-1.1599999999999999E-2</v>
      </c>
    </row>
    <row r="350" spans="3:9" x14ac:dyDescent="0.25">
      <c r="C350" s="10">
        <v>44781</v>
      </c>
      <c r="D350" s="7">
        <v>73.349999999999994</v>
      </c>
      <c r="E350" s="7">
        <v>73.099999999999994</v>
      </c>
      <c r="F350" s="7">
        <v>73.75</v>
      </c>
      <c r="G350" s="7">
        <v>72.400000000000006</v>
      </c>
      <c r="H350" s="7" t="s">
        <v>320</v>
      </c>
      <c r="I350" s="9">
        <v>3.3999999999999998E-3</v>
      </c>
    </row>
    <row r="351" spans="3:9" x14ac:dyDescent="0.25">
      <c r="C351" s="10">
        <v>44778</v>
      </c>
      <c r="D351" s="7">
        <v>73.099999999999994</v>
      </c>
      <c r="E351" s="7">
        <v>71.45</v>
      </c>
      <c r="F351" s="7">
        <v>73.3</v>
      </c>
      <c r="G351" s="7">
        <v>70.900000000000006</v>
      </c>
      <c r="H351" s="7" t="s">
        <v>321</v>
      </c>
      <c r="I351" s="9">
        <v>2.6700000000000002E-2</v>
      </c>
    </row>
    <row r="352" spans="3:9" x14ac:dyDescent="0.25">
      <c r="C352" s="10">
        <v>44777</v>
      </c>
      <c r="D352" s="7">
        <v>71.2</v>
      </c>
      <c r="E352" s="7">
        <v>71.5</v>
      </c>
      <c r="F352" s="7">
        <v>71.599999999999994</v>
      </c>
      <c r="G352" s="7">
        <v>70.55</v>
      </c>
      <c r="H352" s="7" t="s">
        <v>322</v>
      </c>
      <c r="I352" s="9">
        <v>2.8E-3</v>
      </c>
    </row>
    <row r="353" spans="3:9" x14ac:dyDescent="0.25">
      <c r="C353" s="10">
        <v>44776</v>
      </c>
      <c r="D353" s="7">
        <v>71</v>
      </c>
      <c r="E353" s="7">
        <v>72.3</v>
      </c>
      <c r="F353" s="7">
        <v>72.400000000000006</v>
      </c>
      <c r="G353" s="7">
        <v>70.75</v>
      </c>
      <c r="H353" s="7" t="s">
        <v>323</v>
      </c>
      <c r="I353" s="9">
        <v>-1.32E-2</v>
      </c>
    </row>
    <row r="354" spans="3:9" x14ac:dyDescent="0.25">
      <c r="C354" s="10">
        <v>44775</v>
      </c>
      <c r="D354" s="7">
        <v>71.95</v>
      </c>
      <c r="E354" s="7">
        <v>71.400000000000006</v>
      </c>
      <c r="F354" s="7">
        <v>72.099999999999994</v>
      </c>
      <c r="G354" s="7">
        <v>71.25</v>
      </c>
      <c r="H354" s="7" t="s">
        <v>324</v>
      </c>
      <c r="I354" s="9">
        <v>1.2E-2</v>
      </c>
    </row>
    <row r="355" spans="3:9" x14ac:dyDescent="0.25">
      <c r="C355" s="10">
        <v>44774</v>
      </c>
      <c r="D355" s="7">
        <v>71.099999999999994</v>
      </c>
      <c r="E355" s="7">
        <v>72.5</v>
      </c>
      <c r="F355" s="7">
        <v>72.5</v>
      </c>
      <c r="G355" s="7">
        <v>70.8</v>
      </c>
      <c r="H355" s="7" t="s">
        <v>325</v>
      </c>
      <c r="I355" s="9">
        <v>-2.5399999999999999E-2</v>
      </c>
    </row>
    <row r="356" spans="3:9" x14ac:dyDescent="0.25">
      <c r="C356" s="10">
        <v>44771</v>
      </c>
      <c r="D356" s="7">
        <v>72.95</v>
      </c>
      <c r="E356" s="7">
        <v>72.5</v>
      </c>
      <c r="F356" s="7">
        <v>73.25</v>
      </c>
      <c r="G356" s="7">
        <v>72.25</v>
      </c>
      <c r="H356" s="7" t="s">
        <v>35</v>
      </c>
      <c r="I356" s="9">
        <v>1.2500000000000001E-2</v>
      </c>
    </row>
    <row r="357" spans="3:9" x14ac:dyDescent="0.25">
      <c r="C357" s="10">
        <v>44770</v>
      </c>
      <c r="D357" s="7">
        <v>72.05</v>
      </c>
      <c r="E357" s="7">
        <v>72.05</v>
      </c>
      <c r="F357" s="7">
        <v>72.650000000000006</v>
      </c>
      <c r="G357" s="7">
        <v>71.900000000000006</v>
      </c>
      <c r="H357" s="7" t="s">
        <v>80</v>
      </c>
      <c r="I357" s="9">
        <v>-6.9999999999999999E-4</v>
      </c>
    </row>
    <row r="358" spans="3:9" x14ac:dyDescent="0.25">
      <c r="C358" s="10">
        <v>44769</v>
      </c>
      <c r="D358" s="7">
        <v>72.099999999999994</v>
      </c>
      <c r="E358" s="7">
        <v>71.75</v>
      </c>
      <c r="F358" s="7">
        <v>72.3</v>
      </c>
      <c r="G358" s="7">
        <v>71.400000000000006</v>
      </c>
      <c r="H358" s="7" t="s">
        <v>326</v>
      </c>
      <c r="I358" s="9">
        <v>6.3E-3</v>
      </c>
    </row>
    <row r="359" spans="3:9" x14ac:dyDescent="0.25">
      <c r="C359" s="10">
        <v>44768</v>
      </c>
      <c r="D359" s="7">
        <v>71.650000000000006</v>
      </c>
      <c r="E359" s="7">
        <v>72.099999999999994</v>
      </c>
      <c r="F359" s="7">
        <v>72.150000000000006</v>
      </c>
      <c r="G359" s="7">
        <v>71.45</v>
      </c>
      <c r="H359" s="7" t="s">
        <v>327</v>
      </c>
      <c r="I359" s="9">
        <v>-6.1999999999999998E-3</v>
      </c>
    </row>
    <row r="360" spans="3:9" x14ac:dyDescent="0.25">
      <c r="C360" s="10">
        <v>44767</v>
      </c>
      <c r="D360" s="7">
        <v>72.099999999999994</v>
      </c>
      <c r="E360" s="7">
        <v>72.2</v>
      </c>
      <c r="F360" s="7">
        <v>72.349999999999994</v>
      </c>
      <c r="G360" s="7">
        <v>71.25</v>
      </c>
      <c r="H360" s="7" t="s">
        <v>282</v>
      </c>
      <c r="I360" s="9">
        <v>-6.9999999999999999E-4</v>
      </c>
    </row>
    <row r="361" spans="3:9" x14ac:dyDescent="0.25">
      <c r="C361" s="10">
        <v>44764</v>
      </c>
      <c r="D361" s="7">
        <v>72.150000000000006</v>
      </c>
      <c r="E361" s="7">
        <v>72.900000000000006</v>
      </c>
      <c r="F361" s="7">
        <v>72.95</v>
      </c>
      <c r="G361" s="7">
        <v>72</v>
      </c>
      <c r="H361" s="7" t="s">
        <v>141</v>
      </c>
      <c r="I361" s="9">
        <v>-5.4999999999999997E-3</v>
      </c>
    </row>
    <row r="362" spans="3:9" x14ac:dyDescent="0.25">
      <c r="C362" s="10">
        <v>44763</v>
      </c>
      <c r="D362" s="7">
        <v>72.55</v>
      </c>
      <c r="E362" s="7">
        <v>72.349999999999994</v>
      </c>
      <c r="F362" s="7">
        <v>72.75</v>
      </c>
      <c r="G362" s="7">
        <v>71.349999999999994</v>
      </c>
      <c r="H362" s="7" t="s">
        <v>278</v>
      </c>
      <c r="I362" s="9">
        <v>2.8E-3</v>
      </c>
    </row>
    <row r="363" spans="3:9" x14ac:dyDescent="0.25">
      <c r="C363" s="10">
        <v>44762</v>
      </c>
      <c r="D363" s="7">
        <v>72.349999999999994</v>
      </c>
      <c r="E363" s="7">
        <v>73</v>
      </c>
      <c r="F363" s="7">
        <v>73.099999999999994</v>
      </c>
      <c r="G363" s="7">
        <v>72.2</v>
      </c>
      <c r="H363" s="7" t="s">
        <v>328</v>
      </c>
      <c r="I363" s="9">
        <v>4.8999999999999998E-3</v>
      </c>
    </row>
    <row r="364" spans="3:9" x14ac:dyDescent="0.25">
      <c r="C364" s="10">
        <v>44761</v>
      </c>
      <c r="D364" s="7">
        <v>72</v>
      </c>
      <c r="E364" s="7">
        <v>71.25</v>
      </c>
      <c r="F364" s="7">
        <v>72.150000000000006</v>
      </c>
      <c r="G364" s="7">
        <v>71</v>
      </c>
      <c r="H364" s="7" t="s">
        <v>329</v>
      </c>
      <c r="I364" s="9">
        <v>1.1900000000000001E-2</v>
      </c>
    </row>
    <row r="365" spans="3:9" x14ac:dyDescent="0.25">
      <c r="C365" s="10">
        <v>44760</v>
      </c>
      <c r="D365" s="7">
        <v>71.150000000000006</v>
      </c>
      <c r="E365" s="7">
        <v>70.7</v>
      </c>
      <c r="F365" s="7">
        <v>71.25</v>
      </c>
      <c r="G365" s="7">
        <v>70.349999999999994</v>
      </c>
      <c r="H365" s="7" t="s">
        <v>330</v>
      </c>
      <c r="I365" s="9">
        <v>1.14E-2</v>
      </c>
    </row>
    <row r="366" spans="3:9" x14ac:dyDescent="0.25">
      <c r="C366" s="10">
        <v>44757</v>
      </c>
      <c r="D366" s="7">
        <v>70.349999999999994</v>
      </c>
      <c r="E366" s="7">
        <v>70.7</v>
      </c>
      <c r="F366" s="7">
        <v>71.099999999999994</v>
      </c>
      <c r="G366" s="7">
        <v>70</v>
      </c>
      <c r="H366" s="7" t="s">
        <v>331</v>
      </c>
      <c r="I366" s="9">
        <v>-5.7000000000000002E-3</v>
      </c>
    </row>
    <row r="367" spans="3:9" x14ac:dyDescent="0.25">
      <c r="C367" s="10">
        <v>44756</v>
      </c>
      <c r="D367" s="7">
        <v>70.75</v>
      </c>
      <c r="E367" s="7">
        <v>70.400000000000006</v>
      </c>
      <c r="F367" s="7">
        <v>71</v>
      </c>
      <c r="G367" s="7">
        <v>70.2</v>
      </c>
      <c r="H367" s="7" t="s">
        <v>332</v>
      </c>
      <c r="I367" s="9">
        <v>5.0000000000000001E-3</v>
      </c>
    </row>
    <row r="368" spans="3:9" x14ac:dyDescent="0.25">
      <c r="C368" s="10">
        <v>44755</v>
      </c>
      <c r="D368" s="7">
        <v>70.400000000000006</v>
      </c>
      <c r="E368" s="7">
        <v>70.650000000000006</v>
      </c>
      <c r="F368" s="7">
        <v>70.95</v>
      </c>
      <c r="G368" s="7">
        <v>70.25</v>
      </c>
      <c r="H368" s="7" t="s">
        <v>333</v>
      </c>
      <c r="I368" s="9">
        <v>-3.5000000000000001E-3</v>
      </c>
    </row>
    <row r="369" spans="3:9" x14ac:dyDescent="0.25">
      <c r="C369" s="10">
        <v>44754</v>
      </c>
      <c r="D369" s="7">
        <v>70.650000000000006</v>
      </c>
      <c r="E369" s="7">
        <v>72.45</v>
      </c>
      <c r="F369" s="7">
        <v>72.5</v>
      </c>
      <c r="G369" s="7">
        <v>70.400000000000006</v>
      </c>
      <c r="H369" s="7" t="s">
        <v>334</v>
      </c>
      <c r="I369" s="9">
        <v>-2.6200000000000001E-2</v>
      </c>
    </row>
    <row r="370" spans="3:9" x14ac:dyDescent="0.25">
      <c r="C370" s="10">
        <v>44753</v>
      </c>
      <c r="D370" s="7">
        <v>72.55</v>
      </c>
      <c r="E370" s="7">
        <v>72.7</v>
      </c>
      <c r="F370" s="7">
        <v>72.849999999999994</v>
      </c>
      <c r="G370" s="7">
        <v>72.05</v>
      </c>
      <c r="H370" s="7" t="s">
        <v>335</v>
      </c>
      <c r="I370" s="9">
        <v>-2.0999999999999999E-3</v>
      </c>
    </row>
    <row r="371" spans="3:9" x14ac:dyDescent="0.25">
      <c r="C371" s="10">
        <v>44750</v>
      </c>
      <c r="D371" s="7">
        <v>72.7</v>
      </c>
      <c r="E371" s="7">
        <v>73</v>
      </c>
      <c r="F371" s="7">
        <v>73.25</v>
      </c>
      <c r="G371" s="7">
        <v>72.2</v>
      </c>
      <c r="H371" s="7" t="s">
        <v>336</v>
      </c>
      <c r="I371" s="9">
        <v>0</v>
      </c>
    </row>
    <row r="372" spans="3:9" x14ac:dyDescent="0.25">
      <c r="C372" s="10">
        <v>44749</v>
      </c>
      <c r="D372" s="7">
        <v>72.7</v>
      </c>
      <c r="E372" s="7">
        <v>73.3</v>
      </c>
      <c r="F372" s="7">
        <v>73.3</v>
      </c>
      <c r="G372" s="7">
        <v>72.150000000000006</v>
      </c>
      <c r="H372" s="7" t="s">
        <v>309</v>
      </c>
      <c r="I372" s="9">
        <v>1.4E-3</v>
      </c>
    </row>
    <row r="373" spans="3:9" x14ac:dyDescent="0.25">
      <c r="C373" s="10">
        <v>44748</v>
      </c>
      <c r="D373" s="7">
        <v>72.599999999999994</v>
      </c>
      <c r="E373" s="7">
        <v>74</v>
      </c>
      <c r="F373" s="7">
        <v>74.599999999999994</v>
      </c>
      <c r="G373" s="7">
        <v>72.25</v>
      </c>
      <c r="H373" s="7" t="s">
        <v>337</v>
      </c>
      <c r="I373" s="9">
        <v>-1.3599999999999999E-2</v>
      </c>
    </row>
    <row r="374" spans="3:9" x14ac:dyDescent="0.25">
      <c r="C374" s="10">
        <v>44747</v>
      </c>
      <c r="D374" s="7">
        <v>73.599999999999994</v>
      </c>
      <c r="E374" s="7">
        <v>74.5</v>
      </c>
      <c r="F374" s="7">
        <v>74.5</v>
      </c>
      <c r="G374" s="7">
        <v>73.400000000000006</v>
      </c>
      <c r="H374" s="7" t="s">
        <v>338</v>
      </c>
      <c r="I374" s="9">
        <v>-1.01E-2</v>
      </c>
    </row>
    <row r="375" spans="3:9" x14ac:dyDescent="0.25">
      <c r="C375" s="10">
        <v>44746</v>
      </c>
      <c r="D375" s="7">
        <v>74.349999999999994</v>
      </c>
      <c r="E375" s="7">
        <v>74.7</v>
      </c>
      <c r="F375" s="7">
        <v>74.7</v>
      </c>
      <c r="G375" s="7">
        <v>73.3</v>
      </c>
      <c r="H375" s="7" t="s">
        <v>339</v>
      </c>
      <c r="I375" s="9">
        <v>-2.7000000000000001E-3</v>
      </c>
    </row>
    <row r="376" spans="3:9" x14ac:dyDescent="0.25">
      <c r="C376" s="10">
        <v>44743</v>
      </c>
      <c r="D376" s="7">
        <v>74.55</v>
      </c>
      <c r="E376" s="7">
        <v>75</v>
      </c>
      <c r="F376" s="7">
        <v>75.150000000000006</v>
      </c>
      <c r="G376" s="7">
        <v>72.849999999999994</v>
      </c>
      <c r="H376" s="7" t="s">
        <v>340</v>
      </c>
      <c r="I376" s="9">
        <v>4.0000000000000001E-3</v>
      </c>
    </row>
    <row r="377" spans="3:9" x14ac:dyDescent="0.25">
      <c r="C377" s="10">
        <v>44742</v>
      </c>
      <c r="D377" s="7">
        <v>74.25</v>
      </c>
      <c r="E377" s="7">
        <v>73.95</v>
      </c>
      <c r="F377" s="7">
        <v>76</v>
      </c>
      <c r="G377" s="7">
        <v>73.7</v>
      </c>
      <c r="H377" s="7" t="s">
        <v>341</v>
      </c>
      <c r="I377" s="9">
        <v>1.43E-2</v>
      </c>
    </row>
    <row r="378" spans="3:9" x14ac:dyDescent="0.25">
      <c r="C378" s="10">
        <v>44741</v>
      </c>
      <c r="D378" s="7">
        <v>73.2</v>
      </c>
      <c r="E378" s="7">
        <v>72.400000000000006</v>
      </c>
      <c r="F378" s="7">
        <v>73.37</v>
      </c>
      <c r="G378" s="7">
        <v>72</v>
      </c>
      <c r="H378" s="7" t="s">
        <v>342</v>
      </c>
      <c r="I378" s="9">
        <v>1.3899999999999999E-2</v>
      </c>
    </row>
    <row r="379" spans="3:9" x14ac:dyDescent="0.25">
      <c r="C379" s="10">
        <v>44740</v>
      </c>
      <c r="D379" s="7">
        <v>72.2</v>
      </c>
      <c r="E379" s="7">
        <v>73</v>
      </c>
      <c r="F379" s="7">
        <v>73.77</v>
      </c>
      <c r="G379" s="7">
        <v>71.7</v>
      </c>
      <c r="H379" s="7" t="s">
        <v>343</v>
      </c>
      <c r="I379" s="9">
        <v>-1.14E-2</v>
      </c>
    </row>
    <row r="380" spans="3:9" x14ac:dyDescent="0.25">
      <c r="C380" s="10">
        <v>44739</v>
      </c>
      <c r="D380" s="7">
        <v>73.03</v>
      </c>
      <c r="E380" s="7">
        <v>73.33</v>
      </c>
      <c r="F380" s="7">
        <v>73.900000000000006</v>
      </c>
      <c r="G380" s="7">
        <v>72.53</v>
      </c>
      <c r="H380" s="7" t="s">
        <v>344</v>
      </c>
      <c r="I380" s="9">
        <v>9.7000000000000003E-3</v>
      </c>
    </row>
    <row r="381" spans="3:9" x14ac:dyDescent="0.25">
      <c r="C381" s="10">
        <v>44736</v>
      </c>
      <c r="D381" s="7">
        <v>72.33</v>
      </c>
      <c r="E381" s="7">
        <v>71.73</v>
      </c>
      <c r="F381" s="7">
        <v>72.430000000000007</v>
      </c>
      <c r="G381" s="7">
        <v>71.53</v>
      </c>
      <c r="H381" s="7" t="s">
        <v>345</v>
      </c>
      <c r="I381" s="9">
        <v>1.12E-2</v>
      </c>
    </row>
    <row r="382" spans="3:9" x14ac:dyDescent="0.25">
      <c r="C382" s="10">
        <v>44735</v>
      </c>
      <c r="D382" s="7">
        <v>71.53</v>
      </c>
      <c r="E382" s="7">
        <v>70.67</v>
      </c>
      <c r="F382" s="7">
        <v>71.73</v>
      </c>
      <c r="G382" s="7">
        <v>70.099999999999994</v>
      </c>
      <c r="H382" s="7" t="s">
        <v>346</v>
      </c>
      <c r="I382" s="9">
        <v>1.66E-2</v>
      </c>
    </row>
    <row r="383" spans="3:9" x14ac:dyDescent="0.25">
      <c r="C383" s="10">
        <v>44734</v>
      </c>
      <c r="D383" s="7">
        <v>70.37</v>
      </c>
      <c r="E383" s="7">
        <v>70.63</v>
      </c>
      <c r="F383" s="7">
        <v>71.069999999999993</v>
      </c>
      <c r="G383" s="7">
        <v>69.069999999999993</v>
      </c>
      <c r="H383" s="7" t="s">
        <v>347</v>
      </c>
      <c r="I383" s="9">
        <v>-1.9E-3</v>
      </c>
    </row>
    <row r="384" spans="3:9" x14ac:dyDescent="0.25">
      <c r="C384" s="10">
        <v>44733</v>
      </c>
      <c r="D384" s="7">
        <v>70.5</v>
      </c>
      <c r="E384" s="7">
        <v>69.37</v>
      </c>
      <c r="F384" s="7">
        <v>70.83</v>
      </c>
      <c r="G384" s="7">
        <v>69.03</v>
      </c>
      <c r="H384" s="7" t="s">
        <v>348</v>
      </c>
      <c r="I384" s="9">
        <v>2.6200000000000001E-2</v>
      </c>
    </row>
    <row r="385" spans="3:9" x14ac:dyDescent="0.25">
      <c r="C385" s="10">
        <v>44732</v>
      </c>
      <c r="D385" s="7">
        <v>68.7</v>
      </c>
      <c r="E385" s="7">
        <v>70.069999999999993</v>
      </c>
      <c r="F385" s="7">
        <v>70.3</v>
      </c>
      <c r="G385" s="7">
        <v>67.7</v>
      </c>
      <c r="H385" s="7" t="s">
        <v>349</v>
      </c>
      <c r="I385" s="9">
        <v>-1.0999999999999999E-2</v>
      </c>
    </row>
    <row r="386" spans="3:9" x14ac:dyDescent="0.25">
      <c r="C386" s="10">
        <v>44729</v>
      </c>
      <c r="D386" s="7">
        <v>69.47</v>
      </c>
      <c r="E386" s="7">
        <v>72</v>
      </c>
      <c r="F386" s="7">
        <v>72</v>
      </c>
      <c r="G386" s="7">
        <v>69.03</v>
      </c>
      <c r="H386" s="7" t="s">
        <v>350</v>
      </c>
      <c r="I386" s="9">
        <v>-3.6499999999999998E-2</v>
      </c>
    </row>
    <row r="387" spans="3:9" x14ac:dyDescent="0.25">
      <c r="C387" s="10">
        <v>44728</v>
      </c>
      <c r="D387" s="7">
        <v>72.099999999999994</v>
      </c>
      <c r="E387" s="7">
        <v>73.7</v>
      </c>
      <c r="F387" s="7">
        <v>73.8</v>
      </c>
      <c r="G387" s="7">
        <v>71.67</v>
      </c>
      <c r="H387" s="7" t="s">
        <v>351</v>
      </c>
      <c r="I387" s="9">
        <v>-9.5999999999999992E-3</v>
      </c>
    </row>
    <row r="388" spans="3:9" x14ac:dyDescent="0.25">
      <c r="C388" s="10">
        <v>44727</v>
      </c>
      <c r="D388" s="7">
        <v>72.8</v>
      </c>
      <c r="E388" s="7">
        <v>74</v>
      </c>
      <c r="F388" s="7">
        <v>74</v>
      </c>
      <c r="G388" s="7">
        <v>72.2</v>
      </c>
      <c r="H388" s="7" t="s">
        <v>132</v>
      </c>
      <c r="I388" s="9">
        <v>-9.4999999999999998E-3</v>
      </c>
    </row>
    <row r="389" spans="3:9" x14ac:dyDescent="0.25">
      <c r="C389" s="10">
        <v>44726</v>
      </c>
      <c r="D389" s="7">
        <v>73.5</v>
      </c>
      <c r="E389" s="7">
        <v>75.7</v>
      </c>
      <c r="F389" s="7">
        <v>76</v>
      </c>
      <c r="G389" s="7">
        <v>73.37</v>
      </c>
      <c r="H389" s="7" t="s">
        <v>352</v>
      </c>
      <c r="I389" s="9">
        <v>-2.9499999999999998E-2</v>
      </c>
    </row>
    <row r="390" spans="3:9" x14ac:dyDescent="0.25">
      <c r="C390" s="10">
        <v>44725</v>
      </c>
      <c r="D390" s="7">
        <v>75.73</v>
      </c>
      <c r="E390" s="7">
        <v>77.53</v>
      </c>
      <c r="F390" s="7">
        <v>77.53</v>
      </c>
      <c r="G390" s="7">
        <v>75.37</v>
      </c>
      <c r="H390" s="7" t="s">
        <v>353</v>
      </c>
      <c r="I390" s="9">
        <v>-3.1099999999999999E-2</v>
      </c>
    </row>
    <row r="391" spans="3:9" x14ac:dyDescent="0.25">
      <c r="C391" s="10">
        <v>44722</v>
      </c>
      <c r="D391" s="7">
        <v>78.17</v>
      </c>
      <c r="E391" s="7">
        <v>78.599999999999994</v>
      </c>
      <c r="F391" s="7">
        <v>78.67</v>
      </c>
      <c r="G391" s="7">
        <v>77.67</v>
      </c>
      <c r="H391" s="7" t="s">
        <v>354</v>
      </c>
      <c r="I391" s="9">
        <v>-8.8999999999999999E-3</v>
      </c>
    </row>
    <row r="392" spans="3:9" x14ac:dyDescent="0.25">
      <c r="C392" s="10">
        <v>44721</v>
      </c>
      <c r="D392" s="7">
        <v>78.87</v>
      </c>
      <c r="E392" s="7">
        <v>78.67</v>
      </c>
      <c r="F392" s="7">
        <v>80.47</v>
      </c>
      <c r="G392" s="7">
        <v>77.930000000000007</v>
      </c>
      <c r="H392" s="7" t="s">
        <v>355</v>
      </c>
      <c r="I392" s="9">
        <v>2.5000000000000001E-3</v>
      </c>
    </row>
    <row r="393" spans="3:9" x14ac:dyDescent="0.25">
      <c r="C393" s="10">
        <v>44720</v>
      </c>
      <c r="D393" s="7">
        <v>78.67</v>
      </c>
      <c r="E393" s="7">
        <v>79.099999999999994</v>
      </c>
      <c r="F393" s="7">
        <v>79.430000000000007</v>
      </c>
      <c r="G393" s="7">
        <v>78.430000000000007</v>
      </c>
      <c r="H393" s="7" t="s">
        <v>356</v>
      </c>
      <c r="I393" s="9">
        <v>-1.6999999999999999E-3</v>
      </c>
    </row>
    <row r="394" spans="3:9" x14ac:dyDescent="0.25">
      <c r="C394" s="10">
        <v>44719</v>
      </c>
      <c r="D394" s="7">
        <v>78.8</v>
      </c>
      <c r="E394" s="7">
        <v>78.23</v>
      </c>
      <c r="F394" s="7">
        <v>79.67</v>
      </c>
      <c r="G394" s="7">
        <v>77.77</v>
      </c>
      <c r="H394" s="7" t="s">
        <v>357</v>
      </c>
      <c r="I394" s="9">
        <v>5.4999999999999997E-3</v>
      </c>
    </row>
    <row r="395" spans="3:9" x14ac:dyDescent="0.25">
      <c r="C395" s="10">
        <v>44718</v>
      </c>
      <c r="D395" s="7">
        <v>78.37</v>
      </c>
      <c r="E395" s="7">
        <v>78.87</v>
      </c>
      <c r="F395" s="7">
        <v>79.069999999999993</v>
      </c>
      <c r="G395" s="7">
        <v>77.63</v>
      </c>
      <c r="H395" s="7" t="s">
        <v>358</v>
      </c>
      <c r="I395" s="9">
        <v>-6.3E-3</v>
      </c>
    </row>
    <row r="396" spans="3:9" x14ac:dyDescent="0.25">
      <c r="C396" s="10">
        <v>44715</v>
      </c>
      <c r="D396" s="7">
        <v>78.87</v>
      </c>
      <c r="E396" s="7">
        <v>78.7</v>
      </c>
      <c r="F396" s="7">
        <v>79.33</v>
      </c>
      <c r="G396" s="7">
        <v>78.569999999999993</v>
      </c>
      <c r="H396" s="7" t="s">
        <v>359</v>
      </c>
      <c r="I396" s="9">
        <v>5.4999999999999997E-3</v>
      </c>
    </row>
    <row r="397" spans="3:9" x14ac:dyDescent="0.25">
      <c r="C397" s="10">
        <v>44714</v>
      </c>
      <c r="D397" s="7">
        <v>78.430000000000007</v>
      </c>
      <c r="E397" s="7">
        <v>79.23</v>
      </c>
      <c r="F397" s="7">
        <v>79.5</v>
      </c>
      <c r="G397" s="7">
        <v>77.33</v>
      </c>
      <c r="H397" s="7" t="s">
        <v>249</v>
      </c>
      <c r="I397" s="9">
        <v>-4.7000000000000002E-3</v>
      </c>
    </row>
    <row r="398" spans="3:9" x14ac:dyDescent="0.25">
      <c r="C398" s="10">
        <v>44713</v>
      </c>
      <c r="D398" s="7">
        <v>78.8</v>
      </c>
      <c r="E398" s="7">
        <v>78</v>
      </c>
      <c r="F398" s="7">
        <v>79.37</v>
      </c>
      <c r="G398" s="7">
        <v>77.83</v>
      </c>
      <c r="H398" s="7" t="s">
        <v>360</v>
      </c>
      <c r="I398" s="9">
        <v>1.9E-2</v>
      </c>
    </row>
    <row r="399" spans="3:9" x14ac:dyDescent="0.25">
      <c r="C399" s="10">
        <v>44712</v>
      </c>
      <c r="D399" s="7">
        <v>77.33</v>
      </c>
      <c r="E399" s="7">
        <v>77.13</v>
      </c>
      <c r="F399" s="7">
        <v>78.33</v>
      </c>
      <c r="G399" s="7">
        <v>77</v>
      </c>
      <c r="H399" s="7" t="s">
        <v>361</v>
      </c>
      <c r="I399" s="9">
        <v>-8.9999999999999998E-4</v>
      </c>
    </row>
    <row r="400" spans="3:9" x14ac:dyDescent="0.25">
      <c r="C400" s="10">
        <v>44711</v>
      </c>
      <c r="D400" s="7">
        <v>77.400000000000006</v>
      </c>
      <c r="E400" s="7">
        <v>76.83</v>
      </c>
      <c r="F400" s="7">
        <v>77.5</v>
      </c>
      <c r="G400" s="7">
        <v>76.03</v>
      </c>
      <c r="H400" s="7" t="s">
        <v>362</v>
      </c>
      <c r="I400" s="9">
        <v>1.7100000000000001E-2</v>
      </c>
    </row>
    <row r="401" spans="3:9" x14ac:dyDescent="0.25">
      <c r="C401" s="10">
        <v>44708</v>
      </c>
      <c r="D401" s="7">
        <v>76.099999999999994</v>
      </c>
      <c r="E401" s="7">
        <v>76.930000000000007</v>
      </c>
      <c r="F401" s="7">
        <v>77.03</v>
      </c>
      <c r="G401" s="7">
        <v>75.430000000000007</v>
      </c>
      <c r="H401" s="7" t="s">
        <v>363</v>
      </c>
      <c r="I401" s="9">
        <v>-4.0000000000000002E-4</v>
      </c>
    </row>
    <row r="402" spans="3:9" x14ac:dyDescent="0.25">
      <c r="C402" s="10">
        <v>44707</v>
      </c>
      <c r="D402" s="7">
        <v>76.13</v>
      </c>
      <c r="E402" s="7">
        <v>76.67</v>
      </c>
      <c r="F402" s="7">
        <v>77.2</v>
      </c>
      <c r="G402" s="7">
        <v>74.569999999999993</v>
      </c>
      <c r="H402" s="7" t="s">
        <v>364</v>
      </c>
      <c r="I402" s="9">
        <v>-5.1999999999999998E-3</v>
      </c>
    </row>
    <row r="403" spans="3:9" x14ac:dyDescent="0.25">
      <c r="C403" s="10">
        <v>44706</v>
      </c>
      <c r="D403" s="7">
        <v>76.53</v>
      </c>
      <c r="E403" s="7">
        <v>79.53</v>
      </c>
      <c r="F403" s="7">
        <v>79.63</v>
      </c>
      <c r="G403" s="7">
        <v>76.13</v>
      </c>
      <c r="H403" s="7" t="s">
        <v>365</v>
      </c>
      <c r="I403" s="9">
        <v>-3.2899999999999999E-2</v>
      </c>
    </row>
    <row r="404" spans="3:9" x14ac:dyDescent="0.25">
      <c r="C404" s="10">
        <v>44705</v>
      </c>
      <c r="D404" s="7">
        <v>79.13</v>
      </c>
      <c r="E404" s="7">
        <v>78.47</v>
      </c>
      <c r="F404" s="7">
        <v>79.73</v>
      </c>
      <c r="G404" s="7">
        <v>78.13</v>
      </c>
      <c r="H404" s="7" t="s">
        <v>366</v>
      </c>
      <c r="I404" s="9">
        <v>8.5000000000000006E-3</v>
      </c>
    </row>
    <row r="405" spans="3:9" x14ac:dyDescent="0.25">
      <c r="C405" s="10">
        <v>44704</v>
      </c>
      <c r="D405" s="7">
        <v>78.47</v>
      </c>
      <c r="E405" s="7">
        <v>78.400000000000006</v>
      </c>
      <c r="F405" s="7">
        <v>79.069999999999993</v>
      </c>
      <c r="G405" s="7">
        <v>77.8</v>
      </c>
      <c r="H405" s="7" t="s">
        <v>367</v>
      </c>
      <c r="I405" s="9">
        <v>6.4000000000000003E-3</v>
      </c>
    </row>
    <row r="406" spans="3:9" x14ac:dyDescent="0.25">
      <c r="C406" s="10">
        <v>44701</v>
      </c>
      <c r="D406" s="7">
        <v>77.97</v>
      </c>
      <c r="E406" s="7">
        <v>79.33</v>
      </c>
      <c r="F406" s="7">
        <v>79.47</v>
      </c>
      <c r="G406" s="7">
        <v>77.430000000000007</v>
      </c>
      <c r="H406" s="7" t="s">
        <v>368</v>
      </c>
      <c r="I406" s="9">
        <v>-2.5999999999999999E-3</v>
      </c>
    </row>
    <row r="407" spans="3:9" x14ac:dyDescent="0.25">
      <c r="C407" s="10">
        <v>44700</v>
      </c>
      <c r="D407" s="7">
        <v>78.17</v>
      </c>
      <c r="E407" s="7">
        <v>78</v>
      </c>
      <c r="F407" s="7">
        <v>78.930000000000007</v>
      </c>
      <c r="G407" s="7">
        <v>77</v>
      </c>
      <c r="H407" s="7" t="s">
        <v>369</v>
      </c>
      <c r="I407" s="9">
        <v>-6.7999999999999996E-3</v>
      </c>
    </row>
    <row r="408" spans="3:9" x14ac:dyDescent="0.25">
      <c r="C408" s="10">
        <v>44699</v>
      </c>
      <c r="D408" s="7">
        <v>78.7</v>
      </c>
      <c r="E408" s="7">
        <v>82.67</v>
      </c>
      <c r="F408" s="7">
        <v>82.93</v>
      </c>
      <c r="G408" s="7">
        <v>78.5</v>
      </c>
      <c r="H408" s="7" t="s">
        <v>370</v>
      </c>
      <c r="I408" s="9">
        <v>-5.0999999999999997E-2</v>
      </c>
    </row>
    <row r="409" spans="3:9" x14ac:dyDescent="0.25">
      <c r="C409" s="10">
        <v>44698</v>
      </c>
      <c r="D409" s="7">
        <v>82.93</v>
      </c>
      <c r="E409" s="7">
        <v>84</v>
      </c>
      <c r="F409" s="7">
        <v>84</v>
      </c>
      <c r="G409" s="7">
        <v>81.069999999999993</v>
      </c>
      <c r="H409" s="7" t="s">
        <v>156</v>
      </c>
      <c r="I409" s="9">
        <v>1.8800000000000001E-2</v>
      </c>
    </row>
    <row r="410" spans="3:9" x14ac:dyDescent="0.25">
      <c r="C410" s="10">
        <v>44697</v>
      </c>
      <c r="D410" s="7">
        <v>81.400000000000006</v>
      </c>
      <c r="E410" s="7">
        <v>82.67</v>
      </c>
      <c r="F410" s="7">
        <v>82.67</v>
      </c>
      <c r="G410" s="7">
        <v>80.430000000000007</v>
      </c>
      <c r="H410" s="7" t="s">
        <v>371</v>
      </c>
      <c r="I410" s="9">
        <v>6.6E-3</v>
      </c>
    </row>
    <row r="411" spans="3:9" x14ac:dyDescent="0.25">
      <c r="C411" s="10">
        <v>44694</v>
      </c>
      <c r="D411" s="7">
        <v>80.87</v>
      </c>
      <c r="E411" s="7">
        <v>83.33</v>
      </c>
      <c r="F411" s="7">
        <v>83.5</v>
      </c>
      <c r="G411" s="7">
        <v>80.47</v>
      </c>
      <c r="H411" s="7" t="s">
        <v>372</v>
      </c>
      <c r="I411" s="9">
        <v>-6.6E-3</v>
      </c>
    </row>
    <row r="412" spans="3:9" x14ac:dyDescent="0.25">
      <c r="C412" s="10">
        <v>44693</v>
      </c>
      <c r="D412" s="7">
        <v>81.400000000000006</v>
      </c>
      <c r="E412" s="7">
        <v>80.3</v>
      </c>
      <c r="F412" s="7">
        <v>82.67</v>
      </c>
      <c r="G412" s="7">
        <v>79.7</v>
      </c>
      <c r="H412" s="7" t="s">
        <v>373</v>
      </c>
      <c r="I412" s="9">
        <v>1.37E-2</v>
      </c>
    </row>
    <row r="413" spans="3:9" x14ac:dyDescent="0.25">
      <c r="C413" s="10">
        <v>44692</v>
      </c>
      <c r="D413" s="7">
        <v>80.3</v>
      </c>
      <c r="E413" s="7">
        <v>82.27</v>
      </c>
      <c r="F413" s="7">
        <v>82.93</v>
      </c>
      <c r="G413" s="7">
        <v>79.23</v>
      </c>
      <c r="H413" s="7" t="s">
        <v>374</v>
      </c>
      <c r="I413" s="9">
        <v>-1.2699999999999999E-2</v>
      </c>
    </row>
    <row r="414" spans="3:9" x14ac:dyDescent="0.25">
      <c r="C414" s="10">
        <v>44691</v>
      </c>
      <c r="D414" s="7">
        <v>81.33</v>
      </c>
      <c r="E414" s="7">
        <v>82.93</v>
      </c>
      <c r="F414" s="7">
        <v>84.2</v>
      </c>
      <c r="G414" s="7">
        <v>80.83</v>
      </c>
      <c r="H414" s="7" t="s">
        <v>375</v>
      </c>
      <c r="I414" s="9">
        <v>-1.61E-2</v>
      </c>
    </row>
    <row r="415" spans="3:9" x14ac:dyDescent="0.25">
      <c r="C415" s="10">
        <v>44690</v>
      </c>
      <c r="D415" s="7">
        <v>82.67</v>
      </c>
      <c r="E415" s="7">
        <v>83.77</v>
      </c>
      <c r="F415" s="7">
        <v>83.77</v>
      </c>
      <c r="G415" s="7">
        <v>80.900000000000006</v>
      </c>
      <c r="H415" s="7" t="s">
        <v>376</v>
      </c>
      <c r="I415" s="9">
        <v>-1.78E-2</v>
      </c>
    </row>
    <row r="416" spans="3:9" x14ac:dyDescent="0.25">
      <c r="C416" s="10">
        <v>44687</v>
      </c>
      <c r="D416" s="7">
        <v>84.17</v>
      </c>
      <c r="E416" s="7">
        <v>83.33</v>
      </c>
      <c r="F416" s="7">
        <v>85.17</v>
      </c>
      <c r="G416" s="7">
        <v>81.73</v>
      </c>
      <c r="H416" s="7" t="s">
        <v>377</v>
      </c>
      <c r="I416" s="9">
        <v>4.4000000000000003E-3</v>
      </c>
    </row>
    <row r="417" spans="3:9" x14ac:dyDescent="0.25">
      <c r="C417" s="10">
        <v>44686</v>
      </c>
      <c r="D417" s="7">
        <v>83.8</v>
      </c>
      <c r="E417" s="7">
        <v>84.67</v>
      </c>
      <c r="F417" s="7">
        <v>85.43</v>
      </c>
      <c r="G417" s="7">
        <v>83.47</v>
      </c>
      <c r="H417" s="7" t="s">
        <v>229</v>
      </c>
      <c r="I417" s="9">
        <v>-1.1999999999999999E-3</v>
      </c>
    </row>
    <row r="418" spans="3:9" x14ac:dyDescent="0.25">
      <c r="C418" s="10">
        <v>44685</v>
      </c>
      <c r="D418" s="7">
        <v>83.9</v>
      </c>
      <c r="E418" s="7">
        <v>84.57</v>
      </c>
      <c r="F418" s="7">
        <v>85.8</v>
      </c>
      <c r="G418" s="7">
        <v>83.4</v>
      </c>
      <c r="H418" s="7" t="s">
        <v>378</v>
      </c>
      <c r="I418" s="9">
        <v>-6.3E-3</v>
      </c>
    </row>
    <row r="419" spans="3:9" x14ac:dyDescent="0.25">
      <c r="C419" s="10">
        <v>44683</v>
      </c>
      <c r="D419" s="7">
        <v>84.43</v>
      </c>
      <c r="E419" s="7">
        <v>83.97</v>
      </c>
      <c r="F419" s="7">
        <v>84.87</v>
      </c>
      <c r="G419" s="7">
        <v>82.67</v>
      </c>
      <c r="H419" s="7" t="s">
        <v>245</v>
      </c>
      <c r="I419" s="9">
        <v>5.1999999999999998E-3</v>
      </c>
    </row>
    <row r="420" spans="3:9" x14ac:dyDescent="0.25">
      <c r="C420" s="10">
        <v>44680</v>
      </c>
      <c r="D420" s="7">
        <v>84</v>
      </c>
      <c r="E420" s="7">
        <v>87.6</v>
      </c>
      <c r="F420" s="7">
        <v>87.6</v>
      </c>
      <c r="G420" s="7">
        <v>83.73</v>
      </c>
      <c r="H420" s="7" t="s">
        <v>379</v>
      </c>
      <c r="I420" s="9">
        <v>-3.04E-2</v>
      </c>
    </row>
    <row r="421" spans="3:9" x14ac:dyDescent="0.25">
      <c r="C421" s="10">
        <v>44679</v>
      </c>
      <c r="D421" s="7">
        <v>86.63</v>
      </c>
      <c r="E421" s="7">
        <v>86.33</v>
      </c>
      <c r="F421" s="7">
        <v>86.83</v>
      </c>
      <c r="G421" s="7">
        <v>85.07</v>
      </c>
      <c r="H421" s="7" t="s">
        <v>380</v>
      </c>
      <c r="I421" s="9">
        <v>2.0400000000000001E-2</v>
      </c>
    </row>
    <row r="422" spans="3:9" x14ac:dyDescent="0.25">
      <c r="C422" s="10">
        <v>44678</v>
      </c>
      <c r="D422" s="7">
        <v>84.9</v>
      </c>
      <c r="E422" s="7">
        <v>85.07</v>
      </c>
      <c r="F422" s="7">
        <v>86</v>
      </c>
      <c r="G422" s="7">
        <v>83.4</v>
      </c>
      <c r="H422" s="7" t="s">
        <v>381</v>
      </c>
      <c r="I422" s="9">
        <v>-1.32E-2</v>
      </c>
    </row>
    <row r="423" spans="3:9" x14ac:dyDescent="0.25">
      <c r="C423" s="10">
        <v>44677</v>
      </c>
      <c r="D423" s="7">
        <v>86.03</v>
      </c>
      <c r="E423" s="7">
        <v>86.27</v>
      </c>
      <c r="F423" s="7">
        <v>86.67</v>
      </c>
      <c r="G423" s="7">
        <v>85.17</v>
      </c>
      <c r="H423" s="7" t="s">
        <v>382</v>
      </c>
      <c r="I423" s="9">
        <v>1.0200000000000001E-2</v>
      </c>
    </row>
    <row r="424" spans="3:9" x14ac:dyDescent="0.25">
      <c r="C424" s="10">
        <v>44676</v>
      </c>
      <c r="D424" s="7">
        <v>85.17</v>
      </c>
      <c r="E424" s="7">
        <v>88.53</v>
      </c>
      <c r="F424" s="7">
        <v>88.63</v>
      </c>
      <c r="G424" s="7">
        <v>84.93</v>
      </c>
      <c r="H424" s="7" t="s">
        <v>383</v>
      </c>
      <c r="I424" s="9">
        <v>-4.9099999999999998E-2</v>
      </c>
    </row>
    <row r="425" spans="3:9" x14ac:dyDescent="0.25">
      <c r="C425" s="10">
        <v>44673</v>
      </c>
      <c r="D425" s="7">
        <v>89.57</v>
      </c>
      <c r="E425" s="7">
        <v>89.93</v>
      </c>
      <c r="F425" s="7">
        <v>90.7</v>
      </c>
      <c r="G425" s="7">
        <v>89.23</v>
      </c>
      <c r="H425" s="7" t="s">
        <v>377</v>
      </c>
      <c r="I425" s="9">
        <v>-5.1999999999999998E-3</v>
      </c>
    </row>
    <row r="426" spans="3:9" x14ac:dyDescent="0.25">
      <c r="C426" s="10">
        <v>44672</v>
      </c>
      <c r="D426" s="7">
        <v>90.03</v>
      </c>
      <c r="E426" s="7">
        <v>89.63</v>
      </c>
      <c r="F426" s="7">
        <v>90.27</v>
      </c>
      <c r="G426" s="7">
        <v>88.93</v>
      </c>
      <c r="H426" s="7" t="s">
        <v>384</v>
      </c>
      <c r="I426" s="9">
        <v>1.24E-2</v>
      </c>
    </row>
    <row r="427" spans="3:9" x14ac:dyDescent="0.25">
      <c r="C427" s="10">
        <v>44671</v>
      </c>
      <c r="D427" s="7">
        <v>88.93</v>
      </c>
      <c r="E427" s="7">
        <v>87.33</v>
      </c>
      <c r="F427" s="7">
        <v>89.53</v>
      </c>
      <c r="G427" s="7">
        <v>87.1</v>
      </c>
      <c r="H427" s="7" t="s">
        <v>385</v>
      </c>
      <c r="I427" s="9">
        <v>2.3800000000000002E-2</v>
      </c>
    </row>
    <row r="428" spans="3:9" x14ac:dyDescent="0.25">
      <c r="C428" s="10">
        <v>44670</v>
      </c>
      <c r="D428" s="7">
        <v>86.87</v>
      </c>
      <c r="E428" s="7">
        <v>86.2</v>
      </c>
      <c r="F428" s="7">
        <v>88.67</v>
      </c>
      <c r="G428" s="7">
        <v>85.67</v>
      </c>
      <c r="H428" s="7" t="s">
        <v>386</v>
      </c>
      <c r="I428" s="9">
        <v>1.72E-2</v>
      </c>
    </row>
    <row r="429" spans="3:9" x14ac:dyDescent="0.25">
      <c r="C429" s="10">
        <v>44669</v>
      </c>
      <c r="D429" s="7">
        <v>85.4</v>
      </c>
      <c r="E429" s="7">
        <v>85.13</v>
      </c>
      <c r="F429" s="7">
        <v>85.67</v>
      </c>
      <c r="G429" s="7">
        <v>84.33</v>
      </c>
      <c r="H429" s="7" t="s">
        <v>387</v>
      </c>
      <c r="I429" s="9">
        <v>1.6000000000000001E-3</v>
      </c>
    </row>
    <row r="430" spans="3:9" x14ac:dyDescent="0.25">
      <c r="C430" s="10">
        <v>44664</v>
      </c>
      <c r="D430" s="7">
        <v>85.27</v>
      </c>
      <c r="E430" s="7">
        <v>84.03</v>
      </c>
      <c r="F430" s="7">
        <v>86</v>
      </c>
      <c r="G430" s="7">
        <v>83.77</v>
      </c>
      <c r="H430" s="7" t="s">
        <v>388</v>
      </c>
      <c r="I430" s="9">
        <v>1.47E-2</v>
      </c>
    </row>
    <row r="431" spans="3:9" x14ac:dyDescent="0.25">
      <c r="C431" s="10">
        <v>44663</v>
      </c>
      <c r="D431" s="7">
        <v>84.03</v>
      </c>
      <c r="E431" s="7">
        <v>85.63</v>
      </c>
      <c r="F431" s="7">
        <v>85.87</v>
      </c>
      <c r="G431" s="7">
        <v>83.47</v>
      </c>
      <c r="H431" s="7" t="s">
        <v>389</v>
      </c>
      <c r="I431" s="9">
        <v>-2.1700000000000001E-2</v>
      </c>
    </row>
    <row r="432" spans="3:9" x14ac:dyDescent="0.25">
      <c r="C432" s="10">
        <v>44662</v>
      </c>
      <c r="D432" s="7">
        <v>85.9</v>
      </c>
      <c r="E432" s="7">
        <v>84.6</v>
      </c>
      <c r="F432" s="7">
        <v>86.3</v>
      </c>
      <c r="G432" s="7">
        <v>84.4</v>
      </c>
      <c r="H432" s="7" t="s">
        <v>390</v>
      </c>
      <c r="I432" s="9">
        <v>1.4999999999999999E-2</v>
      </c>
    </row>
    <row r="433" spans="3:9" x14ac:dyDescent="0.25">
      <c r="C433" s="10">
        <v>44659</v>
      </c>
      <c r="D433" s="7">
        <v>84.63</v>
      </c>
      <c r="E433" s="7">
        <v>83.27</v>
      </c>
      <c r="F433" s="7">
        <v>85</v>
      </c>
      <c r="G433" s="7">
        <v>82.7</v>
      </c>
      <c r="H433" s="7" t="s">
        <v>391</v>
      </c>
      <c r="I433" s="9">
        <v>2.75E-2</v>
      </c>
    </row>
    <row r="434" spans="3:9" x14ac:dyDescent="0.25">
      <c r="C434" s="10">
        <v>44658</v>
      </c>
      <c r="D434" s="7">
        <v>82.37</v>
      </c>
      <c r="E434" s="7">
        <v>82.87</v>
      </c>
      <c r="F434" s="7">
        <v>84.5</v>
      </c>
      <c r="G434" s="7">
        <v>82.17</v>
      </c>
      <c r="H434" s="7" t="s">
        <v>392</v>
      </c>
      <c r="I434" s="9">
        <v>-1.9800000000000002E-2</v>
      </c>
    </row>
    <row r="435" spans="3:9" x14ac:dyDescent="0.25">
      <c r="C435" s="10">
        <v>44657</v>
      </c>
      <c r="D435" s="7">
        <v>84.03</v>
      </c>
      <c r="E435" s="7">
        <v>81.63</v>
      </c>
      <c r="F435" s="7">
        <v>84.27</v>
      </c>
      <c r="G435" s="7">
        <v>81</v>
      </c>
      <c r="H435" s="7" t="s">
        <v>393</v>
      </c>
      <c r="I435" s="9">
        <v>2.7699999999999999E-2</v>
      </c>
    </row>
    <row r="436" spans="3:9" x14ac:dyDescent="0.25">
      <c r="C436" s="10">
        <v>44656</v>
      </c>
      <c r="D436" s="7">
        <v>81.77</v>
      </c>
      <c r="E436" s="7">
        <v>81.87</v>
      </c>
      <c r="F436" s="7">
        <v>82.33</v>
      </c>
      <c r="G436" s="7">
        <v>81.569999999999993</v>
      </c>
      <c r="H436" s="7" t="s">
        <v>394</v>
      </c>
      <c r="I436" s="9">
        <v>2.8999999999999998E-3</v>
      </c>
    </row>
    <row r="437" spans="3:9" x14ac:dyDescent="0.25">
      <c r="C437" s="10">
        <v>44655</v>
      </c>
      <c r="D437" s="7">
        <v>81.53</v>
      </c>
      <c r="E437" s="7">
        <v>81.400000000000006</v>
      </c>
      <c r="F437" s="7">
        <v>82</v>
      </c>
      <c r="G437" s="7">
        <v>81.13</v>
      </c>
      <c r="H437" s="7" t="s">
        <v>395</v>
      </c>
      <c r="I437" s="9">
        <v>1.6000000000000001E-3</v>
      </c>
    </row>
    <row r="438" spans="3:9" x14ac:dyDescent="0.25">
      <c r="C438" s="10">
        <v>44652</v>
      </c>
      <c r="D438" s="7">
        <v>81.400000000000006</v>
      </c>
      <c r="E438" s="7">
        <v>79.400000000000006</v>
      </c>
      <c r="F438" s="7">
        <v>81.63</v>
      </c>
      <c r="G438" s="7">
        <v>79.33</v>
      </c>
      <c r="H438" s="7" t="s">
        <v>396</v>
      </c>
      <c r="I438" s="9">
        <v>2.6499999999999999E-2</v>
      </c>
    </row>
    <row r="439" spans="3:9" x14ac:dyDescent="0.25">
      <c r="C439" s="10">
        <v>44651</v>
      </c>
      <c r="D439" s="7">
        <v>79.3</v>
      </c>
      <c r="E439" s="7">
        <v>78.67</v>
      </c>
      <c r="F439" s="7">
        <v>80.63</v>
      </c>
      <c r="G439" s="7">
        <v>78.67</v>
      </c>
      <c r="H439" s="7" t="s">
        <v>397</v>
      </c>
      <c r="I439" s="9">
        <v>1.49E-2</v>
      </c>
    </row>
    <row r="440" spans="3:9" x14ac:dyDescent="0.25">
      <c r="C440" s="10">
        <v>44650</v>
      </c>
      <c r="D440" s="7">
        <v>78.13</v>
      </c>
      <c r="E440" s="7">
        <v>79.8</v>
      </c>
      <c r="F440" s="7">
        <v>79.8</v>
      </c>
      <c r="G440" s="7">
        <v>77.400000000000006</v>
      </c>
      <c r="H440" s="7" t="s">
        <v>398</v>
      </c>
      <c r="I440" s="9">
        <v>-9.2999999999999992E-3</v>
      </c>
    </row>
    <row r="441" spans="3:9" x14ac:dyDescent="0.25">
      <c r="C441" s="10">
        <v>44649</v>
      </c>
      <c r="D441" s="7">
        <v>78.87</v>
      </c>
      <c r="E441" s="7">
        <v>80.2</v>
      </c>
      <c r="F441" s="7">
        <v>80.87</v>
      </c>
      <c r="G441" s="7">
        <v>78.67</v>
      </c>
      <c r="H441" s="7" t="s">
        <v>399</v>
      </c>
      <c r="I441" s="9">
        <v>-1.38E-2</v>
      </c>
    </row>
    <row r="442" spans="3:9" x14ac:dyDescent="0.25">
      <c r="C442" s="10">
        <v>44648</v>
      </c>
      <c r="D442" s="7">
        <v>79.97</v>
      </c>
      <c r="E442" s="7">
        <v>79.599999999999994</v>
      </c>
      <c r="F442" s="7">
        <v>80.47</v>
      </c>
      <c r="G442" s="7">
        <v>78.47</v>
      </c>
      <c r="H442" s="7" t="s">
        <v>400</v>
      </c>
      <c r="I442" s="9">
        <v>9.7000000000000003E-3</v>
      </c>
    </row>
    <row r="443" spans="3:9" x14ac:dyDescent="0.25">
      <c r="C443" s="10">
        <v>44645</v>
      </c>
      <c r="D443" s="7">
        <v>79.2</v>
      </c>
      <c r="E443" s="7">
        <v>80.03</v>
      </c>
      <c r="F443" s="7">
        <v>80.569999999999993</v>
      </c>
      <c r="G443" s="7">
        <v>79.069999999999993</v>
      </c>
      <c r="H443" s="7" t="s">
        <v>401</v>
      </c>
      <c r="I443" s="9">
        <v>-1.49E-2</v>
      </c>
    </row>
    <row r="444" spans="3:9" x14ac:dyDescent="0.25">
      <c r="C444" s="10">
        <v>44644</v>
      </c>
      <c r="D444" s="7">
        <v>80.400000000000006</v>
      </c>
      <c r="E444" s="7">
        <v>81.2</v>
      </c>
      <c r="F444" s="7">
        <v>81.430000000000007</v>
      </c>
      <c r="G444" s="7">
        <v>80.23</v>
      </c>
      <c r="H444" s="7" t="s">
        <v>402</v>
      </c>
      <c r="I444" s="9">
        <v>-8.9999999999999993E-3</v>
      </c>
    </row>
    <row r="445" spans="3:9" x14ac:dyDescent="0.25">
      <c r="C445" s="10">
        <v>44643</v>
      </c>
      <c r="D445" s="7">
        <v>81.13</v>
      </c>
      <c r="E445" s="7">
        <v>81.23</v>
      </c>
      <c r="F445" s="7">
        <v>82</v>
      </c>
      <c r="G445" s="7">
        <v>80.430000000000007</v>
      </c>
      <c r="H445" s="7" t="s">
        <v>403</v>
      </c>
      <c r="I445" s="9">
        <v>8.6999999999999994E-3</v>
      </c>
    </row>
    <row r="446" spans="3:9" x14ac:dyDescent="0.25">
      <c r="C446" s="10">
        <v>44642</v>
      </c>
      <c r="D446" s="7">
        <v>80.430000000000007</v>
      </c>
      <c r="E446" s="7">
        <v>79.33</v>
      </c>
      <c r="F446" s="7">
        <v>81.23</v>
      </c>
      <c r="G446" s="7">
        <v>79</v>
      </c>
      <c r="H446" s="7" t="s">
        <v>404</v>
      </c>
      <c r="I446" s="9">
        <v>2.2499999999999999E-2</v>
      </c>
    </row>
    <row r="447" spans="3:9" x14ac:dyDescent="0.25">
      <c r="C447" s="10">
        <v>44641</v>
      </c>
      <c r="D447" s="7">
        <v>78.67</v>
      </c>
      <c r="E447" s="7">
        <v>81.2</v>
      </c>
      <c r="F447" s="7">
        <v>81.2</v>
      </c>
      <c r="G447" s="7">
        <v>78.53</v>
      </c>
      <c r="H447" s="7" t="s">
        <v>405</v>
      </c>
      <c r="I447" s="9">
        <v>-2.76E-2</v>
      </c>
    </row>
    <row r="448" spans="3:9" x14ac:dyDescent="0.25">
      <c r="C448" s="10">
        <v>44637</v>
      </c>
      <c r="D448" s="7">
        <v>80.900000000000006</v>
      </c>
      <c r="E448" s="7">
        <v>81.599999999999994</v>
      </c>
      <c r="F448" s="7">
        <v>81.93</v>
      </c>
      <c r="G448" s="7">
        <v>80.069999999999993</v>
      </c>
      <c r="H448" s="7" t="s">
        <v>406</v>
      </c>
      <c r="I448" s="9">
        <v>-4.8999999999999998E-3</v>
      </c>
    </row>
    <row r="449" spans="3:9" x14ac:dyDescent="0.25">
      <c r="C449" s="10">
        <v>44636</v>
      </c>
      <c r="D449" s="7">
        <v>81.3</v>
      </c>
      <c r="E449" s="7">
        <v>80.2</v>
      </c>
      <c r="F449" s="7">
        <v>81.73</v>
      </c>
      <c r="G449" s="7">
        <v>79.63</v>
      </c>
      <c r="H449" s="7" t="s">
        <v>407</v>
      </c>
      <c r="I449" s="9">
        <v>2.4799999999999999E-2</v>
      </c>
    </row>
    <row r="450" spans="3:9" x14ac:dyDescent="0.25">
      <c r="C450" s="10">
        <v>44635</v>
      </c>
      <c r="D450" s="7">
        <v>79.33</v>
      </c>
      <c r="E450" s="7">
        <v>80.53</v>
      </c>
      <c r="F450" s="7">
        <v>80.7</v>
      </c>
      <c r="G450" s="7">
        <v>78.8</v>
      </c>
      <c r="H450" s="7" t="s">
        <v>408</v>
      </c>
      <c r="I450" s="9">
        <v>-1.49E-2</v>
      </c>
    </row>
    <row r="451" spans="3:9" x14ac:dyDescent="0.25">
      <c r="C451" s="10">
        <v>44634</v>
      </c>
      <c r="D451" s="7">
        <v>80.53</v>
      </c>
      <c r="E451" s="7">
        <v>83.23</v>
      </c>
      <c r="F451" s="7">
        <v>83.23</v>
      </c>
      <c r="G451" s="7">
        <v>80.03</v>
      </c>
      <c r="H451" s="7" t="s">
        <v>409</v>
      </c>
      <c r="I451" s="9">
        <v>-2.3400000000000001E-2</v>
      </c>
    </row>
    <row r="452" spans="3:9" x14ac:dyDescent="0.25">
      <c r="C452" s="10">
        <v>44631</v>
      </c>
      <c r="D452" s="7">
        <v>82.47</v>
      </c>
      <c r="E452" s="7">
        <v>80.53</v>
      </c>
      <c r="F452" s="7">
        <v>82.93</v>
      </c>
      <c r="G452" s="7">
        <v>80.27</v>
      </c>
      <c r="H452" s="7" t="s">
        <v>116</v>
      </c>
      <c r="I452" s="9">
        <v>2.2700000000000001E-2</v>
      </c>
    </row>
    <row r="453" spans="3:9" x14ac:dyDescent="0.25">
      <c r="C453" s="10">
        <v>44630</v>
      </c>
      <c r="D453" s="7">
        <v>80.63</v>
      </c>
      <c r="E453" s="7">
        <v>79.37</v>
      </c>
      <c r="F453" s="7">
        <v>80.930000000000007</v>
      </c>
      <c r="G453" s="7">
        <v>78.47</v>
      </c>
      <c r="H453" s="7" t="s">
        <v>410</v>
      </c>
      <c r="I453" s="9">
        <v>3.4200000000000001E-2</v>
      </c>
    </row>
    <row r="454" spans="3:9" x14ac:dyDescent="0.25">
      <c r="C454" s="10">
        <v>44629</v>
      </c>
      <c r="D454" s="7">
        <v>77.97</v>
      </c>
      <c r="E454" s="7">
        <v>79.27</v>
      </c>
      <c r="F454" s="7">
        <v>79.27</v>
      </c>
      <c r="G454" s="7">
        <v>77.2</v>
      </c>
      <c r="H454" s="7" t="s">
        <v>411</v>
      </c>
      <c r="I454" s="9">
        <v>-8.9999999999999998E-4</v>
      </c>
    </row>
    <row r="455" spans="3:9" x14ac:dyDescent="0.25">
      <c r="C455" s="10">
        <v>44628</v>
      </c>
      <c r="D455" s="7">
        <v>78.03</v>
      </c>
      <c r="E455" s="7">
        <v>74.67</v>
      </c>
      <c r="F455" s="7">
        <v>78.5</v>
      </c>
      <c r="G455" s="7">
        <v>74.400000000000006</v>
      </c>
      <c r="H455" s="7" t="s">
        <v>412</v>
      </c>
      <c r="I455" s="9">
        <v>4.2799999999999998E-2</v>
      </c>
    </row>
    <row r="456" spans="3:9" x14ac:dyDescent="0.25">
      <c r="C456" s="10">
        <v>44627</v>
      </c>
      <c r="D456" s="7">
        <v>74.83</v>
      </c>
      <c r="E456" s="7">
        <v>75.97</v>
      </c>
      <c r="F456" s="7">
        <v>75.97</v>
      </c>
      <c r="G456" s="7">
        <v>74.13</v>
      </c>
      <c r="H456" s="7" t="s">
        <v>413</v>
      </c>
      <c r="I456" s="9">
        <v>-8.8000000000000005E-3</v>
      </c>
    </row>
    <row r="457" spans="3:9" x14ac:dyDescent="0.25">
      <c r="C457" s="10">
        <v>44624</v>
      </c>
      <c r="D457" s="7">
        <v>75.5</v>
      </c>
      <c r="E457" s="7">
        <v>76.63</v>
      </c>
      <c r="F457" s="7">
        <v>76.930000000000007</v>
      </c>
      <c r="G457" s="7">
        <v>75.2</v>
      </c>
      <c r="H457" s="7" t="s">
        <v>414</v>
      </c>
      <c r="I457" s="9">
        <v>-1.2200000000000001E-2</v>
      </c>
    </row>
    <row r="458" spans="3:9" x14ac:dyDescent="0.25">
      <c r="C458" s="10">
        <v>44623</v>
      </c>
      <c r="D458" s="7">
        <v>76.430000000000007</v>
      </c>
      <c r="E458" s="7">
        <v>76.67</v>
      </c>
      <c r="F458" s="7">
        <v>77.67</v>
      </c>
      <c r="G458" s="7">
        <v>75.33</v>
      </c>
      <c r="H458" s="7" t="s">
        <v>415</v>
      </c>
      <c r="I458" s="9">
        <v>2.1399999999999999E-2</v>
      </c>
    </row>
    <row r="459" spans="3:9" x14ac:dyDescent="0.25">
      <c r="C459" s="10">
        <v>44622</v>
      </c>
      <c r="D459" s="7">
        <v>74.83</v>
      </c>
      <c r="E459" s="7">
        <v>75.83</v>
      </c>
      <c r="F459" s="7">
        <v>77.599999999999994</v>
      </c>
      <c r="G459" s="7">
        <v>74.3</v>
      </c>
      <c r="H459" s="7" t="s">
        <v>416</v>
      </c>
      <c r="I459" s="9">
        <v>-2.3900000000000001E-2</v>
      </c>
    </row>
    <row r="460" spans="3:9" x14ac:dyDescent="0.25">
      <c r="C460" s="10">
        <v>44620</v>
      </c>
      <c r="D460" s="7">
        <v>76.67</v>
      </c>
      <c r="E460" s="7">
        <v>75.2</v>
      </c>
      <c r="F460" s="7">
        <v>77.47</v>
      </c>
      <c r="G460" s="7">
        <v>73.73</v>
      </c>
      <c r="H460" s="7" t="s">
        <v>417</v>
      </c>
      <c r="I460" s="9">
        <v>2.3599999999999999E-2</v>
      </c>
    </row>
    <row r="461" spans="3:9" x14ac:dyDescent="0.25">
      <c r="C461" s="10">
        <v>44617</v>
      </c>
      <c r="D461" s="7">
        <v>74.900000000000006</v>
      </c>
      <c r="E461" s="7">
        <v>75.33</v>
      </c>
      <c r="F461" s="7">
        <v>79</v>
      </c>
      <c r="G461" s="7">
        <v>74</v>
      </c>
      <c r="H461" s="7" t="s">
        <v>418</v>
      </c>
      <c r="I461" s="9">
        <v>2.1399999999999999E-2</v>
      </c>
    </row>
    <row r="462" spans="3:9" x14ac:dyDescent="0.25">
      <c r="C462" s="10">
        <v>44616</v>
      </c>
      <c r="D462" s="7">
        <v>73.33</v>
      </c>
      <c r="E462" s="7">
        <v>76.63</v>
      </c>
      <c r="F462" s="7">
        <v>77.47</v>
      </c>
      <c r="G462" s="7">
        <v>72.87</v>
      </c>
      <c r="H462" s="7" t="s">
        <v>419</v>
      </c>
      <c r="I462" s="9">
        <v>-6.0999999999999999E-2</v>
      </c>
    </row>
    <row r="463" spans="3:9" x14ac:dyDescent="0.25">
      <c r="C463" s="10">
        <v>44615</v>
      </c>
      <c r="D463" s="7">
        <v>78.099999999999994</v>
      </c>
      <c r="E463" s="7">
        <v>78.53</v>
      </c>
      <c r="F463" s="7">
        <v>78.87</v>
      </c>
      <c r="G463" s="7">
        <v>77.67</v>
      </c>
      <c r="H463" s="7" t="s">
        <v>420</v>
      </c>
      <c r="I463" s="9">
        <v>4.0000000000000002E-4</v>
      </c>
    </row>
    <row r="464" spans="3:9" x14ac:dyDescent="0.25">
      <c r="C464" s="10">
        <v>44614</v>
      </c>
      <c r="D464" s="7">
        <v>78.069999999999993</v>
      </c>
      <c r="E464" s="7">
        <v>78</v>
      </c>
      <c r="F464" s="7">
        <v>79.099999999999994</v>
      </c>
      <c r="G464" s="7">
        <v>77.67</v>
      </c>
      <c r="H464" s="7" t="s">
        <v>421</v>
      </c>
      <c r="I464" s="9">
        <v>-1.7600000000000001E-2</v>
      </c>
    </row>
    <row r="465" spans="3:9" x14ac:dyDescent="0.25">
      <c r="C465" s="10">
        <v>44613</v>
      </c>
      <c r="D465" s="7">
        <v>79.47</v>
      </c>
      <c r="E465" s="7">
        <v>80</v>
      </c>
      <c r="F465" s="7">
        <v>80.77</v>
      </c>
      <c r="G465" s="7">
        <v>79.069999999999993</v>
      </c>
      <c r="H465" s="7" t="s">
        <v>208</v>
      </c>
      <c r="I465" s="9">
        <v>-1.61E-2</v>
      </c>
    </row>
    <row r="466" spans="3:9" x14ac:dyDescent="0.25">
      <c r="C466" s="10">
        <v>44610</v>
      </c>
      <c r="D466" s="7">
        <v>80.77</v>
      </c>
      <c r="E466" s="7">
        <v>80.930000000000007</v>
      </c>
      <c r="F466" s="7">
        <v>81.53</v>
      </c>
      <c r="G466" s="7">
        <v>80.400000000000006</v>
      </c>
      <c r="H466" s="7" t="s">
        <v>226</v>
      </c>
      <c r="I466" s="9">
        <v>-2.0999999999999999E-3</v>
      </c>
    </row>
    <row r="467" spans="3:9" x14ac:dyDescent="0.25">
      <c r="C467" s="10">
        <v>44609</v>
      </c>
      <c r="D467" s="7">
        <v>80.930000000000007</v>
      </c>
      <c r="E467" s="7">
        <v>81.900000000000006</v>
      </c>
      <c r="F467" s="7">
        <v>82.63</v>
      </c>
      <c r="G467" s="7">
        <v>80.33</v>
      </c>
      <c r="H467" s="7" t="s">
        <v>422</v>
      </c>
      <c r="I467" s="9">
        <v>-8.0000000000000004E-4</v>
      </c>
    </row>
    <row r="468" spans="3:9" x14ac:dyDescent="0.25">
      <c r="C468" s="10">
        <v>44608</v>
      </c>
      <c r="D468" s="7">
        <v>81</v>
      </c>
      <c r="E468" s="7">
        <v>79.5</v>
      </c>
      <c r="F468" s="7">
        <v>81.47</v>
      </c>
      <c r="G468" s="7">
        <v>79.5</v>
      </c>
      <c r="H468" s="7" t="s">
        <v>423</v>
      </c>
      <c r="I468" s="9">
        <v>2.3199999999999998E-2</v>
      </c>
    </row>
    <row r="469" spans="3:9" x14ac:dyDescent="0.25">
      <c r="C469" s="10">
        <v>44607</v>
      </c>
      <c r="D469" s="7">
        <v>79.17</v>
      </c>
      <c r="E469" s="7">
        <v>78</v>
      </c>
      <c r="F469" s="7">
        <v>79.33</v>
      </c>
      <c r="G469" s="7">
        <v>76.33</v>
      </c>
      <c r="H469" s="7" t="s">
        <v>424</v>
      </c>
      <c r="I469" s="9">
        <v>1.89E-2</v>
      </c>
    </row>
    <row r="470" spans="3:9" x14ac:dyDescent="0.25">
      <c r="C470" s="10">
        <v>44606</v>
      </c>
      <c r="D470" s="7">
        <v>77.7</v>
      </c>
      <c r="E470" s="7">
        <v>80.67</v>
      </c>
      <c r="F470" s="7">
        <v>80.67</v>
      </c>
      <c r="G470" s="7">
        <v>77.430000000000007</v>
      </c>
      <c r="H470" s="7" t="s">
        <v>10</v>
      </c>
      <c r="I470" s="9">
        <v>-4.5100000000000001E-2</v>
      </c>
    </row>
    <row r="471" spans="3:9" x14ac:dyDescent="0.25">
      <c r="C471" s="10">
        <v>44603</v>
      </c>
      <c r="D471" s="7">
        <v>81.37</v>
      </c>
      <c r="E471" s="7">
        <v>79.67</v>
      </c>
      <c r="F471" s="7">
        <v>81.77</v>
      </c>
      <c r="G471" s="7">
        <v>79.37</v>
      </c>
      <c r="H471" s="7" t="s">
        <v>425</v>
      </c>
      <c r="I471" s="9">
        <v>1.7500000000000002E-2</v>
      </c>
    </row>
    <row r="472" spans="3:9" x14ac:dyDescent="0.25">
      <c r="C472" s="10">
        <v>44602</v>
      </c>
      <c r="D472" s="7">
        <v>79.97</v>
      </c>
      <c r="E472" s="7">
        <v>80.73</v>
      </c>
      <c r="F472" s="7">
        <v>80.97</v>
      </c>
      <c r="G472" s="7">
        <v>79.77</v>
      </c>
      <c r="H472" s="7" t="s">
        <v>426</v>
      </c>
      <c r="I472" s="9">
        <v>-9.1000000000000004E-3</v>
      </c>
    </row>
    <row r="473" spans="3:9" x14ac:dyDescent="0.25">
      <c r="C473" s="10">
        <v>44601</v>
      </c>
      <c r="D473" s="7">
        <v>80.7</v>
      </c>
      <c r="E473" s="7">
        <v>79</v>
      </c>
      <c r="F473" s="7">
        <v>81.13</v>
      </c>
      <c r="G473" s="7">
        <v>78.5</v>
      </c>
      <c r="H473" s="7" t="s">
        <v>71</v>
      </c>
      <c r="I473" s="9">
        <v>-2.5000000000000001E-3</v>
      </c>
    </row>
    <row r="474" spans="3:9" x14ac:dyDescent="0.25">
      <c r="C474" s="10">
        <v>44600</v>
      </c>
      <c r="D474" s="7">
        <v>80.900000000000006</v>
      </c>
      <c r="E474" s="7">
        <v>82.07</v>
      </c>
      <c r="F474" s="7">
        <v>82.37</v>
      </c>
      <c r="G474" s="7">
        <v>80</v>
      </c>
      <c r="H474" s="7" t="s">
        <v>427</v>
      </c>
      <c r="I474" s="9">
        <v>-1.26E-2</v>
      </c>
    </row>
    <row r="475" spans="3:9" x14ac:dyDescent="0.25">
      <c r="C475" s="10">
        <v>44599</v>
      </c>
      <c r="D475" s="7">
        <v>81.93</v>
      </c>
      <c r="E475" s="7">
        <v>83</v>
      </c>
      <c r="F475" s="7">
        <v>83.07</v>
      </c>
      <c r="G475" s="7">
        <v>81.67</v>
      </c>
      <c r="H475" s="7" t="s">
        <v>428</v>
      </c>
      <c r="I475" s="9">
        <v>-1.01E-2</v>
      </c>
    </row>
    <row r="476" spans="3:9" x14ac:dyDescent="0.25">
      <c r="C476" s="10">
        <v>44596</v>
      </c>
      <c r="D476" s="7">
        <v>82.77</v>
      </c>
      <c r="E476" s="7">
        <v>83.27</v>
      </c>
      <c r="F476" s="7">
        <v>83.57</v>
      </c>
      <c r="G476" s="7">
        <v>82.47</v>
      </c>
      <c r="H476" s="7" t="s">
        <v>429</v>
      </c>
      <c r="I476" s="9">
        <v>-4.0000000000000001E-3</v>
      </c>
    </row>
    <row r="477" spans="3:9" x14ac:dyDescent="0.25">
      <c r="C477" s="10">
        <v>44595</v>
      </c>
      <c r="D477" s="7">
        <v>83.1</v>
      </c>
      <c r="E477" s="7">
        <v>83.6</v>
      </c>
      <c r="F477" s="7">
        <v>83.9</v>
      </c>
      <c r="G477" s="7">
        <v>82.77</v>
      </c>
      <c r="H477" s="7" t="s">
        <v>430</v>
      </c>
      <c r="I477" s="9">
        <v>1.6000000000000001E-3</v>
      </c>
    </row>
    <row r="478" spans="3:9" x14ac:dyDescent="0.25">
      <c r="C478" s="10">
        <v>44594</v>
      </c>
      <c r="D478" s="7">
        <v>82.97</v>
      </c>
      <c r="E478" s="7">
        <v>81.67</v>
      </c>
      <c r="F478" s="7">
        <v>83.3</v>
      </c>
      <c r="G478" s="7">
        <v>81.47</v>
      </c>
      <c r="H478" s="7" t="s">
        <v>431</v>
      </c>
      <c r="I478" s="9">
        <v>2.2200000000000001E-2</v>
      </c>
    </row>
    <row r="479" spans="3:9" x14ac:dyDescent="0.25">
      <c r="C479" s="10">
        <v>44593</v>
      </c>
      <c r="D479" s="7">
        <v>81.17</v>
      </c>
      <c r="E479" s="7">
        <v>84</v>
      </c>
      <c r="F479" s="7">
        <v>84</v>
      </c>
      <c r="G479" s="7">
        <v>79.67</v>
      </c>
      <c r="H479" s="7" t="s">
        <v>432</v>
      </c>
      <c r="I479" s="9">
        <v>-2.76E-2</v>
      </c>
    </row>
    <row r="480" spans="3:9" x14ac:dyDescent="0.25">
      <c r="C480" s="10">
        <v>44592</v>
      </c>
      <c r="D480" s="7">
        <v>83.47</v>
      </c>
      <c r="E480" s="7">
        <v>84.47</v>
      </c>
      <c r="F480" s="7">
        <v>85.33</v>
      </c>
      <c r="G480" s="7">
        <v>82.8</v>
      </c>
      <c r="H480" s="7" t="s">
        <v>433</v>
      </c>
      <c r="I480" s="9">
        <v>8.8999999999999999E-3</v>
      </c>
    </row>
    <row r="481" spans="3:9" x14ac:dyDescent="0.25">
      <c r="C481" s="10">
        <v>44589</v>
      </c>
      <c r="D481" s="7">
        <v>82.73</v>
      </c>
      <c r="E481" s="7">
        <v>82.2</v>
      </c>
      <c r="F481" s="7">
        <v>84.7</v>
      </c>
      <c r="G481" s="7">
        <v>82.2</v>
      </c>
      <c r="H481" s="7" t="s">
        <v>434</v>
      </c>
      <c r="I481" s="9">
        <v>1.14E-2</v>
      </c>
    </row>
    <row r="482" spans="3:9" x14ac:dyDescent="0.25">
      <c r="C482" s="10">
        <v>44588</v>
      </c>
      <c r="D482" s="7">
        <v>81.8</v>
      </c>
      <c r="E482" s="7">
        <v>80.599999999999994</v>
      </c>
      <c r="F482" s="7">
        <v>82.5</v>
      </c>
      <c r="G482" s="7">
        <v>79.87</v>
      </c>
      <c r="H482" s="7" t="s">
        <v>435</v>
      </c>
      <c r="I482" s="9">
        <v>1.03E-2</v>
      </c>
    </row>
    <row r="483" spans="3:9" x14ac:dyDescent="0.25">
      <c r="C483" s="10">
        <v>44586</v>
      </c>
      <c r="D483" s="7">
        <v>80.97</v>
      </c>
      <c r="E483" s="7">
        <v>80.13</v>
      </c>
      <c r="F483" s="7">
        <v>81.13</v>
      </c>
      <c r="G483" s="7">
        <v>79.53</v>
      </c>
      <c r="H483" s="7" t="s">
        <v>436</v>
      </c>
      <c r="I483" s="9">
        <v>9.1000000000000004E-3</v>
      </c>
    </row>
    <row r="484" spans="3:9" x14ac:dyDescent="0.25">
      <c r="C484" s="10">
        <v>44585</v>
      </c>
      <c r="D484" s="7">
        <v>80.23</v>
      </c>
      <c r="E484" s="7">
        <v>80.67</v>
      </c>
      <c r="F484" s="7">
        <v>81.63</v>
      </c>
      <c r="G484" s="7">
        <v>79.930000000000007</v>
      </c>
      <c r="H484" s="7" t="s">
        <v>437</v>
      </c>
      <c r="I484" s="9">
        <v>-1.11E-2</v>
      </c>
    </row>
    <row r="485" spans="3:9" x14ac:dyDescent="0.25">
      <c r="C485" s="10">
        <v>44582</v>
      </c>
      <c r="D485" s="7">
        <v>81.13</v>
      </c>
      <c r="E485" s="7">
        <v>82.67</v>
      </c>
      <c r="F485" s="7">
        <v>83.67</v>
      </c>
      <c r="G485" s="7">
        <v>80.5</v>
      </c>
      <c r="H485" s="7" t="s">
        <v>438</v>
      </c>
      <c r="I485" s="9">
        <v>-3.0300000000000001E-2</v>
      </c>
    </row>
    <row r="486" spans="3:9" x14ac:dyDescent="0.25">
      <c r="C486" s="10">
        <v>44581</v>
      </c>
      <c r="D486" s="7">
        <v>83.67</v>
      </c>
      <c r="E486" s="7">
        <v>83.4</v>
      </c>
      <c r="F486" s="7">
        <v>83.97</v>
      </c>
      <c r="G486" s="7">
        <v>82.9</v>
      </c>
      <c r="H486" s="7" t="s">
        <v>439</v>
      </c>
      <c r="I486" s="9">
        <v>3.2000000000000002E-3</v>
      </c>
    </row>
    <row r="487" spans="3:9" x14ac:dyDescent="0.25">
      <c r="C487" s="10">
        <v>44580</v>
      </c>
      <c r="D487" s="7">
        <v>83.4</v>
      </c>
      <c r="E487" s="7">
        <v>82.4</v>
      </c>
      <c r="F487" s="7">
        <v>83.73</v>
      </c>
      <c r="G487" s="7">
        <v>82</v>
      </c>
      <c r="H487" s="7" t="s">
        <v>440</v>
      </c>
      <c r="I487" s="9">
        <v>9.2999999999999992E-3</v>
      </c>
    </row>
    <row r="488" spans="3:9" x14ac:dyDescent="0.25">
      <c r="C488" s="10">
        <v>44579</v>
      </c>
      <c r="D488" s="7">
        <v>82.63</v>
      </c>
      <c r="E488" s="7">
        <v>82.8</v>
      </c>
      <c r="F488" s="7">
        <v>83.7</v>
      </c>
      <c r="G488" s="7">
        <v>82.23</v>
      </c>
      <c r="H488" s="7" t="s">
        <v>441</v>
      </c>
      <c r="I488" s="9">
        <v>1.6000000000000001E-3</v>
      </c>
    </row>
    <row r="489" spans="3:9" x14ac:dyDescent="0.25">
      <c r="C489" s="10">
        <v>44578</v>
      </c>
      <c r="D489" s="7">
        <v>82.5</v>
      </c>
      <c r="E489" s="7">
        <v>83.33</v>
      </c>
      <c r="F489" s="7">
        <v>83.33</v>
      </c>
      <c r="G489" s="7">
        <v>82.13</v>
      </c>
      <c r="H489" s="7" t="s">
        <v>442</v>
      </c>
      <c r="I489" s="9">
        <v>3.5999999999999999E-3</v>
      </c>
    </row>
    <row r="490" spans="3:9" x14ac:dyDescent="0.25">
      <c r="C490" s="10">
        <v>44575</v>
      </c>
      <c r="D490" s="7">
        <v>82.2</v>
      </c>
      <c r="E490" s="7">
        <v>81</v>
      </c>
      <c r="F490" s="7">
        <v>82.93</v>
      </c>
      <c r="G490" s="7">
        <v>80.900000000000006</v>
      </c>
      <c r="H490" s="7" t="s">
        <v>443</v>
      </c>
      <c r="I490" s="9">
        <v>1.77E-2</v>
      </c>
    </row>
    <row r="491" spans="3:9" x14ac:dyDescent="0.25">
      <c r="C491" s="10">
        <v>44574</v>
      </c>
      <c r="D491" s="7">
        <v>80.77</v>
      </c>
      <c r="E491" s="7">
        <v>79.77</v>
      </c>
      <c r="F491" s="7">
        <v>81</v>
      </c>
      <c r="G491" s="7">
        <v>79.23</v>
      </c>
      <c r="H491" s="7" t="s">
        <v>444</v>
      </c>
      <c r="I491" s="9">
        <v>1.6799999999999999E-2</v>
      </c>
    </row>
    <row r="492" spans="3:9" x14ac:dyDescent="0.25">
      <c r="C492" s="10">
        <v>44573</v>
      </c>
      <c r="D492" s="7">
        <v>79.430000000000007</v>
      </c>
      <c r="E492" s="7">
        <v>79.47</v>
      </c>
      <c r="F492" s="7">
        <v>80</v>
      </c>
      <c r="G492" s="7">
        <v>78.900000000000006</v>
      </c>
      <c r="H492" s="7" t="s">
        <v>445</v>
      </c>
      <c r="I492" s="9">
        <v>4.5999999999999999E-3</v>
      </c>
    </row>
    <row r="493" spans="3:9" x14ac:dyDescent="0.25">
      <c r="C493" s="10">
        <v>44572</v>
      </c>
      <c r="D493" s="7">
        <v>79.069999999999993</v>
      </c>
      <c r="E493" s="7">
        <v>80.3</v>
      </c>
      <c r="F493" s="7">
        <v>80.3</v>
      </c>
      <c r="G493" s="7">
        <v>78.8</v>
      </c>
      <c r="H493" s="7" t="s">
        <v>332</v>
      </c>
      <c r="I493" s="9">
        <v>-9.1999999999999998E-3</v>
      </c>
    </row>
    <row r="494" spans="3:9" x14ac:dyDescent="0.25">
      <c r="C494" s="10">
        <v>44571</v>
      </c>
      <c r="D494" s="7">
        <v>79.8</v>
      </c>
      <c r="E494" s="7">
        <v>79.33</v>
      </c>
      <c r="F494" s="7">
        <v>80.099999999999994</v>
      </c>
      <c r="G494" s="7">
        <v>78.87</v>
      </c>
      <c r="H494" s="7" t="s">
        <v>61</v>
      </c>
      <c r="I494" s="9">
        <v>1.01E-2</v>
      </c>
    </row>
    <row r="495" spans="3:9" x14ac:dyDescent="0.25">
      <c r="C495" s="10">
        <v>44568</v>
      </c>
      <c r="D495" s="7">
        <v>79</v>
      </c>
      <c r="E495" s="7">
        <v>78.430000000000007</v>
      </c>
      <c r="F495" s="7">
        <v>79.47</v>
      </c>
      <c r="G495" s="7">
        <v>77.97</v>
      </c>
      <c r="H495" s="7" t="s">
        <v>446</v>
      </c>
      <c r="I495" s="9">
        <v>1.0699999999999999E-2</v>
      </c>
    </row>
    <row r="496" spans="3:9" x14ac:dyDescent="0.25">
      <c r="C496" s="10">
        <v>44567</v>
      </c>
      <c r="D496" s="7">
        <v>78.17</v>
      </c>
      <c r="E496" s="7">
        <v>78.2</v>
      </c>
      <c r="F496" s="7">
        <v>78.430000000000007</v>
      </c>
      <c r="G496" s="7">
        <v>75.37</v>
      </c>
      <c r="H496" s="7" t="s">
        <v>447</v>
      </c>
      <c r="I496" s="9">
        <v>0</v>
      </c>
    </row>
    <row r="497" spans="3:9" x14ac:dyDescent="0.25">
      <c r="C497" s="10">
        <v>44566</v>
      </c>
      <c r="D497" s="7">
        <v>78.17</v>
      </c>
      <c r="E497" s="7">
        <v>76.03</v>
      </c>
      <c r="F497" s="7">
        <v>78.3</v>
      </c>
      <c r="G497" s="7">
        <v>75.87</v>
      </c>
      <c r="H497" s="7" t="s">
        <v>81</v>
      </c>
      <c r="I497" s="9">
        <v>2.81E-2</v>
      </c>
    </row>
    <row r="498" spans="3:9" x14ac:dyDescent="0.25">
      <c r="C498" s="10">
        <v>44565</v>
      </c>
      <c r="D498" s="7">
        <v>76.03</v>
      </c>
      <c r="E498" s="7">
        <v>75.8</v>
      </c>
      <c r="F498" s="7">
        <v>76.599999999999994</v>
      </c>
      <c r="G498" s="7">
        <v>75.5</v>
      </c>
      <c r="H498" s="7" t="s">
        <v>194</v>
      </c>
      <c r="I498" s="9">
        <v>9.7000000000000003E-3</v>
      </c>
    </row>
    <row r="499" spans="3:9" x14ac:dyDescent="0.25">
      <c r="C499" s="10">
        <v>44564</v>
      </c>
      <c r="D499" s="7">
        <v>75.3</v>
      </c>
      <c r="E499" s="7">
        <v>74.33</v>
      </c>
      <c r="F499" s="7">
        <v>75.53</v>
      </c>
      <c r="G499" s="7">
        <v>74.23</v>
      </c>
      <c r="H499" s="7" t="s">
        <v>448</v>
      </c>
      <c r="I499" s="9">
        <v>1.2999999999999999E-2</v>
      </c>
    </row>
    <row r="500" spans="3:9" x14ac:dyDescent="0.25">
      <c r="C500" s="10">
        <v>44561</v>
      </c>
      <c r="D500" s="7">
        <v>74.33</v>
      </c>
      <c r="E500" s="7">
        <v>73.73</v>
      </c>
      <c r="F500" s="7">
        <v>75.069999999999993</v>
      </c>
      <c r="G500" s="7">
        <v>73.73</v>
      </c>
      <c r="H500" s="7" t="s">
        <v>449</v>
      </c>
      <c r="I500" s="9">
        <v>8.6E-3</v>
      </c>
    </row>
    <row r="501" spans="3:9" x14ac:dyDescent="0.25">
      <c r="C501" s="10">
        <v>44560</v>
      </c>
      <c r="D501" s="7">
        <v>73.7</v>
      </c>
      <c r="E501" s="7">
        <v>74.33</v>
      </c>
      <c r="F501" s="7">
        <v>74.5</v>
      </c>
      <c r="G501" s="7">
        <v>73.27</v>
      </c>
      <c r="H501" s="7" t="s">
        <v>450</v>
      </c>
      <c r="I501" s="9">
        <v>-8.5000000000000006E-3</v>
      </c>
    </row>
    <row r="502" spans="3:9" x14ac:dyDescent="0.25">
      <c r="C502" s="10">
        <v>44559</v>
      </c>
      <c r="D502" s="7">
        <v>74.33</v>
      </c>
      <c r="E502" s="7">
        <v>74.930000000000007</v>
      </c>
      <c r="F502" s="7">
        <v>75</v>
      </c>
      <c r="G502" s="7">
        <v>74</v>
      </c>
      <c r="H502" s="7" t="s">
        <v>451</v>
      </c>
      <c r="I502" s="9">
        <v>-7.1000000000000004E-3</v>
      </c>
    </row>
    <row r="503" spans="3:9" x14ac:dyDescent="0.25">
      <c r="C503" s="10">
        <v>44558</v>
      </c>
      <c r="D503" s="7">
        <v>74.87</v>
      </c>
      <c r="E503" s="7">
        <v>74.17</v>
      </c>
      <c r="F503" s="7">
        <v>75</v>
      </c>
      <c r="G503" s="7">
        <v>74.13</v>
      </c>
      <c r="H503" s="7" t="s">
        <v>452</v>
      </c>
      <c r="I503" s="9">
        <v>1.4E-2</v>
      </c>
    </row>
    <row r="504" spans="3:9" x14ac:dyDescent="0.25">
      <c r="C504" s="10">
        <v>44557</v>
      </c>
      <c r="D504" s="7">
        <v>73.83</v>
      </c>
      <c r="E504" s="7">
        <v>73.47</v>
      </c>
      <c r="F504" s="7">
        <v>74</v>
      </c>
      <c r="G504" s="7">
        <v>72.7</v>
      </c>
      <c r="H504" s="7" t="s">
        <v>201</v>
      </c>
      <c r="I504" s="9">
        <v>4.4999999999999997E-3</v>
      </c>
    </row>
    <row r="505" spans="3:9" x14ac:dyDescent="0.25">
      <c r="C505" s="10">
        <v>44554</v>
      </c>
      <c r="D505" s="7">
        <v>73.5</v>
      </c>
      <c r="E505" s="7">
        <v>75.63</v>
      </c>
      <c r="F505" s="7">
        <v>75.67</v>
      </c>
      <c r="G505" s="7">
        <v>73.2</v>
      </c>
      <c r="H505" s="7" t="s">
        <v>453</v>
      </c>
      <c r="I505" s="9">
        <v>-1.6899999999999998E-2</v>
      </c>
    </row>
    <row r="506" spans="3:9" x14ac:dyDescent="0.25">
      <c r="C506" s="10">
        <v>44553</v>
      </c>
      <c r="D506" s="7">
        <v>74.77</v>
      </c>
      <c r="E506" s="7">
        <v>73.27</v>
      </c>
      <c r="F506" s="7">
        <v>74.97</v>
      </c>
      <c r="G506" s="7">
        <v>73.13</v>
      </c>
      <c r="H506" s="7" t="s">
        <v>454</v>
      </c>
      <c r="I506" s="9">
        <v>2.8400000000000002E-2</v>
      </c>
    </row>
    <row r="507" spans="3:9" x14ac:dyDescent="0.25">
      <c r="C507" s="10">
        <v>44552</v>
      </c>
      <c r="D507" s="7">
        <v>72.7</v>
      </c>
      <c r="E507" s="7">
        <v>73.37</v>
      </c>
      <c r="F507" s="7">
        <v>73.37</v>
      </c>
      <c r="G507" s="7">
        <v>72.17</v>
      </c>
      <c r="H507" s="7" t="s">
        <v>455</v>
      </c>
      <c r="I507" s="9">
        <v>-4.1000000000000003E-3</v>
      </c>
    </row>
    <row r="508" spans="3:9" x14ac:dyDescent="0.25">
      <c r="C508" s="10">
        <v>44551</v>
      </c>
      <c r="D508" s="7">
        <v>73</v>
      </c>
      <c r="E508" s="7">
        <v>73</v>
      </c>
      <c r="F508" s="7">
        <v>73.53</v>
      </c>
      <c r="G508" s="7">
        <v>72.430000000000007</v>
      </c>
      <c r="H508" s="7" t="s">
        <v>456</v>
      </c>
      <c r="I508" s="9">
        <v>6.8999999999999999E-3</v>
      </c>
    </row>
    <row r="509" spans="3:9" x14ac:dyDescent="0.25">
      <c r="C509" s="10">
        <v>44550</v>
      </c>
      <c r="D509" s="7">
        <v>72.5</v>
      </c>
      <c r="E509" s="7">
        <v>74.67</v>
      </c>
      <c r="F509" s="7">
        <v>75</v>
      </c>
      <c r="G509" s="7">
        <v>72.099999999999994</v>
      </c>
      <c r="H509" s="7" t="s">
        <v>457</v>
      </c>
      <c r="I509" s="9">
        <v>-3.6299999999999999E-2</v>
      </c>
    </row>
    <row r="510" spans="3:9" x14ac:dyDescent="0.25">
      <c r="C510" s="10">
        <v>44547</v>
      </c>
      <c r="D510" s="7">
        <v>75.23</v>
      </c>
      <c r="E510" s="7">
        <v>77.3</v>
      </c>
      <c r="F510" s="7">
        <v>77.33</v>
      </c>
      <c r="G510" s="7">
        <v>74.900000000000006</v>
      </c>
      <c r="H510" s="7" t="s">
        <v>458</v>
      </c>
      <c r="I510" s="9">
        <v>-2.5100000000000001E-2</v>
      </c>
    </row>
    <row r="511" spans="3:9" x14ac:dyDescent="0.25">
      <c r="C511" s="10">
        <v>44546</v>
      </c>
      <c r="D511" s="7">
        <v>77.17</v>
      </c>
      <c r="E511" s="7">
        <v>77.8</v>
      </c>
      <c r="F511" s="7">
        <v>78.099999999999994</v>
      </c>
      <c r="G511" s="7">
        <v>76.97</v>
      </c>
      <c r="H511" s="7" t="s">
        <v>459</v>
      </c>
      <c r="I511" s="9">
        <v>4.0000000000000002E-4</v>
      </c>
    </row>
    <row r="512" spans="3:9" x14ac:dyDescent="0.25">
      <c r="C512" s="10">
        <v>44545</v>
      </c>
      <c r="D512" s="7">
        <v>77.13</v>
      </c>
      <c r="E512" s="7">
        <v>78.47</v>
      </c>
      <c r="F512" s="7">
        <v>78.930000000000007</v>
      </c>
      <c r="G512" s="7">
        <v>77</v>
      </c>
      <c r="H512" s="7" t="s">
        <v>460</v>
      </c>
      <c r="I512" s="9">
        <v>-1.8700000000000001E-2</v>
      </c>
    </row>
    <row r="513" spans="3:9" x14ac:dyDescent="0.25">
      <c r="C513" s="10">
        <v>44544</v>
      </c>
      <c r="D513" s="7">
        <v>78.599999999999994</v>
      </c>
      <c r="E513" s="7">
        <v>79.33</v>
      </c>
      <c r="F513" s="7">
        <v>79.47</v>
      </c>
      <c r="G513" s="7">
        <v>78.099999999999994</v>
      </c>
      <c r="H513" s="7" t="s">
        <v>259</v>
      </c>
      <c r="I513" s="9">
        <v>-3.3999999999999998E-3</v>
      </c>
    </row>
    <row r="514" spans="3:9" x14ac:dyDescent="0.25">
      <c r="C514" s="10">
        <v>44543</v>
      </c>
      <c r="D514" s="7">
        <v>78.87</v>
      </c>
      <c r="E514" s="7">
        <v>80.67</v>
      </c>
      <c r="F514" s="7">
        <v>80.87</v>
      </c>
      <c r="G514" s="7">
        <v>78.569999999999993</v>
      </c>
      <c r="H514" s="7" t="s">
        <v>461</v>
      </c>
      <c r="I514" s="9">
        <v>-1.46E-2</v>
      </c>
    </row>
    <row r="515" spans="3:9" x14ac:dyDescent="0.25">
      <c r="C515" s="10">
        <v>44540</v>
      </c>
      <c r="D515" s="7">
        <v>80.03</v>
      </c>
      <c r="E515" s="7">
        <v>80</v>
      </c>
      <c r="F515" s="7">
        <v>80.87</v>
      </c>
      <c r="G515" s="7">
        <v>79.73</v>
      </c>
      <c r="H515" s="7" t="s">
        <v>462</v>
      </c>
      <c r="I515" s="9">
        <v>2.8999999999999998E-3</v>
      </c>
    </row>
    <row r="516" spans="3:9" x14ac:dyDescent="0.25">
      <c r="C516" s="10">
        <v>44539</v>
      </c>
      <c r="D516" s="7">
        <v>79.8</v>
      </c>
      <c r="E516" s="7">
        <v>80.67</v>
      </c>
      <c r="F516" s="7">
        <v>81</v>
      </c>
      <c r="G516" s="7">
        <v>79.63</v>
      </c>
      <c r="H516" s="7" t="s">
        <v>463</v>
      </c>
      <c r="I516" s="9">
        <v>-5.7999999999999996E-3</v>
      </c>
    </row>
    <row r="517" spans="3:9" x14ac:dyDescent="0.25">
      <c r="C517" s="10">
        <v>44538</v>
      </c>
      <c r="D517" s="7">
        <v>80.27</v>
      </c>
      <c r="E517" s="7">
        <v>81.099999999999994</v>
      </c>
      <c r="F517" s="7">
        <v>81.7</v>
      </c>
      <c r="G517" s="7">
        <v>80</v>
      </c>
      <c r="H517" s="7" t="s">
        <v>464</v>
      </c>
      <c r="I517" s="9">
        <v>-1.6999999999999999E-3</v>
      </c>
    </row>
    <row r="518" spans="3:9" x14ac:dyDescent="0.25">
      <c r="C518" s="10">
        <v>44537</v>
      </c>
      <c r="D518" s="7">
        <v>80.400000000000006</v>
      </c>
      <c r="E518" s="7">
        <v>81.2</v>
      </c>
      <c r="F518" s="7">
        <v>82.23</v>
      </c>
      <c r="G518" s="7">
        <v>80.17</v>
      </c>
      <c r="H518" s="7" t="s">
        <v>284</v>
      </c>
      <c r="I518" s="9">
        <v>-2.8999999999999998E-3</v>
      </c>
    </row>
    <row r="519" spans="3:9" x14ac:dyDescent="0.25">
      <c r="C519" s="10">
        <v>44536</v>
      </c>
      <c r="D519" s="7">
        <v>80.63</v>
      </c>
      <c r="E519" s="7">
        <v>81.63</v>
      </c>
      <c r="F519" s="7">
        <v>82.07</v>
      </c>
      <c r="G519" s="7">
        <v>80.33</v>
      </c>
      <c r="H519" s="7" t="s">
        <v>465</v>
      </c>
      <c r="I519" s="9">
        <v>-1.0200000000000001E-2</v>
      </c>
    </row>
    <row r="520" spans="3:9" x14ac:dyDescent="0.25">
      <c r="C520" s="10">
        <v>44533</v>
      </c>
      <c r="D520" s="7">
        <v>81.47</v>
      </c>
      <c r="E520" s="7">
        <v>80.67</v>
      </c>
      <c r="F520" s="7">
        <v>81.900000000000006</v>
      </c>
      <c r="G520" s="7">
        <v>80.5</v>
      </c>
      <c r="H520" s="7" t="s">
        <v>440</v>
      </c>
      <c r="I520" s="9">
        <v>1.2800000000000001E-2</v>
      </c>
    </row>
    <row r="521" spans="3:9" x14ac:dyDescent="0.25">
      <c r="C521" s="10">
        <v>44532</v>
      </c>
      <c r="D521" s="7">
        <v>80.430000000000007</v>
      </c>
      <c r="E521" s="7">
        <v>78.67</v>
      </c>
      <c r="F521" s="7">
        <v>80.73</v>
      </c>
      <c r="G521" s="7">
        <v>78.599999999999994</v>
      </c>
      <c r="H521" s="7" t="s">
        <v>298</v>
      </c>
      <c r="I521" s="9">
        <v>2.5100000000000001E-2</v>
      </c>
    </row>
    <row r="522" spans="3:9" x14ac:dyDescent="0.25">
      <c r="C522" s="10">
        <v>44531</v>
      </c>
      <c r="D522" s="7">
        <v>78.47</v>
      </c>
      <c r="E522" s="7">
        <v>79.77</v>
      </c>
      <c r="F522" s="7">
        <v>79.97</v>
      </c>
      <c r="G522" s="7">
        <v>77.67</v>
      </c>
      <c r="H522" s="7" t="s">
        <v>155</v>
      </c>
      <c r="I522" s="9">
        <v>-1.0500000000000001E-2</v>
      </c>
    </row>
    <row r="523" spans="3:9" x14ac:dyDescent="0.25">
      <c r="C523" s="10">
        <v>44530</v>
      </c>
      <c r="D523" s="7">
        <v>79.3</v>
      </c>
      <c r="E523" s="7">
        <v>79.33</v>
      </c>
      <c r="F523" s="7">
        <v>80.599999999999994</v>
      </c>
      <c r="G523" s="7">
        <v>78.569999999999993</v>
      </c>
      <c r="H523" s="7" t="s">
        <v>466</v>
      </c>
      <c r="I523" s="9">
        <v>1.2999999999999999E-3</v>
      </c>
    </row>
    <row r="524" spans="3:9" x14ac:dyDescent="0.25">
      <c r="C524" s="10">
        <v>44529</v>
      </c>
      <c r="D524" s="7">
        <v>79.2</v>
      </c>
      <c r="E524" s="7">
        <v>79.7</v>
      </c>
      <c r="F524" s="7">
        <v>80.63</v>
      </c>
      <c r="G524" s="7">
        <v>78.569999999999993</v>
      </c>
      <c r="H524" s="7" t="s">
        <v>467</v>
      </c>
      <c r="I524" s="9">
        <v>-1.78E-2</v>
      </c>
    </row>
    <row r="525" spans="3:9" x14ac:dyDescent="0.25">
      <c r="C525" s="10">
        <v>44526</v>
      </c>
      <c r="D525" s="7">
        <v>80.63</v>
      </c>
      <c r="E525" s="7">
        <v>83.73</v>
      </c>
      <c r="F525" s="7">
        <v>83.73</v>
      </c>
      <c r="G525" s="7">
        <v>80.33</v>
      </c>
      <c r="H525" s="7" t="s">
        <v>468</v>
      </c>
      <c r="I525" s="9">
        <v>-3.7400000000000003E-2</v>
      </c>
    </row>
    <row r="526" spans="3:9" x14ac:dyDescent="0.25">
      <c r="C526" s="10">
        <v>44525</v>
      </c>
      <c r="D526" s="7">
        <v>83.77</v>
      </c>
      <c r="E526" s="7">
        <v>85.07</v>
      </c>
      <c r="F526" s="7">
        <v>85.33</v>
      </c>
      <c r="G526" s="7">
        <v>83</v>
      </c>
      <c r="H526" s="7" t="s">
        <v>469</v>
      </c>
      <c r="I526" s="9">
        <v>-1.5299999999999999E-2</v>
      </c>
    </row>
    <row r="527" spans="3:9" x14ac:dyDescent="0.25">
      <c r="C527" s="10">
        <v>44524</v>
      </c>
      <c r="D527" s="7">
        <v>85.07</v>
      </c>
      <c r="E527" s="7">
        <v>84.47</v>
      </c>
      <c r="F527" s="7">
        <v>86.2</v>
      </c>
      <c r="G527" s="7">
        <v>84.27</v>
      </c>
      <c r="H527" s="7" t="s">
        <v>470</v>
      </c>
      <c r="I527" s="9">
        <v>1.15E-2</v>
      </c>
    </row>
    <row r="528" spans="3:9" x14ac:dyDescent="0.25">
      <c r="C528" s="10">
        <v>44523</v>
      </c>
      <c r="D528" s="7">
        <v>84.1</v>
      </c>
      <c r="E528" s="7">
        <v>82.67</v>
      </c>
      <c r="F528" s="7">
        <v>84.57</v>
      </c>
      <c r="G528" s="7">
        <v>82.5</v>
      </c>
      <c r="H528" s="7" t="s">
        <v>366</v>
      </c>
      <c r="I528" s="9">
        <v>1.3299999999999999E-2</v>
      </c>
    </row>
    <row r="529" spans="3:9" x14ac:dyDescent="0.25">
      <c r="C529" s="10">
        <v>44522</v>
      </c>
      <c r="D529" s="7">
        <v>83</v>
      </c>
      <c r="E529" s="7">
        <v>86.37</v>
      </c>
      <c r="F529" s="7">
        <v>86.6</v>
      </c>
      <c r="G529" s="7">
        <v>82.7</v>
      </c>
      <c r="H529" s="7" t="s">
        <v>363</v>
      </c>
      <c r="I529" s="9">
        <v>-3.7499999999999999E-2</v>
      </c>
    </row>
    <row r="530" spans="3:9" x14ac:dyDescent="0.25">
      <c r="C530" s="10">
        <v>44518</v>
      </c>
      <c r="D530" s="7">
        <v>86.23</v>
      </c>
      <c r="E530" s="7">
        <v>85.63</v>
      </c>
      <c r="F530" s="7">
        <v>86.83</v>
      </c>
      <c r="G530" s="7">
        <v>85.07</v>
      </c>
      <c r="H530" s="7" t="s">
        <v>73</v>
      </c>
      <c r="I530" s="9">
        <v>7.0000000000000001E-3</v>
      </c>
    </row>
    <row r="531" spans="3:9" x14ac:dyDescent="0.25">
      <c r="C531" s="10">
        <v>44517</v>
      </c>
      <c r="D531" s="7">
        <v>85.63</v>
      </c>
      <c r="E531" s="7">
        <v>87.27</v>
      </c>
      <c r="F531" s="7">
        <v>87.6</v>
      </c>
      <c r="G531" s="7">
        <v>85.43</v>
      </c>
      <c r="H531" s="7" t="s">
        <v>471</v>
      </c>
      <c r="I531" s="9">
        <v>-1.95E-2</v>
      </c>
    </row>
    <row r="532" spans="3:9" x14ac:dyDescent="0.25">
      <c r="C532" s="10">
        <v>44516</v>
      </c>
      <c r="D532" s="7">
        <v>87.33</v>
      </c>
      <c r="E532" s="7">
        <v>88.93</v>
      </c>
      <c r="F532" s="7">
        <v>89</v>
      </c>
      <c r="G532" s="7">
        <v>87.1</v>
      </c>
      <c r="H532" s="7" t="s">
        <v>472</v>
      </c>
      <c r="I532" s="9">
        <v>-1.3899999999999999E-2</v>
      </c>
    </row>
    <row r="533" spans="3:9" x14ac:dyDescent="0.25">
      <c r="C533" s="10">
        <v>44515</v>
      </c>
      <c r="D533" s="7">
        <v>88.57</v>
      </c>
      <c r="E533" s="7">
        <v>88.83</v>
      </c>
      <c r="F533" s="7">
        <v>89.43</v>
      </c>
      <c r="G533" s="7">
        <v>88</v>
      </c>
      <c r="H533" s="7" t="s">
        <v>85</v>
      </c>
      <c r="I533" s="9">
        <v>-8.0000000000000004E-4</v>
      </c>
    </row>
    <row r="534" spans="3:9" x14ac:dyDescent="0.25">
      <c r="C534" s="10">
        <v>44512</v>
      </c>
      <c r="D534" s="7">
        <v>88.63</v>
      </c>
      <c r="E534" s="7">
        <v>89.33</v>
      </c>
      <c r="F534" s="7">
        <v>89.87</v>
      </c>
      <c r="G534" s="7">
        <v>88.03</v>
      </c>
      <c r="H534" s="7" t="s">
        <v>473</v>
      </c>
      <c r="I534" s="9">
        <v>-2.5999999999999999E-3</v>
      </c>
    </row>
    <row r="535" spans="3:9" x14ac:dyDescent="0.25">
      <c r="C535" s="10">
        <v>44511</v>
      </c>
      <c r="D535" s="7">
        <v>88.87</v>
      </c>
      <c r="E535" s="7">
        <v>89.43</v>
      </c>
      <c r="F535" s="7">
        <v>90.4</v>
      </c>
      <c r="G535" s="7">
        <v>88.4</v>
      </c>
      <c r="H535" s="7" t="s">
        <v>474</v>
      </c>
      <c r="I535" s="9">
        <v>-4.41E-2</v>
      </c>
    </row>
    <row r="536" spans="3:9" x14ac:dyDescent="0.25">
      <c r="C536" s="10">
        <v>44510</v>
      </c>
      <c r="D536" s="7">
        <v>92.97</v>
      </c>
      <c r="E536" s="7">
        <v>92.93</v>
      </c>
      <c r="F536" s="7">
        <v>94.2</v>
      </c>
      <c r="G536" s="7">
        <v>92.47</v>
      </c>
      <c r="H536" s="7" t="s">
        <v>475</v>
      </c>
      <c r="I536" s="9">
        <v>-1.8E-3</v>
      </c>
    </row>
    <row r="537" spans="3:9" x14ac:dyDescent="0.25">
      <c r="C537" s="10">
        <v>44509</v>
      </c>
      <c r="D537" s="7">
        <v>93.13</v>
      </c>
      <c r="E537" s="7">
        <v>94.3</v>
      </c>
      <c r="F537" s="7">
        <v>94.33</v>
      </c>
      <c r="G537" s="7">
        <v>92.63</v>
      </c>
      <c r="H537" s="7" t="s">
        <v>476</v>
      </c>
      <c r="I537" s="9">
        <v>-5.3E-3</v>
      </c>
    </row>
    <row r="538" spans="3:9" x14ac:dyDescent="0.25">
      <c r="C538" s="10">
        <v>44508</v>
      </c>
      <c r="D538" s="7">
        <v>93.63</v>
      </c>
      <c r="E538" s="7">
        <v>90</v>
      </c>
      <c r="F538" s="7">
        <v>93.93</v>
      </c>
      <c r="G538" s="7">
        <v>89.5</v>
      </c>
      <c r="H538" s="7" t="s">
        <v>477</v>
      </c>
      <c r="I538" s="9">
        <v>4.3099999999999999E-2</v>
      </c>
    </row>
    <row r="539" spans="3:9" x14ac:dyDescent="0.25">
      <c r="C539" s="10">
        <v>44504</v>
      </c>
      <c r="D539" s="7">
        <v>89.77</v>
      </c>
      <c r="E539" s="7">
        <v>89.97</v>
      </c>
      <c r="F539" s="7">
        <v>90</v>
      </c>
      <c r="G539" s="7">
        <v>89.03</v>
      </c>
      <c r="H539" s="7" t="s">
        <v>478</v>
      </c>
      <c r="I539" s="9">
        <v>1.5800000000000002E-2</v>
      </c>
    </row>
    <row r="540" spans="3:9" x14ac:dyDescent="0.25">
      <c r="C540" s="10">
        <v>44503</v>
      </c>
      <c r="D540" s="7">
        <v>88.37</v>
      </c>
      <c r="E540" s="7">
        <v>87.2</v>
      </c>
      <c r="F540" s="7">
        <v>90</v>
      </c>
      <c r="G540" s="7">
        <v>86.93</v>
      </c>
      <c r="H540" s="7" t="s">
        <v>479</v>
      </c>
      <c r="I540" s="9">
        <v>1.34E-2</v>
      </c>
    </row>
    <row r="541" spans="3:9" x14ac:dyDescent="0.25">
      <c r="C541" s="10">
        <v>44502</v>
      </c>
      <c r="D541" s="7">
        <v>87.2</v>
      </c>
      <c r="E541" s="7">
        <v>88.37</v>
      </c>
      <c r="F541" s="7">
        <v>88.67</v>
      </c>
      <c r="G541" s="7">
        <v>87.03</v>
      </c>
      <c r="H541" s="7" t="s">
        <v>480</v>
      </c>
      <c r="I541" s="9">
        <v>-6.4999999999999997E-3</v>
      </c>
    </row>
    <row r="542" spans="3:9" x14ac:dyDescent="0.25">
      <c r="C542" s="10">
        <v>44501</v>
      </c>
      <c r="D542" s="7">
        <v>87.77</v>
      </c>
      <c r="E542" s="7">
        <v>88.07</v>
      </c>
      <c r="F542" s="7">
        <v>88.57</v>
      </c>
      <c r="G542" s="7">
        <v>84.4</v>
      </c>
      <c r="H542" s="7" t="s">
        <v>481</v>
      </c>
      <c r="I542" s="9">
        <v>2.8899999999999999E-2</v>
      </c>
    </row>
    <row r="543" spans="3:9" x14ac:dyDescent="0.25">
      <c r="C543" s="10">
        <v>44498</v>
      </c>
      <c r="D543" s="7">
        <v>85.3</v>
      </c>
      <c r="E543" s="7">
        <v>85.33</v>
      </c>
      <c r="F543" s="7">
        <v>86.67</v>
      </c>
      <c r="G543" s="7">
        <v>84.3</v>
      </c>
      <c r="H543" s="7" t="s">
        <v>276</v>
      </c>
      <c r="I543" s="9">
        <v>-5.4000000000000003E-3</v>
      </c>
    </row>
    <row r="544" spans="3:9" x14ac:dyDescent="0.25">
      <c r="C544" s="10">
        <v>44497</v>
      </c>
      <c r="D544" s="7">
        <v>85.77</v>
      </c>
      <c r="E544" s="7">
        <v>87.2</v>
      </c>
      <c r="F544" s="7">
        <v>87.6</v>
      </c>
      <c r="G544" s="7">
        <v>85.17</v>
      </c>
      <c r="H544" s="7" t="s">
        <v>482</v>
      </c>
      <c r="I544" s="9">
        <v>-1.6400000000000001E-2</v>
      </c>
    </row>
    <row r="545" spans="3:9" x14ac:dyDescent="0.25">
      <c r="C545" s="10">
        <v>44496</v>
      </c>
      <c r="D545" s="7">
        <v>87.2</v>
      </c>
      <c r="E545" s="7">
        <v>87.83</v>
      </c>
      <c r="F545" s="7">
        <v>88.67</v>
      </c>
      <c r="G545" s="7">
        <v>86.83</v>
      </c>
      <c r="H545" s="7" t="s">
        <v>483</v>
      </c>
      <c r="I545" s="9">
        <v>-5.3E-3</v>
      </c>
    </row>
    <row r="546" spans="3:9" x14ac:dyDescent="0.25">
      <c r="C546" s="10">
        <v>44495</v>
      </c>
      <c r="D546" s="7">
        <v>87.67</v>
      </c>
      <c r="E546" s="7">
        <v>87.33</v>
      </c>
      <c r="F546" s="7">
        <v>88.27</v>
      </c>
      <c r="G546" s="7">
        <v>86.7</v>
      </c>
      <c r="H546" s="7" t="s">
        <v>484</v>
      </c>
      <c r="I546" s="9">
        <v>8.0000000000000002E-3</v>
      </c>
    </row>
    <row r="547" spans="3:9" x14ac:dyDescent="0.25">
      <c r="C547" s="10">
        <v>44494</v>
      </c>
      <c r="D547" s="7">
        <v>86.97</v>
      </c>
      <c r="E547" s="7">
        <v>87.73</v>
      </c>
      <c r="F547" s="7">
        <v>88.27</v>
      </c>
      <c r="G547" s="7">
        <v>85.63</v>
      </c>
      <c r="H547" s="7" t="s">
        <v>485</v>
      </c>
      <c r="I547" s="9">
        <v>-1.9E-3</v>
      </c>
    </row>
    <row r="548" spans="3:9" x14ac:dyDescent="0.25">
      <c r="C548" s="10">
        <v>44491</v>
      </c>
      <c r="D548" s="7">
        <v>87.13</v>
      </c>
      <c r="E548" s="7">
        <v>88.37</v>
      </c>
      <c r="F548" s="7">
        <v>89.1</v>
      </c>
      <c r="G548" s="7">
        <v>86.67</v>
      </c>
      <c r="H548" s="7" t="s">
        <v>486</v>
      </c>
      <c r="I548" s="9">
        <v>-7.1999999999999998E-3</v>
      </c>
    </row>
    <row r="549" spans="3:9" x14ac:dyDescent="0.25">
      <c r="C549" s="10">
        <v>44490</v>
      </c>
      <c r="D549" s="7">
        <v>87.77</v>
      </c>
      <c r="E549" s="7">
        <v>88.03</v>
      </c>
      <c r="F549" s="7">
        <v>90.33</v>
      </c>
      <c r="G549" s="7">
        <v>87.13</v>
      </c>
      <c r="H549" s="7" t="s">
        <v>487</v>
      </c>
      <c r="I549" s="9">
        <v>8.3999999999999995E-3</v>
      </c>
    </row>
    <row r="550" spans="3:9" x14ac:dyDescent="0.25">
      <c r="C550" s="10">
        <v>44489</v>
      </c>
      <c r="D550" s="7">
        <v>87.03</v>
      </c>
      <c r="E550" s="7">
        <v>88.8</v>
      </c>
      <c r="F550" s="7">
        <v>89.53</v>
      </c>
      <c r="G550" s="7">
        <v>86.43</v>
      </c>
      <c r="H550" s="7" t="s">
        <v>109</v>
      </c>
      <c r="I550" s="9">
        <v>-2.4299999999999999E-2</v>
      </c>
    </row>
    <row r="551" spans="3:9" x14ac:dyDescent="0.25">
      <c r="C551" s="10">
        <v>44488</v>
      </c>
      <c r="D551" s="7">
        <v>89.2</v>
      </c>
      <c r="E551" s="7">
        <v>91.1</v>
      </c>
      <c r="F551" s="7">
        <v>91.5</v>
      </c>
      <c r="G551" s="7">
        <v>88.9</v>
      </c>
      <c r="H551" s="7" t="s">
        <v>488</v>
      </c>
      <c r="I551" s="9">
        <v>-1.8700000000000001E-2</v>
      </c>
    </row>
    <row r="552" spans="3:9" x14ac:dyDescent="0.25">
      <c r="C552" s="10">
        <v>44487</v>
      </c>
      <c r="D552" s="7">
        <v>90.9</v>
      </c>
      <c r="E552" s="7">
        <v>93.33</v>
      </c>
      <c r="F552" s="7">
        <v>93.33</v>
      </c>
      <c r="G552" s="7">
        <v>90.47</v>
      </c>
      <c r="H552" s="7" t="s">
        <v>384</v>
      </c>
      <c r="I552" s="9">
        <v>1.4500000000000001E-2</v>
      </c>
    </row>
    <row r="553" spans="3:9" x14ac:dyDescent="0.25">
      <c r="C553" s="10">
        <v>44483</v>
      </c>
      <c r="D553" s="7">
        <v>89.6</v>
      </c>
      <c r="E553" s="7">
        <v>88</v>
      </c>
      <c r="F553" s="7">
        <v>90.33</v>
      </c>
      <c r="G553" s="7">
        <v>87.33</v>
      </c>
      <c r="H553" s="7" t="s">
        <v>489</v>
      </c>
      <c r="I553" s="9">
        <v>2.4E-2</v>
      </c>
    </row>
    <row r="554" spans="3:9" x14ac:dyDescent="0.25">
      <c r="C554" s="10">
        <v>44482</v>
      </c>
      <c r="D554" s="7">
        <v>87.5</v>
      </c>
      <c r="E554" s="7">
        <v>87.97</v>
      </c>
      <c r="F554" s="7">
        <v>88.23</v>
      </c>
      <c r="G554" s="7">
        <v>86.87</v>
      </c>
      <c r="H554" s="7" t="s">
        <v>490</v>
      </c>
      <c r="I554" s="9">
        <v>0</v>
      </c>
    </row>
    <row r="555" spans="3:9" x14ac:dyDescent="0.25">
      <c r="C555" s="10">
        <v>44481</v>
      </c>
      <c r="D555" s="7">
        <v>87.5</v>
      </c>
      <c r="E555" s="7">
        <v>87.9</v>
      </c>
      <c r="F555" s="7">
        <v>88.37</v>
      </c>
      <c r="G555" s="7">
        <v>86.2</v>
      </c>
      <c r="H555" s="7" t="s">
        <v>491</v>
      </c>
      <c r="I555" s="9">
        <v>-2.3E-3</v>
      </c>
    </row>
    <row r="556" spans="3:9" x14ac:dyDescent="0.25">
      <c r="C556" s="10">
        <v>44480</v>
      </c>
      <c r="D556" s="7">
        <v>87.7</v>
      </c>
      <c r="E556" s="7">
        <v>88.1</v>
      </c>
      <c r="F556" s="7">
        <v>89.3</v>
      </c>
      <c r="G556" s="7">
        <v>87.47</v>
      </c>
      <c r="H556" s="7" t="s">
        <v>63</v>
      </c>
      <c r="I556" s="9">
        <v>-1.9E-3</v>
      </c>
    </row>
    <row r="557" spans="3:9" x14ac:dyDescent="0.25">
      <c r="C557" s="10">
        <v>44477</v>
      </c>
      <c r="D557" s="7">
        <v>87.87</v>
      </c>
      <c r="E557" s="7">
        <v>89.03</v>
      </c>
      <c r="F557" s="7">
        <v>89.63</v>
      </c>
      <c r="G557" s="7">
        <v>87.23</v>
      </c>
      <c r="H557" s="7" t="s">
        <v>492</v>
      </c>
      <c r="I557" s="9">
        <v>-3.3999999999999998E-3</v>
      </c>
    </row>
    <row r="558" spans="3:9" x14ac:dyDescent="0.25">
      <c r="C558" s="10">
        <v>44476</v>
      </c>
      <c r="D558" s="7">
        <v>88.17</v>
      </c>
      <c r="E558" s="7">
        <v>87</v>
      </c>
      <c r="F558" s="7">
        <v>88.6</v>
      </c>
      <c r="G558" s="7">
        <v>86.57</v>
      </c>
      <c r="H558" s="7" t="s">
        <v>474</v>
      </c>
      <c r="I558" s="9">
        <v>1.6500000000000001E-2</v>
      </c>
    </row>
    <row r="559" spans="3:9" x14ac:dyDescent="0.25">
      <c r="C559" s="10">
        <v>44475</v>
      </c>
      <c r="D559" s="7">
        <v>86.73</v>
      </c>
      <c r="E559" s="7">
        <v>87.27</v>
      </c>
      <c r="F559" s="7">
        <v>89.93</v>
      </c>
      <c r="G559" s="7">
        <v>86.23</v>
      </c>
      <c r="H559" s="7" t="s">
        <v>493</v>
      </c>
      <c r="I559" s="9">
        <v>1.5E-3</v>
      </c>
    </row>
    <row r="560" spans="3:9" x14ac:dyDescent="0.25">
      <c r="C560" s="10">
        <v>44474</v>
      </c>
      <c r="D560" s="7">
        <v>86.6</v>
      </c>
      <c r="E560" s="7">
        <v>84.17</v>
      </c>
      <c r="F560" s="7">
        <v>87.07</v>
      </c>
      <c r="G560" s="7">
        <v>84.17</v>
      </c>
      <c r="H560" s="7" t="s">
        <v>494</v>
      </c>
      <c r="I560" s="9">
        <v>2.8899999999999999E-2</v>
      </c>
    </row>
    <row r="561" spans="3:9" x14ac:dyDescent="0.25">
      <c r="C561" s="10">
        <v>44473</v>
      </c>
      <c r="D561" s="7">
        <v>84.17</v>
      </c>
      <c r="E561" s="7">
        <v>85.2</v>
      </c>
      <c r="F561" s="7">
        <v>85.57</v>
      </c>
      <c r="G561" s="7">
        <v>83.67</v>
      </c>
      <c r="H561" s="7" t="s">
        <v>495</v>
      </c>
      <c r="I561" s="9">
        <v>-8.9999999999999993E-3</v>
      </c>
    </row>
    <row r="562" spans="3:9" x14ac:dyDescent="0.25">
      <c r="C562" s="10">
        <v>44470</v>
      </c>
      <c r="D562" s="7">
        <v>84.93</v>
      </c>
      <c r="E562" s="7">
        <v>83.77</v>
      </c>
      <c r="F562" s="7">
        <v>85.9</v>
      </c>
      <c r="G562" s="7">
        <v>83.33</v>
      </c>
      <c r="H562" s="7" t="s">
        <v>496</v>
      </c>
      <c r="I562" s="9">
        <v>1.6799999999999999E-2</v>
      </c>
    </row>
    <row r="563" spans="3:9" x14ac:dyDescent="0.25">
      <c r="C563" s="10">
        <v>44469</v>
      </c>
      <c r="D563" s="7">
        <v>83.53</v>
      </c>
      <c r="E563" s="7">
        <v>84.97</v>
      </c>
      <c r="F563" s="7">
        <v>85.67</v>
      </c>
      <c r="G563" s="7">
        <v>82.9</v>
      </c>
      <c r="H563" s="7" t="s">
        <v>497</v>
      </c>
      <c r="I563" s="9">
        <v>-1.6899999999999998E-2</v>
      </c>
    </row>
    <row r="564" spans="3:9" x14ac:dyDescent="0.25">
      <c r="C564" s="10">
        <v>44468</v>
      </c>
      <c r="D564" s="7">
        <v>84.97</v>
      </c>
      <c r="E564" s="7">
        <v>81.5</v>
      </c>
      <c r="F564" s="7">
        <v>85.33</v>
      </c>
      <c r="G564" s="7">
        <v>81.33</v>
      </c>
      <c r="H564" s="7" t="s">
        <v>498</v>
      </c>
      <c r="I564" s="9">
        <v>3.6600000000000001E-2</v>
      </c>
    </row>
    <row r="565" spans="3:9" x14ac:dyDescent="0.25">
      <c r="C565" s="10">
        <v>44467</v>
      </c>
      <c r="D565" s="7">
        <v>81.97</v>
      </c>
      <c r="E565" s="7">
        <v>79.13</v>
      </c>
      <c r="F565" s="7">
        <v>82.6</v>
      </c>
      <c r="G565" s="7">
        <v>79.13</v>
      </c>
      <c r="H565" s="7" t="s">
        <v>499</v>
      </c>
      <c r="I565" s="9">
        <v>3.6200000000000003E-2</v>
      </c>
    </row>
    <row r="566" spans="3:9" x14ac:dyDescent="0.25">
      <c r="C566" s="10">
        <v>44466</v>
      </c>
      <c r="D566" s="7">
        <v>79.099999999999994</v>
      </c>
      <c r="E566" s="7">
        <v>78.77</v>
      </c>
      <c r="F566" s="7">
        <v>79.23</v>
      </c>
      <c r="G566" s="7">
        <v>78.33</v>
      </c>
      <c r="H566" s="7" t="s">
        <v>113</v>
      </c>
      <c r="I566" s="9">
        <v>1.1900000000000001E-2</v>
      </c>
    </row>
    <row r="567" spans="3:9" x14ac:dyDescent="0.25">
      <c r="C567" s="10">
        <v>44463</v>
      </c>
      <c r="D567" s="7">
        <v>78.17</v>
      </c>
      <c r="E567" s="7">
        <v>78.67</v>
      </c>
      <c r="F567" s="7">
        <v>79.3</v>
      </c>
      <c r="G567" s="7">
        <v>77.33</v>
      </c>
      <c r="H567" s="7" t="s">
        <v>500</v>
      </c>
      <c r="I567" s="9">
        <v>-6.4000000000000003E-3</v>
      </c>
    </row>
    <row r="568" spans="3:9" x14ac:dyDescent="0.25">
      <c r="C568" s="10">
        <v>44462</v>
      </c>
      <c r="D568" s="7">
        <v>78.67</v>
      </c>
      <c r="E568" s="7">
        <v>78</v>
      </c>
      <c r="F568" s="7">
        <v>79.099999999999994</v>
      </c>
      <c r="G568" s="7">
        <v>77.87</v>
      </c>
      <c r="H568" s="7" t="s">
        <v>501</v>
      </c>
      <c r="I568" s="9">
        <v>1.3299999999999999E-2</v>
      </c>
    </row>
    <row r="569" spans="3:9" x14ac:dyDescent="0.25">
      <c r="C569" s="10">
        <v>44461</v>
      </c>
      <c r="D569" s="7">
        <v>77.63</v>
      </c>
      <c r="E569" s="7">
        <v>76.7</v>
      </c>
      <c r="F569" s="7">
        <v>77.87</v>
      </c>
      <c r="G569" s="7">
        <v>76.7</v>
      </c>
      <c r="H569" s="7" t="s">
        <v>502</v>
      </c>
      <c r="I569" s="9">
        <v>1.26E-2</v>
      </c>
    </row>
    <row r="570" spans="3:9" x14ac:dyDescent="0.25">
      <c r="C570" s="10">
        <v>44460</v>
      </c>
      <c r="D570" s="7">
        <v>76.67</v>
      </c>
      <c r="E570" s="7">
        <v>76.37</v>
      </c>
      <c r="F570" s="7">
        <v>77.099999999999994</v>
      </c>
      <c r="G570" s="7">
        <v>75.569999999999993</v>
      </c>
      <c r="H570" s="7" t="s">
        <v>503</v>
      </c>
      <c r="I570" s="9">
        <v>3.5000000000000001E-3</v>
      </c>
    </row>
    <row r="571" spans="3:9" x14ac:dyDescent="0.25">
      <c r="C571" s="10">
        <v>44459</v>
      </c>
      <c r="D571" s="7">
        <v>76.400000000000006</v>
      </c>
      <c r="E571" s="7">
        <v>77.67</v>
      </c>
      <c r="F571" s="7">
        <v>78.47</v>
      </c>
      <c r="G571" s="7">
        <v>76.27</v>
      </c>
      <c r="H571" s="7" t="s">
        <v>504</v>
      </c>
      <c r="I571" s="9">
        <v>-3.09E-2</v>
      </c>
    </row>
    <row r="572" spans="3:9" x14ac:dyDescent="0.25">
      <c r="C572" s="10">
        <v>44456</v>
      </c>
      <c r="D572" s="7">
        <v>78.83</v>
      </c>
      <c r="E572" s="7">
        <v>79.13</v>
      </c>
      <c r="F572" s="7">
        <v>79.63</v>
      </c>
      <c r="G572" s="7">
        <v>77.400000000000006</v>
      </c>
      <c r="H572" s="7" t="s">
        <v>505</v>
      </c>
      <c r="I572" s="9">
        <v>-8.0000000000000004E-4</v>
      </c>
    </row>
    <row r="573" spans="3:9" x14ac:dyDescent="0.25">
      <c r="C573" s="10">
        <v>44455</v>
      </c>
      <c r="D573" s="7">
        <v>78.900000000000006</v>
      </c>
      <c r="E573" s="7">
        <v>77.8</v>
      </c>
      <c r="F573" s="7">
        <v>79.33</v>
      </c>
      <c r="G573" s="7">
        <v>77.430000000000007</v>
      </c>
      <c r="H573" s="7" t="s">
        <v>506</v>
      </c>
      <c r="I573" s="9">
        <v>1.6799999999999999E-2</v>
      </c>
    </row>
    <row r="574" spans="3:9" x14ac:dyDescent="0.25">
      <c r="C574" s="10">
        <v>44454</v>
      </c>
      <c r="D574" s="7">
        <v>77.599999999999994</v>
      </c>
      <c r="E574" s="7">
        <v>76.97</v>
      </c>
      <c r="F574" s="7">
        <v>77.900000000000006</v>
      </c>
      <c r="G574" s="7">
        <v>76.8</v>
      </c>
      <c r="H574" s="7" t="s">
        <v>507</v>
      </c>
      <c r="I574" s="9">
        <v>0.01</v>
      </c>
    </row>
    <row r="575" spans="3:9" x14ac:dyDescent="0.25">
      <c r="C575" s="10">
        <v>44453</v>
      </c>
      <c r="D575" s="7">
        <v>76.83</v>
      </c>
      <c r="E575" s="7">
        <v>76</v>
      </c>
      <c r="F575" s="7">
        <v>77.27</v>
      </c>
      <c r="G575" s="7">
        <v>76</v>
      </c>
      <c r="H575" s="7" t="s">
        <v>508</v>
      </c>
      <c r="I575" s="9">
        <v>1.0999999999999999E-2</v>
      </c>
    </row>
    <row r="576" spans="3:9" x14ac:dyDescent="0.25">
      <c r="C576" s="10">
        <v>44452</v>
      </c>
      <c r="D576" s="7">
        <v>76</v>
      </c>
      <c r="E576" s="7">
        <v>75.2</v>
      </c>
      <c r="F576" s="7">
        <v>76.17</v>
      </c>
      <c r="G576" s="7">
        <v>75</v>
      </c>
      <c r="H576" s="7" t="s">
        <v>509</v>
      </c>
      <c r="I576" s="9">
        <v>1.06E-2</v>
      </c>
    </row>
    <row r="577" spans="3:9" x14ac:dyDescent="0.25">
      <c r="C577" s="10">
        <v>44448</v>
      </c>
      <c r="D577" s="7">
        <v>75.2</v>
      </c>
      <c r="E577" s="7">
        <v>75.099999999999994</v>
      </c>
      <c r="F577" s="7">
        <v>76.430000000000007</v>
      </c>
      <c r="G577" s="7">
        <v>74.930000000000007</v>
      </c>
      <c r="H577" s="7" t="s">
        <v>510</v>
      </c>
      <c r="I577" s="9">
        <v>1.8E-3</v>
      </c>
    </row>
    <row r="578" spans="3:9" x14ac:dyDescent="0.25">
      <c r="C578" s="10">
        <v>44447</v>
      </c>
      <c r="D578" s="7">
        <v>75.069999999999993</v>
      </c>
      <c r="E578" s="7">
        <v>74.069999999999993</v>
      </c>
      <c r="F578" s="7">
        <v>75.27</v>
      </c>
      <c r="G578" s="7">
        <v>74.069999999999993</v>
      </c>
      <c r="H578" s="7" t="s">
        <v>511</v>
      </c>
      <c r="I578" s="9">
        <v>6.7000000000000002E-3</v>
      </c>
    </row>
    <row r="579" spans="3:9" x14ac:dyDescent="0.25">
      <c r="C579" s="10">
        <v>44446</v>
      </c>
      <c r="D579" s="7">
        <v>74.569999999999993</v>
      </c>
      <c r="E579" s="7">
        <v>74.400000000000006</v>
      </c>
      <c r="F579" s="7">
        <v>74.97</v>
      </c>
      <c r="G579" s="7">
        <v>73.8</v>
      </c>
      <c r="H579" s="7" t="s">
        <v>512</v>
      </c>
      <c r="I579" s="9">
        <v>2.2000000000000001E-3</v>
      </c>
    </row>
    <row r="580" spans="3:9" x14ac:dyDescent="0.25">
      <c r="C580" s="10">
        <v>44445</v>
      </c>
      <c r="D580" s="7">
        <v>74.400000000000006</v>
      </c>
      <c r="E580" s="7">
        <v>75.83</v>
      </c>
      <c r="F580" s="7">
        <v>75.87</v>
      </c>
      <c r="G580" s="7">
        <v>74.17</v>
      </c>
      <c r="H580" s="7" t="s">
        <v>446</v>
      </c>
      <c r="I580" s="9">
        <v>-1.3299999999999999E-2</v>
      </c>
    </row>
    <row r="581" spans="3:9" x14ac:dyDescent="0.25">
      <c r="C581" s="10">
        <v>44442</v>
      </c>
      <c r="D581" s="7">
        <v>75.400000000000006</v>
      </c>
      <c r="E581" s="7">
        <v>73.8</v>
      </c>
      <c r="F581" s="7">
        <v>75.67</v>
      </c>
      <c r="G581" s="7">
        <v>73.400000000000006</v>
      </c>
      <c r="H581" s="7" t="s">
        <v>513</v>
      </c>
      <c r="I581" s="9">
        <v>2.6800000000000001E-2</v>
      </c>
    </row>
    <row r="582" spans="3:9" x14ac:dyDescent="0.25">
      <c r="C582" s="10">
        <v>44441</v>
      </c>
      <c r="D582" s="7">
        <v>73.430000000000007</v>
      </c>
      <c r="E582" s="7">
        <v>73.2</v>
      </c>
      <c r="F582" s="7">
        <v>73.569999999999993</v>
      </c>
      <c r="G582" s="7">
        <v>72.67</v>
      </c>
      <c r="H582" s="7" t="s">
        <v>514</v>
      </c>
      <c r="I582" s="9">
        <v>-5.4000000000000003E-3</v>
      </c>
    </row>
    <row r="583" spans="3:9" x14ac:dyDescent="0.25">
      <c r="C583" s="10">
        <v>44440</v>
      </c>
      <c r="D583" s="7">
        <v>73.83</v>
      </c>
      <c r="E583" s="7">
        <v>74</v>
      </c>
      <c r="F583" s="7">
        <v>74.47</v>
      </c>
      <c r="G583" s="7">
        <v>73.069999999999993</v>
      </c>
      <c r="H583" s="7" t="s">
        <v>515</v>
      </c>
      <c r="I583" s="9">
        <v>-8.9999999999999998E-4</v>
      </c>
    </row>
    <row r="584" spans="3:9" x14ac:dyDescent="0.25">
      <c r="C584" s="10">
        <v>44439</v>
      </c>
      <c r="D584" s="7">
        <v>73.900000000000006</v>
      </c>
      <c r="E584" s="7">
        <v>72</v>
      </c>
      <c r="F584" s="7">
        <v>74.2</v>
      </c>
      <c r="G584" s="7">
        <v>71.599999999999994</v>
      </c>
      <c r="H584" s="7" t="s">
        <v>516</v>
      </c>
      <c r="I584" s="9">
        <v>3.2599999999999997E-2</v>
      </c>
    </row>
    <row r="585" spans="3:9" x14ac:dyDescent="0.25">
      <c r="C585" s="10">
        <v>44438</v>
      </c>
      <c r="D585" s="7">
        <v>71.569999999999993</v>
      </c>
      <c r="E585" s="7">
        <v>70.930000000000007</v>
      </c>
      <c r="F585" s="7">
        <v>72.13</v>
      </c>
      <c r="G585" s="7">
        <v>70.73</v>
      </c>
      <c r="H585" s="7" t="s">
        <v>517</v>
      </c>
      <c r="I585" s="9">
        <v>1.32E-2</v>
      </c>
    </row>
    <row r="586" spans="3:9" x14ac:dyDescent="0.25">
      <c r="C586" s="10">
        <v>44435</v>
      </c>
      <c r="D586" s="7">
        <v>70.63</v>
      </c>
      <c r="E586" s="7">
        <v>70.5</v>
      </c>
      <c r="F586" s="7">
        <v>70.97</v>
      </c>
      <c r="G586" s="7">
        <v>70.2</v>
      </c>
      <c r="H586" s="7" t="s">
        <v>518</v>
      </c>
      <c r="I586" s="9">
        <v>3.3E-3</v>
      </c>
    </row>
    <row r="587" spans="3:9" x14ac:dyDescent="0.25">
      <c r="C587" s="10">
        <v>44434</v>
      </c>
      <c r="D587" s="7">
        <v>70.400000000000006</v>
      </c>
      <c r="E587" s="7">
        <v>70.599999999999994</v>
      </c>
      <c r="F587" s="7">
        <v>70.7</v>
      </c>
      <c r="G587" s="7">
        <v>69.8</v>
      </c>
      <c r="H587" s="7" t="s">
        <v>519</v>
      </c>
      <c r="I587" s="9">
        <v>-4.7000000000000002E-3</v>
      </c>
    </row>
    <row r="588" spans="3:9" x14ac:dyDescent="0.25">
      <c r="C588" s="10">
        <v>44433</v>
      </c>
      <c r="D588" s="7">
        <v>70.73</v>
      </c>
      <c r="E588" s="7">
        <v>71</v>
      </c>
      <c r="F588" s="7">
        <v>71.3</v>
      </c>
      <c r="G588" s="7">
        <v>70.27</v>
      </c>
      <c r="H588" s="7" t="s">
        <v>520</v>
      </c>
      <c r="I588" s="9">
        <v>1.9E-3</v>
      </c>
    </row>
    <row r="589" spans="3:9" x14ac:dyDescent="0.25">
      <c r="C589" s="10">
        <v>44432</v>
      </c>
      <c r="D589" s="7">
        <v>70.599999999999994</v>
      </c>
      <c r="E589" s="7">
        <v>69.27</v>
      </c>
      <c r="F589" s="7">
        <v>70.8</v>
      </c>
      <c r="G589" s="7">
        <v>69.099999999999994</v>
      </c>
      <c r="H589" s="7" t="s">
        <v>309</v>
      </c>
      <c r="I589" s="9">
        <v>2.8199999999999999E-2</v>
      </c>
    </row>
    <row r="590" spans="3:9" x14ac:dyDescent="0.25">
      <c r="C590" s="10">
        <v>44431</v>
      </c>
      <c r="D590" s="7">
        <v>68.67</v>
      </c>
      <c r="E590" s="7">
        <v>69.930000000000007</v>
      </c>
      <c r="F590" s="7">
        <v>69.930000000000007</v>
      </c>
      <c r="G590" s="7">
        <v>68.13</v>
      </c>
      <c r="H590" s="7" t="s">
        <v>521</v>
      </c>
      <c r="I590" s="9">
        <v>-4.7999999999999996E-3</v>
      </c>
    </row>
    <row r="591" spans="3:9" x14ac:dyDescent="0.25">
      <c r="C591" s="10">
        <v>44428</v>
      </c>
      <c r="D591" s="7">
        <v>69</v>
      </c>
      <c r="E591" s="7">
        <v>70.3</v>
      </c>
      <c r="F591" s="7">
        <v>70.33</v>
      </c>
      <c r="G591" s="7">
        <v>68.67</v>
      </c>
      <c r="H591" s="7" t="s">
        <v>20</v>
      </c>
      <c r="I591" s="9">
        <v>-2.5399999999999999E-2</v>
      </c>
    </row>
    <row r="592" spans="3:9" x14ac:dyDescent="0.25">
      <c r="C592" s="10">
        <v>44426</v>
      </c>
      <c r="D592" s="7">
        <v>70.8</v>
      </c>
      <c r="E592" s="7">
        <v>70.930000000000007</v>
      </c>
      <c r="F592" s="7">
        <v>71</v>
      </c>
      <c r="G592" s="7">
        <v>69.8</v>
      </c>
      <c r="H592" s="7" t="s">
        <v>323</v>
      </c>
      <c r="I592" s="9">
        <v>4.7000000000000002E-3</v>
      </c>
    </row>
    <row r="593" spans="3:9" x14ac:dyDescent="0.25">
      <c r="C593" s="10">
        <v>44425</v>
      </c>
      <c r="D593" s="7">
        <v>70.47</v>
      </c>
      <c r="E593" s="7">
        <v>71.53</v>
      </c>
      <c r="F593" s="7">
        <v>72.17</v>
      </c>
      <c r="G593" s="7">
        <v>69.8</v>
      </c>
      <c r="H593" s="7" t="s">
        <v>522</v>
      </c>
      <c r="I593" s="9">
        <v>-1.4E-2</v>
      </c>
    </row>
    <row r="594" spans="3:9" x14ac:dyDescent="0.25">
      <c r="C594" s="10">
        <v>44424</v>
      </c>
      <c r="D594" s="7">
        <v>71.47</v>
      </c>
      <c r="E594" s="7">
        <v>69.83</v>
      </c>
      <c r="F594" s="7">
        <v>71.63</v>
      </c>
      <c r="G594" s="7">
        <v>69.53</v>
      </c>
      <c r="H594" s="7" t="s">
        <v>523</v>
      </c>
      <c r="I594" s="9">
        <v>2.4400000000000002E-2</v>
      </c>
    </row>
    <row r="595" spans="3:9" x14ac:dyDescent="0.25">
      <c r="C595" s="10">
        <v>44421</v>
      </c>
      <c r="D595" s="7">
        <v>69.77</v>
      </c>
      <c r="E595" s="7">
        <v>69.33</v>
      </c>
      <c r="F595" s="7">
        <v>70</v>
      </c>
      <c r="G595" s="7">
        <v>69.17</v>
      </c>
      <c r="H595" s="7" t="s">
        <v>524</v>
      </c>
      <c r="I595" s="9">
        <v>5.3E-3</v>
      </c>
    </row>
    <row r="596" spans="3:9" x14ac:dyDescent="0.25">
      <c r="C596" s="10">
        <v>44420</v>
      </c>
      <c r="D596" s="7">
        <v>69.400000000000006</v>
      </c>
      <c r="E596" s="7">
        <v>69.77</v>
      </c>
      <c r="F596" s="7">
        <v>70.33</v>
      </c>
      <c r="G596" s="7">
        <v>69.17</v>
      </c>
      <c r="H596" s="7" t="s">
        <v>525</v>
      </c>
      <c r="I596" s="9">
        <v>-5.3E-3</v>
      </c>
    </row>
    <row r="597" spans="3:9" x14ac:dyDescent="0.25">
      <c r="C597" s="10">
        <v>44419</v>
      </c>
      <c r="D597" s="7">
        <v>69.77</v>
      </c>
      <c r="E597" s="7">
        <v>68.53</v>
      </c>
      <c r="F597" s="7">
        <v>69.97</v>
      </c>
      <c r="G597" s="7">
        <v>68.2</v>
      </c>
      <c r="H597" s="7" t="s">
        <v>526</v>
      </c>
      <c r="I597" s="9">
        <v>2.35E-2</v>
      </c>
    </row>
    <row r="598" spans="3:9" x14ac:dyDescent="0.25">
      <c r="C598" s="10">
        <v>44418</v>
      </c>
      <c r="D598" s="7">
        <v>68.17</v>
      </c>
      <c r="E598" s="7">
        <v>69.930000000000007</v>
      </c>
      <c r="F598" s="7">
        <v>69.930000000000007</v>
      </c>
      <c r="G598" s="7">
        <v>67.930000000000007</v>
      </c>
      <c r="H598" s="7" t="s">
        <v>527</v>
      </c>
      <c r="I598" s="9">
        <v>-2.06E-2</v>
      </c>
    </row>
    <row r="599" spans="3:9" x14ac:dyDescent="0.25">
      <c r="C599" s="10">
        <v>44417</v>
      </c>
      <c r="D599" s="7">
        <v>69.599999999999994</v>
      </c>
      <c r="E599" s="7">
        <v>70.8</v>
      </c>
      <c r="F599" s="7">
        <v>70.97</v>
      </c>
      <c r="G599" s="7">
        <v>69.3</v>
      </c>
      <c r="H599" s="7" t="s">
        <v>528</v>
      </c>
      <c r="I599" s="9">
        <v>-1.4200000000000001E-2</v>
      </c>
    </row>
    <row r="600" spans="3:9" x14ac:dyDescent="0.25">
      <c r="C600" s="10">
        <v>44414</v>
      </c>
      <c r="D600" s="7">
        <v>70.599999999999994</v>
      </c>
      <c r="E600" s="7">
        <v>69.3</v>
      </c>
      <c r="F600" s="7">
        <v>70.83</v>
      </c>
      <c r="G600" s="7">
        <v>69.2</v>
      </c>
      <c r="H600" s="7" t="s">
        <v>529</v>
      </c>
      <c r="I600" s="9">
        <v>1.8800000000000001E-2</v>
      </c>
    </row>
    <row r="601" spans="3:9" x14ac:dyDescent="0.25">
      <c r="C601" s="10">
        <v>44413</v>
      </c>
      <c r="D601" s="7">
        <v>69.3</v>
      </c>
      <c r="E601" s="7">
        <v>69.67</v>
      </c>
      <c r="F601" s="7">
        <v>69.87</v>
      </c>
      <c r="G601" s="7">
        <v>68.37</v>
      </c>
      <c r="H601" s="7" t="s">
        <v>530</v>
      </c>
      <c r="I601" s="9">
        <v>-1.2800000000000001E-2</v>
      </c>
    </row>
    <row r="602" spans="3:9" x14ac:dyDescent="0.25">
      <c r="C602" s="10">
        <v>44412</v>
      </c>
      <c r="D602" s="7">
        <v>70.2</v>
      </c>
      <c r="E602" s="7">
        <v>71</v>
      </c>
      <c r="F602" s="7">
        <v>71.67</v>
      </c>
      <c r="G602" s="7">
        <v>69.930000000000007</v>
      </c>
      <c r="H602" s="7" t="s">
        <v>531</v>
      </c>
      <c r="I602" s="9">
        <v>-8.0000000000000002E-3</v>
      </c>
    </row>
    <row r="603" spans="3:9" x14ac:dyDescent="0.25">
      <c r="C603" s="10">
        <v>44411</v>
      </c>
      <c r="D603" s="7">
        <v>70.77</v>
      </c>
      <c r="E603" s="7">
        <v>70.67</v>
      </c>
      <c r="F603" s="7">
        <v>71</v>
      </c>
      <c r="G603" s="7">
        <v>70.2</v>
      </c>
      <c r="H603" s="7" t="s">
        <v>532</v>
      </c>
      <c r="I603" s="9">
        <v>6.1999999999999998E-3</v>
      </c>
    </row>
    <row r="604" spans="3:9" x14ac:dyDescent="0.25">
      <c r="C604" s="10">
        <v>44410</v>
      </c>
      <c r="D604" s="7">
        <v>70.33</v>
      </c>
      <c r="E604" s="7">
        <v>69.67</v>
      </c>
      <c r="F604" s="7">
        <v>70.569999999999993</v>
      </c>
      <c r="G604" s="7">
        <v>69.099999999999994</v>
      </c>
      <c r="H604" s="7" t="s">
        <v>533</v>
      </c>
      <c r="I604" s="9">
        <v>2.2800000000000001E-2</v>
      </c>
    </row>
    <row r="605" spans="3:9" x14ac:dyDescent="0.25">
      <c r="C605" s="10">
        <v>44407</v>
      </c>
      <c r="D605" s="7">
        <v>68.77</v>
      </c>
      <c r="E605" s="7">
        <v>69.5</v>
      </c>
      <c r="F605" s="7">
        <v>70.87</v>
      </c>
      <c r="G605" s="7">
        <v>68.599999999999994</v>
      </c>
      <c r="H605" s="7" t="s">
        <v>534</v>
      </c>
      <c r="I605" s="9">
        <v>-7.1999999999999998E-3</v>
      </c>
    </row>
    <row r="606" spans="3:9" x14ac:dyDescent="0.25">
      <c r="C606" s="10">
        <v>44406</v>
      </c>
      <c r="D606" s="7">
        <v>69.27</v>
      </c>
      <c r="E606" s="7">
        <v>69.5</v>
      </c>
      <c r="F606" s="7">
        <v>69.67</v>
      </c>
      <c r="G606" s="7">
        <v>68.8</v>
      </c>
      <c r="H606" s="7" t="s">
        <v>535</v>
      </c>
      <c r="I606" s="9">
        <v>-1E-3</v>
      </c>
    </row>
    <row r="607" spans="3:9" x14ac:dyDescent="0.25">
      <c r="C607" s="10">
        <v>44405</v>
      </c>
      <c r="D607" s="7">
        <v>69.33</v>
      </c>
      <c r="E607" s="7">
        <v>69.33</v>
      </c>
      <c r="F607" s="7">
        <v>69.83</v>
      </c>
      <c r="G607" s="7">
        <v>68.73</v>
      </c>
      <c r="H607" s="7" t="s">
        <v>536</v>
      </c>
      <c r="I607" s="9">
        <v>5.0000000000000001E-4</v>
      </c>
    </row>
    <row r="608" spans="3:9" x14ac:dyDescent="0.25">
      <c r="C608" s="10">
        <v>44404</v>
      </c>
      <c r="D608" s="7">
        <v>69.3</v>
      </c>
      <c r="E608" s="7">
        <v>69.83</v>
      </c>
      <c r="F608" s="7">
        <v>70.23</v>
      </c>
      <c r="G608" s="7">
        <v>68.83</v>
      </c>
      <c r="H608" s="7" t="s">
        <v>468</v>
      </c>
      <c r="I608" s="9">
        <v>-6.7000000000000002E-3</v>
      </c>
    </row>
    <row r="609" spans="3:9" x14ac:dyDescent="0.25">
      <c r="C609" s="10">
        <v>44403</v>
      </c>
      <c r="D609" s="7">
        <v>69.77</v>
      </c>
      <c r="E609" s="7">
        <v>70.67</v>
      </c>
      <c r="F609" s="7">
        <v>70.83</v>
      </c>
      <c r="G609" s="7">
        <v>69.67</v>
      </c>
      <c r="H609" s="7" t="s">
        <v>537</v>
      </c>
      <c r="I609" s="9">
        <v>-1.2699999999999999E-2</v>
      </c>
    </row>
    <row r="610" spans="3:9" x14ac:dyDescent="0.25">
      <c r="C610" s="10">
        <v>44400</v>
      </c>
      <c r="D610" s="7">
        <v>70.67</v>
      </c>
      <c r="E610" s="7">
        <v>71.13</v>
      </c>
      <c r="F610" s="7">
        <v>71.47</v>
      </c>
      <c r="G610" s="7">
        <v>70.3</v>
      </c>
      <c r="H610" s="7" t="s">
        <v>538</v>
      </c>
      <c r="I610" s="9">
        <v>-6.6E-3</v>
      </c>
    </row>
    <row r="611" spans="3:9" x14ac:dyDescent="0.25">
      <c r="C611" s="10">
        <v>44399</v>
      </c>
      <c r="D611" s="7">
        <v>71.13</v>
      </c>
      <c r="E611" s="7">
        <v>71</v>
      </c>
      <c r="F611" s="7">
        <v>71.33</v>
      </c>
      <c r="G611" s="7">
        <v>70.13</v>
      </c>
      <c r="H611" s="7" t="s">
        <v>539</v>
      </c>
      <c r="I611" s="9">
        <v>1.04E-2</v>
      </c>
    </row>
    <row r="612" spans="3:9" x14ac:dyDescent="0.25">
      <c r="C612" s="10">
        <v>44397</v>
      </c>
      <c r="D612" s="7">
        <v>70.400000000000006</v>
      </c>
      <c r="E612" s="7">
        <v>70.73</v>
      </c>
      <c r="F612" s="7">
        <v>71.2</v>
      </c>
      <c r="G612" s="7">
        <v>69.7</v>
      </c>
      <c r="H612" s="7" t="s">
        <v>517</v>
      </c>
      <c r="I612" s="9">
        <v>-3.3E-3</v>
      </c>
    </row>
    <row r="613" spans="3:9" x14ac:dyDescent="0.25">
      <c r="C613" s="10">
        <v>44396</v>
      </c>
      <c r="D613" s="7">
        <v>70.63</v>
      </c>
      <c r="E613" s="7">
        <v>70.5</v>
      </c>
      <c r="F613" s="7">
        <v>71.930000000000007</v>
      </c>
      <c r="G613" s="7">
        <v>70.069999999999993</v>
      </c>
      <c r="H613" s="7" t="s">
        <v>540</v>
      </c>
      <c r="I613" s="9">
        <v>-1.4E-3</v>
      </c>
    </row>
    <row r="614" spans="3:9" x14ac:dyDescent="0.25">
      <c r="C614" s="10">
        <v>44393</v>
      </c>
      <c r="D614" s="7">
        <v>70.73</v>
      </c>
      <c r="E614" s="7">
        <v>70.7</v>
      </c>
      <c r="F614" s="7">
        <v>71.599999999999994</v>
      </c>
      <c r="G614" s="7">
        <v>70.3</v>
      </c>
      <c r="H614" s="7" t="s">
        <v>541</v>
      </c>
      <c r="I614" s="9">
        <v>-1.9E-3</v>
      </c>
    </row>
    <row r="615" spans="3:9" x14ac:dyDescent="0.25">
      <c r="C615" s="10">
        <v>44392</v>
      </c>
      <c r="D615" s="7">
        <v>70.87</v>
      </c>
      <c r="E615" s="7">
        <v>71.33</v>
      </c>
      <c r="F615" s="7">
        <v>71.5</v>
      </c>
      <c r="G615" s="7">
        <v>70.77</v>
      </c>
      <c r="H615" s="7" t="s">
        <v>542</v>
      </c>
      <c r="I615" s="9">
        <v>-7.4999999999999997E-3</v>
      </c>
    </row>
    <row r="616" spans="3:9" x14ac:dyDescent="0.25">
      <c r="C616" s="10">
        <v>44391</v>
      </c>
      <c r="D616" s="7">
        <v>71.400000000000006</v>
      </c>
      <c r="E616" s="7">
        <v>71.7</v>
      </c>
      <c r="F616" s="7">
        <v>72.099999999999994</v>
      </c>
      <c r="G616" s="7">
        <v>71.099999999999994</v>
      </c>
      <c r="H616" s="7" t="s">
        <v>543</v>
      </c>
      <c r="I616" s="9">
        <v>-6.4999999999999997E-3</v>
      </c>
    </row>
    <row r="617" spans="3:9" x14ac:dyDescent="0.25">
      <c r="C617" s="10">
        <v>44390</v>
      </c>
      <c r="D617" s="7">
        <v>71.87</v>
      </c>
      <c r="E617" s="7">
        <v>71.569999999999993</v>
      </c>
      <c r="F617" s="7">
        <v>72.069999999999993</v>
      </c>
      <c r="G617" s="7">
        <v>71.23</v>
      </c>
      <c r="H617" s="7" t="s">
        <v>544</v>
      </c>
      <c r="I617" s="9">
        <v>5.5999999999999999E-3</v>
      </c>
    </row>
    <row r="618" spans="3:9" x14ac:dyDescent="0.25">
      <c r="C618" s="10">
        <v>44389</v>
      </c>
      <c r="D618" s="7">
        <v>71.47</v>
      </c>
      <c r="E618" s="7">
        <v>71.569999999999993</v>
      </c>
      <c r="F618" s="7">
        <v>72.2</v>
      </c>
      <c r="G618" s="7">
        <v>71.23</v>
      </c>
      <c r="H618" s="7" t="s">
        <v>545</v>
      </c>
      <c r="I618" s="9">
        <v>-8.9999999999999998E-4</v>
      </c>
    </row>
    <row r="619" spans="3:9" x14ac:dyDescent="0.25">
      <c r="C619" s="10">
        <v>44386</v>
      </c>
      <c r="D619" s="7">
        <v>71.53</v>
      </c>
      <c r="E619" s="7">
        <v>71.7</v>
      </c>
      <c r="F619" s="7">
        <v>71.73</v>
      </c>
      <c r="G619" s="7">
        <v>71.03</v>
      </c>
      <c r="H619" s="7" t="s">
        <v>546</v>
      </c>
      <c r="I619" s="9">
        <v>-2.3E-3</v>
      </c>
    </row>
    <row r="620" spans="3:9" x14ac:dyDescent="0.25">
      <c r="C620" s="10">
        <v>44385</v>
      </c>
      <c r="D620" s="7">
        <v>71.7</v>
      </c>
      <c r="E620" s="7">
        <v>71.97</v>
      </c>
      <c r="F620" s="7">
        <v>72.73</v>
      </c>
      <c r="G620" s="7">
        <v>71.569999999999993</v>
      </c>
      <c r="H620" s="7" t="s">
        <v>547</v>
      </c>
      <c r="I620" s="9">
        <v>-3.7000000000000002E-3</v>
      </c>
    </row>
    <row r="621" spans="3:9" x14ac:dyDescent="0.25">
      <c r="C621" s="10">
        <v>44384</v>
      </c>
      <c r="D621" s="7">
        <v>71.97</v>
      </c>
      <c r="E621" s="7">
        <v>71.77</v>
      </c>
      <c r="F621" s="7">
        <v>72.27</v>
      </c>
      <c r="G621" s="7">
        <v>71.430000000000007</v>
      </c>
      <c r="H621" s="7" t="s">
        <v>548</v>
      </c>
      <c r="I621" s="9">
        <v>-4.1999999999999997E-3</v>
      </c>
    </row>
    <row r="622" spans="3:9" x14ac:dyDescent="0.25">
      <c r="C622" s="10">
        <v>44383</v>
      </c>
      <c r="D622" s="7">
        <v>72.27</v>
      </c>
      <c r="E622" s="7">
        <v>72.47</v>
      </c>
      <c r="F622" s="7">
        <v>72.930000000000007</v>
      </c>
      <c r="G622" s="7">
        <v>72.13</v>
      </c>
      <c r="H622" s="7" t="s">
        <v>549</v>
      </c>
      <c r="I622" s="9">
        <v>-3.7000000000000002E-3</v>
      </c>
    </row>
    <row r="623" spans="3:9" x14ac:dyDescent="0.25">
      <c r="C623" s="10">
        <v>44382</v>
      </c>
      <c r="D623" s="7">
        <v>72.53</v>
      </c>
      <c r="E623" s="7">
        <v>72.97</v>
      </c>
      <c r="F623" s="7">
        <v>72.97</v>
      </c>
      <c r="G623" s="7">
        <v>72.3</v>
      </c>
      <c r="H623" s="7" t="s">
        <v>550</v>
      </c>
      <c r="I623" s="9">
        <v>3.2000000000000002E-3</v>
      </c>
    </row>
    <row r="624" spans="3:9" x14ac:dyDescent="0.25">
      <c r="C624" s="10">
        <v>44379</v>
      </c>
      <c r="D624" s="7">
        <v>72.3</v>
      </c>
      <c r="E624" s="7">
        <v>71.83</v>
      </c>
      <c r="F624" s="7">
        <v>73.17</v>
      </c>
      <c r="G624" s="7">
        <v>71.83</v>
      </c>
      <c r="H624" s="7" t="s">
        <v>551</v>
      </c>
      <c r="I624" s="9">
        <v>8.3999999999999995E-3</v>
      </c>
    </row>
    <row r="625" spans="3:9" x14ac:dyDescent="0.25">
      <c r="C625" s="10">
        <v>44378</v>
      </c>
      <c r="D625" s="7">
        <v>71.7</v>
      </c>
      <c r="E625" s="7">
        <v>71.930000000000007</v>
      </c>
      <c r="F625" s="7">
        <v>72.63</v>
      </c>
      <c r="G625" s="7">
        <v>71.569999999999993</v>
      </c>
      <c r="H625" s="7" t="s">
        <v>552</v>
      </c>
      <c r="I625" s="9">
        <v>-3.2000000000000002E-3</v>
      </c>
    </row>
    <row r="626" spans="3:9" x14ac:dyDescent="0.25">
      <c r="C626" s="10">
        <v>44377</v>
      </c>
      <c r="D626" s="7">
        <v>71.930000000000007</v>
      </c>
      <c r="E626" s="7">
        <v>72.17</v>
      </c>
      <c r="F626" s="7">
        <v>73.27</v>
      </c>
      <c r="G626" s="7">
        <v>71.73</v>
      </c>
      <c r="H626" s="7" t="s">
        <v>553</v>
      </c>
      <c r="I626" s="9">
        <v>-2.3E-3</v>
      </c>
    </row>
    <row r="627" spans="3:9" x14ac:dyDescent="0.25">
      <c r="C627" s="10">
        <v>44376</v>
      </c>
      <c r="D627" s="7">
        <v>72.099999999999994</v>
      </c>
      <c r="E627" s="7">
        <v>73.900000000000006</v>
      </c>
      <c r="F627" s="7">
        <v>74.599999999999994</v>
      </c>
      <c r="G627" s="7">
        <v>71.87</v>
      </c>
      <c r="H627" s="7" t="s">
        <v>554</v>
      </c>
      <c r="I627" s="9">
        <v>-2.4400000000000002E-2</v>
      </c>
    </row>
    <row r="628" spans="3:9" x14ac:dyDescent="0.25">
      <c r="C628" s="10">
        <v>44375</v>
      </c>
      <c r="D628" s="7">
        <v>73.900000000000006</v>
      </c>
      <c r="E628" s="7">
        <v>74.599999999999994</v>
      </c>
      <c r="F628" s="7">
        <v>74.63</v>
      </c>
      <c r="G628" s="7">
        <v>73.8</v>
      </c>
      <c r="H628" s="7" t="s">
        <v>555</v>
      </c>
      <c r="I628" s="9">
        <v>-4.8999999999999998E-3</v>
      </c>
    </row>
    <row r="629" spans="3:9" x14ac:dyDescent="0.25">
      <c r="C629" s="10">
        <v>44372</v>
      </c>
      <c r="D629" s="7">
        <v>74.27</v>
      </c>
      <c r="E629" s="7">
        <v>74.33</v>
      </c>
      <c r="F629" s="7">
        <v>74.930000000000007</v>
      </c>
      <c r="G629" s="7">
        <v>74.13</v>
      </c>
      <c r="H629" s="7" t="s">
        <v>556</v>
      </c>
      <c r="I629" s="9">
        <v>-4.0000000000000002E-4</v>
      </c>
    </row>
    <row r="630" spans="3:9" x14ac:dyDescent="0.25">
      <c r="C630" s="10">
        <v>44371</v>
      </c>
      <c r="D630" s="7">
        <v>74.3</v>
      </c>
      <c r="E630" s="7">
        <v>75.33</v>
      </c>
      <c r="F630" s="7">
        <v>75.73</v>
      </c>
      <c r="G630" s="7">
        <v>74.03</v>
      </c>
      <c r="H630" s="7" t="s">
        <v>557</v>
      </c>
      <c r="I630" s="9">
        <v>-1.2800000000000001E-2</v>
      </c>
    </row>
    <row r="631" spans="3:9" x14ac:dyDescent="0.25">
      <c r="C631" s="10">
        <v>44370</v>
      </c>
      <c r="D631" s="7">
        <v>75.27</v>
      </c>
      <c r="E631" s="7">
        <v>76.33</v>
      </c>
      <c r="F631" s="7">
        <v>76.33</v>
      </c>
      <c r="G631" s="7">
        <v>75.13</v>
      </c>
      <c r="H631" s="7" t="s">
        <v>327</v>
      </c>
      <c r="I631" s="9">
        <v>-8.3000000000000001E-3</v>
      </c>
    </row>
    <row r="632" spans="3:9" x14ac:dyDescent="0.25">
      <c r="C632" s="10">
        <v>44369</v>
      </c>
      <c r="D632" s="7">
        <v>75.900000000000006</v>
      </c>
      <c r="E632" s="7">
        <v>75.73</v>
      </c>
      <c r="F632" s="7">
        <v>76.569999999999993</v>
      </c>
      <c r="G632" s="7">
        <v>75.33</v>
      </c>
      <c r="H632" s="7" t="s">
        <v>558</v>
      </c>
      <c r="I632" s="9">
        <v>1.0699999999999999E-2</v>
      </c>
    </row>
    <row r="633" spans="3:9" x14ac:dyDescent="0.25">
      <c r="C633" s="10">
        <v>44368</v>
      </c>
      <c r="D633" s="7">
        <v>75.099999999999994</v>
      </c>
      <c r="E633" s="7">
        <v>74.33</v>
      </c>
      <c r="F633" s="7">
        <v>75.67</v>
      </c>
      <c r="G633" s="7">
        <v>73.77</v>
      </c>
      <c r="H633" s="7" t="s">
        <v>559</v>
      </c>
      <c r="I633" s="9">
        <v>3.0999999999999999E-3</v>
      </c>
    </row>
    <row r="634" spans="3:9" x14ac:dyDescent="0.25">
      <c r="C634" s="10">
        <v>44365</v>
      </c>
      <c r="D634" s="7">
        <v>74.87</v>
      </c>
      <c r="E634" s="7">
        <v>76.8</v>
      </c>
      <c r="F634" s="7">
        <v>77.069999999999993</v>
      </c>
      <c r="G634" s="7">
        <v>74</v>
      </c>
      <c r="H634" s="7" t="s">
        <v>560</v>
      </c>
      <c r="I634" s="9">
        <v>-2.01E-2</v>
      </c>
    </row>
    <row r="635" spans="3:9" x14ac:dyDescent="0.25">
      <c r="C635" s="10">
        <v>44364</v>
      </c>
      <c r="D635" s="7">
        <v>76.400000000000006</v>
      </c>
      <c r="E635" s="7">
        <v>76.63</v>
      </c>
      <c r="F635" s="7">
        <v>77.53</v>
      </c>
      <c r="G635" s="7">
        <v>76.03</v>
      </c>
      <c r="H635" s="7" t="s">
        <v>561</v>
      </c>
      <c r="I635" s="9">
        <v>-1.12E-2</v>
      </c>
    </row>
    <row r="636" spans="3:9" x14ac:dyDescent="0.25">
      <c r="C636" s="10">
        <v>44363</v>
      </c>
      <c r="D636" s="7">
        <v>77.27</v>
      </c>
      <c r="E636" s="7">
        <v>77.17</v>
      </c>
      <c r="F636" s="7">
        <v>78.099999999999994</v>
      </c>
      <c r="G636" s="7">
        <v>77</v>
      </c>
      <c r="H636" s="7" t="s">
        <v>562</v>
      </c>
      <c r="I636" s="9">
        <v>1.2999999999999999E-3</v>
      </c>
    </row>
    <row r="637" spans="3:9" x14ac:dyDescent="0.25">
      <c r="C637" s="10">
        <v>44362</v>
      </c>
      <c r="D637" s="7">
        <v>77.17</v>
      </c>
      <c r="E637" s="7">
        <v>76.37</v>
      </c>
      <c r="F637" s="7">
        <v>77.599999999999994</v>
      </c>
      <c r="G637" s="7">
        <v>76.37</v>
      </c>
      <c r="H637" s="7" t="s">
        <v>563</v>
      </c>
      <c r="I637" s="9">
        <v>8.6999999999999994E-3</v>
      </c>
    </row>
    <row r="638" spans="3:9" x14ac:dyDescent="0.25">
      <c r="C638" s="10">
        <v>44361</v>
      </c>
      <c r="D638" s="7">
        <v>76.5</v>
      </c>
      <c r="E638" s="7">
        <v>76.83</v>
      </c>
      <c r="F638" s="7">
        <v>77.13</v>
      </c>
      <c r="G638" s="7">
        <v>75</v>
      </c>
      <c r="H638" s="7" t="s">
        <v>564</v>
      </c>
      <c r="I638" s="9">
        <v>-3.0000000000000001E-3</v>
      </c>
    </row>
    <row r="639" spans="3:9" x14ac:dyDescent="0.25">
      <c r="C639" s="10">
        <v>44358</v>
      </c>
      <c r="D639" s="7">
        <v>76.73</v>
      </c>
      <c r="E639" s="7">
        <v>77.599999999999994</v>
      </c>
      <c r="F639" s="7">
        <v>78.23</v>
      </c>
      <c r="G639" s="7">
        <v>76.27</v>
      </c>
      <c r="H639" s="7" t="s">
        <v>559</v>
      </c>
      <c r="I639" s="9">
        <v>-7.3000000000000001E-3</v>
      </c>
    </row>
    <row r="640" spans="3:9" x14ac:dyDescent="0.25">
      <c r="C640" s="10">
        <v>44357</v>
      </c>
      <c r="D640" s="7">
        <v>77.3</v>
      </c>
      <c r="E640" s="7">
        <v>77</v>
      </c>
      <c r="F640" s="7">
        <v>77.67</v>
      </c>
      <c r="G640" s="7">
        <v>76.8</v>
      </c>
      <c r="H640" s="7" t="s">
        <v>565</v>
      </c>
      <c r="I640" s="9">
        <v>8.6999999999999994E-3</v>
      </c>
    </row>
    <row r="641" spans="3:9" x14ac:dyDescent="0.25">
      <c r="C641" s="10">
        <v>44356</v>
      </c>
      <c r="D641" s="7">
        <v>76.63</v>
      </c>
      <c r="E641" s="7">
        <v>78.069999999999993</v>
      </c>
      <c r="F641" s="7">
        <v>78.569999999999993</v>
      </c>
      <c r="G641" s="7">
        <v>76.33</v>
      </c>
      <c r="H641" s="7" t="s">
        <v>566</v>
      </c>
      <c r="I641" s="9">
        <v>-1.4999999999999999E-2</v>
      </c>
    </row>
    <row r="642" spans="3:9" x14ac:dyDescent="0.25">
      <c r="C642" s="10">
        <v>44355</v>
      </c>
      <c r="D642" s="7">
        <v>77.8</v>
      </c>
      <c r="E642" s="7">
        <v>76.77</v>
      </c>
      <c r="F642" s="7">
        <v>78.33</v>
      </c>
      <c r="G642" s="7">
        <v>75.569999999999993</v>
      </c>
      <c r="H642" s="7" t="s">
        <v>567</v>
      </c>
      <c r="I642" s="9">
        <v>1.7399999999999999E-2</v>
      </c>
    </row>
    <row r="643" spans="3:9" x14ac:dyDescent="0.25">
      <c r="C643" s="10">
        <v>44354</v>
      </c>
      <c r="D643" s="7">
        <v>76.47</v>
      </c>
      <c r="E643" s="7">
        <v>76.569999999999993</v>
      </c>
      <c r="F643" s="7">
        <v>77.17</v>
      </c>
      <c r="G643" s="7">
        <v>76.2</v>
      </c>
      <c r="H643" s="7" t="s">
        <v>568</v>
      </c>
      <c r="I643" s="9">
        <v>8.9999999999999998E-4</v>
      </c>
    </row>
    <row r="644" spans="3:9" x14ac:dyDescent="0.25">
      <c r="C644" s="10">
        <v>44351</v>
      </c>
      <c r="D644" s="7">
        <v>76.400000000000006</v>
      </c>
      <c r="E644" s="7">
        <v>75</v>
      </c>
      <c r="F644" s="7">
        <v>76.63</v>
      </c>
      <c r="G644" s="7">
        <v>74.930000000000007</v>
      </c>
      <c r="H644" s="7" t="s">
        <v>569</v>
      </c>
      <c r="I644" s="9">
        <v>1.9099999999999999E-2</v>
      </c>
    </row>
    <row r="645" spans="3:9" x14ac:dyDescent="0.25">
      <c r="C645" s="10">
        <v>44350</v>
      </c>
      <c r="D645" s="7">
        <v>74.97</v>
      </c>
      <c r="E645" s="7">
        <v>73.430000000000007</v>
      </c>
      <c r="F645" s="7">
        <v>75.3</v>
      </c>
      <c r="G645" s="7">
        <v>73.430000000000007</v>
      </c>
      <c r="H645" s="7" t="s">
        <v>570</v>
      </c>
      <c r="I645" s="9">
        <v>1.44E-2</v>
      </c>
    </row>
    <row r="646" spans="3:9" x14ac:dyDescent="0.25">
      <c r="C646" s="10">
        <v>44349</v>
      </c>
      <c r="D646" s="7">
        <v>73.900000000000006</v>
      </c>
      <c r="E646" s="7">
        <v>73.2</v>
      </c>
      <c r="F646" s="7">
        <v>74.27</v>
      </c>
      <c r="G646" s="7">
        <v>73.03</v>
      </c>
      <c r="H646" s="7" t="s">
        <v>571</v>
      </c>
      <c r="I646" s="9">
        <v>8.6E-3</v>
      </c>
    </row>
    <row r="647" spans="3:9" x14ac:dyDescent="0.25">
      <c r="C647" s="10">
        <v>44348</v>
      </c>
      <c r="D647" s="7">
        <v>73.27</v>
      </c>
      <c r="E647" s="7">
        <v>73</v>
      </c>
      <c r="F647" s="7">
        <v>73.97</v>
      </c>
      <c r="G647" s="7">
        <v>72.7</v>
      </c>
      <c r="H647" s="7" t="s">
        <v>572</v>
      </c>
      <c r="I647" s="9">
        <v>5.8999999999999999E-3</v>
      </c>
    </row>
    <row r="648" spans="3:9" x14ac:dyDescent="0.25">
      <c r="C648" s="10">
        <v>44347</v>
      </c>
      <c r="D648" s="7">
        <v>72.83</v>
      </c>
      <c r="E648" s="7">
        <v>73.33</v>
      </c>
      <c r="F648" s="7">
        <v>73.67</v>
      </c>
      <c r="G648" s="7">
        <v>72.23</v>
      </c>
      <c r="H648" s="7" t="s">
        <v>573</v>
      </c>
      <c r="I648" s="9">
        <v>-5.4999999999999997E-3</v>
      </c>
    </row>
    <row r="649" spans="3:9" x14ac:dyDescent="0.25">
      <c r="C649" s="10">
        <v>44344</v>
      </c>
      <c r="D649" s="7">
        <v>73.23</v>
      </c>
      <c r="E649" s="7">
        <v>74.33</v>
      </c>
      <c r="F649" s="7">
        <v>74.67</v>
      </c>
      <c r="G649" s="7">
        <v>72.3</v>
      </c>
      <c r="H649" s="7" t="s">
        <v>574</v>
      </c>
      <c r="I649" s="9">
        <v>-3.5999999999999999E-3</v>
      </c>
    </row>
    <row r="650" spans="3:9" x14ac:dyDescent="0.25">
      <c r="C650" s="10">
        <v>44343</v>
      </c>
      <c r="D650" s="7">
        <v>73.5</v>
      </c>
      <c r="E650" s="7">
        <v>75.13</v>
      </c>
      <c r="F650" s="7">
        <v>75.8</v>
      </c>
      <c r="G650" s="7">
        <v>73.3</v>
      </c>
      <c r="H650" s="7" t="s">
        <v>575</v>
      </c>
      <c r="I650" s="9">
        <v>-1.5599999999999999E-2</v>
      </c>
    </row>
    <row r="651" spans="3:9" x14ac:dyDescent="0.25">
      <c r="C651" s="10">
        <v>44342</v>
      </c>
      <c r="D651" s="7">
        <v>74.67</v>
      </c>
      <c r="E651" s="7">
        <v>73.400000000000006</v>
      </c>
      <c r="F651" s="7">
        <v>75.2</v>
      </c>
      <c r="G651" s="7">
        <v>72.83</v>
      </c>
      <c r="H651" s="7" t="s">
        <v>576</v>
      </c>
      <c r="I651" s="9">
        <v>1.54E-2</v>
      </c>
    </row>
    <row r="652" spans="3:9" x14ac:dyDescent="0.25">
      <c r="C652" s="10">
        <v>44341</v>
      </c>
      <c r="D652" s="7">
        <v>73.53</v>
      </c>
      <c r="E652" s="7">
        <v>73.599999999999994</v>
      </c>
      <c r="F652" s="7">
        <v>74.599999999999994</v>
      </c>
      <c r="G652" s="7">
        <v>73.069999999999993</v>
      </c>
      <c r="H652" s="7" t="s">
        <v>577</v>
      </c>
      <c r="I652" s="9">
        <v>7.7999999999999996E-3</v>
      </c>
    </row>
    <row r="653" spans="3:9" x14ac:dyDescent="0.25">
      <c r="C653" s="10">
        <v>44340</v>
      </c>
      <c r="D653" s="7">
        <v>72.97</v>
      </c>
      <c r="E653" s="7">
        <v>70</v>
      </c>
      <c r="F653" s="7">
        <v>73.27</v>
      </c>
      <c r="G653" s="7">
        <v>70</v>
      </c>
      <c r="H653" s="7" t="s">
        <v>578</v>
      </c>
      <c r="I653" s="9">
        <v>4.9399999999999999E-2</v>
      </c>
    </row>
    <row r="654" spans="3:9" x14ac:dyDescent="0.25">
      <c r="C654" s="10">
        <v>44337</v>
      </c>
      <c r="D654" s="7">
        <v>69.53</v>
      </c>
      <c r="E654" s="7">
        <v>70.53</v>
      </c>
      <c r="F654" s="7">
        <v>71.27</v>
      </c>
      <c r="G654" s="7">
        <v>69.03</v>
      </c>
      <c r="H654" s="7" t="s">
        <v>579</v>
      </c>
      <c r="I654" s="9">
        <v>-3.8E-3</v>
      </c>
    </row>
    <row r="655" spans="3:9" x14ac:dyDescent="0.25">
      <c r="C655" s="10">
        <v>44336</v>
      </c>
      <c r="D655" s="7">
        <v>69.8</v>
      </c>
      <c r="E655" s="7">
        <v>73.13</v>
      </c>
      <c r="F655" s="7">
        <v>73.13</v>
      </c>
      <c r="G655" s="7">
        <v>69.67</v>
      </c>
      <c r="H655" s="7" t="s">
        <v>580</v>
      </c>
      <c r="I655" s="9">
        <v>-2.3300000000000001E-2</v>
      </c>
    </row>
    <row r="656" spans="3:9" x14ac:dyDescent="0.25">
      <c r="C656" s="10">
        <v>44335</v>
      </c>
      <c r="D656" s="7">
        <v>71.47</v>
      </c>
      <c r="E656" s="7">
        <v>69.67</v>
      </c>
      <c r="F656" s="7">
        <v>72.63</v>
      </c>
      <c r="G656" s="7">
        <v>69.400000000000006</v>
      </c>
      <c r="H656" s="7" t="s">
        <v>581</v>
      </c>
      <c r="I656" s="9">
        <v>1.5599999999999999E-2</v>
      </c>
    </row>
    <row r="657" spans="3:9" x14ac:dyDescent="0.25">
      <c r="C657" s="10">
        <v>44334</v>
      </c>
      <c r="D657" s="7">
        <v>70.37</v>
      </c>
      <c r="E657" s="7">
        <v>68.73</v>
      </c>
      <c r="F657" s="7">
        <v>70.599999999999994</v>
      </c>
      <c r="G657" s="7">
        <v>68.3</v>
      </c>
      <c r="H657" s="7" t="s">
        <v>582</v>
      </c>
      <c r="I657" s="9">
        <v>3.4799999999999998E-2</v>
      </c>
    </row>
    <row r="658" spans="3:9" x14ac:dyDescent="0.25">
      <c r="C658" s="10">
        <v>44333</v>
      </c>
      <c r="D658" s="7">
        <v>68</v>
      </c>
      <c r="E658" s="7">
        <v>67.77</v>
      </c>
      <c r="F658" s="7">
        <v>68.17</v>
      </c>
      <c r="G658" s="7">
        <v>66.73</v>
      </c>
      <c r="H658" s="7" t="s">
        <v>583</v>
      </c>
      <c r="I658" s="9">
        <v>9.4000000000000004E-3</v>
      </c>
    </row>
    <row r="659" spans="3:9" x14ac:dyDescent="0.25">
      <c r="C659" s="10">
        <v>44330</v>
      </c>
      <c r="D659" s="7">
        <v>67.37</v>
      </c>
      <c r="E659" s="7">
        <v>68.53</v>
      </c>
      <c r="F659" s="7">
        <v>69.099999999999994</v>
      </c>
      <c r="G659" s="7">
        <v>66.67</v>
      </c>
      <c r="H659" s="7" t="s">
        <v>584</v>
      </c>
      <c r="I659" s="9">
        <v>-1.7000000000000001E-2</v>
      </c>
    </row>
    <row r="660" spans="3:9" x14ac:dyDescent="0.25">
      <c r="C660" s="10">
        <v>44328</v>
      </c>
      <c r="D660" s="7">
        <v>68.53</v>
      </c>
      <c r="E660" s="7">
        <v>69.27</v>
      </c>
      <c r="F660" s="7">
        <v>71.069999999999993</v>
      </c>
      <c r="G660" s="7">
        <v>68.2</v>
      </c>
      <c r="H660" s="7" t="s">
        <v>585</v>
      </c>
      <c r="I660" s="9">
        <v>-8.6999999999999994E-3</v>
      </c>
    </row>
    <row r="661" spans="3:9" x14ac:dyDescent="0.25">
      <c r="C661" s="10">
        <v>44327</v>
      </c>
      <c r="D661" s="7">
        <v>69.13</v>
      </c>
      <c r="E661" s="7">
        <v>65.73</v>
      </c>
      <c r="F661" s="7">
        <v>69.599999999999994</v>
      </c>
      <c r="G661" s="7">
        <v>65.2</v>
      </c>
      <c r="H661" s="7" t="s">
        <v>586</v>
      </c>
      <c r="I661" s="9">
        <v>4.5900000000000003E-2</v>
      </c>
    </row>
    <row r="662" spans="3:9" x14ac:dyDescent="0.25">
      <c r="C662" s="10">
        <v>44326</v>
      </c>
      <c r="D662" s="7">
        <v>66.099999999999994</v>
      </c>
      <c r="E662" s="7">
        <v>63.53</v>
      </c>
      <c r="F662" s="7">
        <v>66.37</v>
      </c>
      <c r="G662" s="7">
        <v>63.47</v>
      </c>
      <c r="H662" s="7" t="s">
        <v>587</v>
      </c>
      <c r="I662" s="9">
        <v>4.7E-2</v>
      </c>
    </row>
    <row r="663" spans="3:9" x14ac:dyDescent="0.25">
      <c r="C663" s="10">
        <v>44323</v>
      </c>
      <c r="D663" s="7">
        <v>63.13</v>
      </c>
      <c r="E663" s="7">
        <v>61.93</v>
      </c>
      <c r="F663" s="7">
        <v>63.5</v>
      </c>
      <c r="G663" s="7">
        <v>61.47</v>
      </c>
      <c r="H663" s="7" t="s">
        <v>588</v>
      </c>
      <c r="I663" s="9">
        <v>2.2700000000000001E-2</v>
      </c>
    </row>
    <row r="664" spans="3:9" x14ac:dyDescent="0.25">
      <c r="C664" s="10">
        <v>44322</v>
      </c>
      <c r="D664" s="7">
        <v>61.73</v>
      </c>
      <c r="E664" s="7">
        <v>61.9</v>
      </c>
      <c r="F664" s="7">
        <v>62.1</v>
      </c>
      <c r="G664" s="7">
        <v>61.33</v>
      </c>
      <c r="H664" s="7" t="s">
        <v>589</v>
      </c>
      <c r="I664" s="9">
        <v>4.3E-3</v>
      </c>
    </row>
    <row r="665" spans="3:9" x14ac:dyDescent="0.25">
      <c r="C665" s="10">
        <v>44321</v>
      </c>
      <c r="D665" s="7">
        <v>61.47</v>
      </c>
      <c r="E665" s="7">
        <v>61.87</v>
      </c>
      <c r="F665" s="7">
        <v>62.3</v>
      </c>
      <c r="G665" s="7">
        <v>61.2</v>
      </c>
      <c r="H665" s="7" t="s">
        <v>590</v>
      </c>
      <c r="I665" s="9">
        <v>8.8000000000000005E-3</v>
      </c>
    </row>
    <row r="666" spans="3:9" x14ac:dyDescent="0.25">
      <c r="C666" s="10">
        <v>44320</v>
      </c>
      <c r="D666" s="7">
        <v>60.93</v>
      </c>
      <c r="E666" s="7">
        <v>61.67</v>
      </c>
      <c r="F666" s="7">
        <v>62.33</v>
      </c>
      <c r="G666" s="7">
        <v>60.73</v>
      </c>
      <c r="H666" s="7" t="s">
        <v>591</v>
      </c>
      <c r="I666" s="9">
        <v>-5.0000000000000001E-4</v>
      </c>
    </row>
    <row r="667" spans="3:9" x14ac:dyDescent="0.25">
      <c r="C667" s="10">
        <v>44319</v>
      </c>
      <c r="D667" s="7">
        <v>60.97</v>
      </c>
      <c r="E667" s="7">
        <v>59.9</v>
      </c>
      <c r="F667" s="7">
        <v>61.27</v>
      </c>
      <c r="G667" s="7">
        <v>59.7</v>
      </c>
      <c r="H667" s="7" t="s">
        <v>592</v>
      </c>
      <c r="I667" s="9">
        <v>6.6E-3</v>
      </c>
    </row>
    <row r="668" spans="3:9" x14ac:dyDescent="0.25">
      <c r="C668" s="10">
        <v>44316</v>
      </c>
      <c r="D668" s="7">
        <v>60.57</v>
      </c>
      <c r="E668" s="7">
        <v>59.07</v>
      </c>
      <c r="F668" s="7">
        <v>62.07</v>
      </c>
      <c r="G668" s="7">
        <v>58.67</v>
      </c>
      <c r="H668" s="7" t="s">
        <v>593</v>
      </c>
      <c r="I668" s="9">
        <v>2.1899999999999999E-2</v>
      </c>
    </row>
    <row r="669" spans="3:9" x14ac:dyDescent="0.25">
      <c r="C669" s="10">
        <v>44315</v>
      </c>
      <c r="D669" s="7">
        <v>59.27</v>
      </c>
      <c r="E669" s="7">
        <v>60.17</v>
      </c>
      <c r="F669" s="7">
        <v>60.33</v>
      </c>
      <c r="G669" s="7">
        <v>59.13</v>
      </c>
      <c r="H669" s="7" t="s">
        <v>525</v>
      </c>
      <c r="I669" s="9">
        <v>-5.5999999999999999E-3</v>
      </c>
    </row>
    <row r="670" spans="3:9" x14ac:dyDescent="0.25">
      <c r="C670" s="10">
        <v>44314</v>
      </c>
      <c r="D670" s="7">
        <v>59.6</v>
      </c>
      <c r="E670" s="7">
        <v>59.47</v>
      </c>
      <c r="F670" s="7">
        <v>59.7</v>
      </c>
      <c r="G670" s="7">
        <v>59.33</v>
      </c>
      <c r="H670" s="7" t="s">
        <v>215</v>
      </c>
      <c r="I670" s="9">
        <v>6.1999999999999998E-3</v>
      </c>
    </row>
    <row r="671" spans="3:9" x14ac:dyDescent="0.25">
      <c r="C671" s="10">
        <v>44313</v>
      </c>
      <c r="D671" s="7">
        <v>59.23</v>
      </c>
      <c r="E671" s="7">
        <v>58.8</v>
      </c>
      <c r="F671" s="7">
        <v>59.4</v>
      </c>
      <c r="G671" s="7">
        <v>58.8</v>
      </c>
      <c r="H671" s="7" t="s">
        <v>509</v>
      </c>
      <c r="I671" s="9">
        <v>7.4000000000000003E-3</v>
      </c>
    </row>
    <row r="672" spans="3:9" x14ac:dyDescent="0.25">
      <c r="C672" s="10">
        <v>44312</v>
      </c>
      <c r="D672" s="7">
        <v>58.8</v>
      </c>
      <c r="E672" s="7">
        <v>59.13</v>
      </c>
      <c r="F672" s="7">
        <v>59.2</v>
      </c>
      <c r="G672" s="7">
        <v>58.5</v>
      </c>
      <c r="H672" s="7" t="s">
        <v>594</v>
      </c>
      <c r="I672" s="9">
        <v>1.6999999999999999E-3</v>
      </c>
    </row>
    <row r="673" spans="3:9" x14ac:dyDescent="0.25">
      <c r="C673" s="10">
        <v>44309</v>
      </c>
      <c r="D673" s="7">
        <v>58.7</v>
      </c>
      <c r="E673" s="7">
        <v>58.43</v>
      </c>
      <c r="F673" s="7">
        <v>59.03</v>
      </c>
      <c r="G673" s="7">
        <v>58.27</v>
      </c>
      <c r="H673" s="7" t="s">
        <v>595</v>
      </c>
      <c r="I673" s="9">
        <v>2.3E-3</v>
      </c>
    </row>
    <row r="674" spans="3:9" x14ac:dyDescent="0.25">
      <c r="C674" s="10">
        <v>44308</v>
      </c>
      <c r="D674" s="7">
        <v>58.57</v>
      </c>
      <c r="E674" s="7">
        <v>58.67</v>
      </c>
      <c r="F674" s="7">
        <v>58.87</v>
      </c>
      <c r="G674" s="7">
        <v>58.23</v>
      </c>
      <c r="H674" s="7" t="s">
        <v>596</v>
      </c>
      <c r="I674" s="9">
        <v>5.9999999999999995E-4</v>
      </c>
    </row>
    <row r="675" spans="3:9" x14ac:dyDescent="0.25">
      <c r="C675" s="10">
        <v>44306</v>
      </c>
      <c r="D675" s="7">
        <v>58.53</v>
      </c>
      <c r="E675" s="7">
        <v>58.9</v>
      </c>
      <c r="F675" s="7">
        <v>60</v>
      </c>
      <c r="G675" s="7">
        <v>58.23</v>
      </c>
      <c r="H675" s="7" t="s">
        <v>597</v>
      </c>
      <c r="I675" s="9">
        <v>-3.3999999999999998E-3</v>
      </c>
    </row>
    <row r="676" spans="3:9" x14ac:dyDescent="0.25">
      <c r="C676" s="10">
        <v>44305</v>
      </c>
      <c r="D676" s="7">
        <v>58.73</v>
      </c>
      <c r="E676" s="7">
        <v>58.63</v>
      </c>
      <c r="F676" s="7">
        <v>59.2</v>
      </c>
      <c r="G676" s="7">
        <v>57.9</v>
      </c>
      <c r="H676" s="7" t="s">
        <v>191</v>
      </c>
      <c r="I676" s="9">
        <v>-2.2700000000000001E-2</v>
      </c>
    </row>
    <row r="677" spans="3:9" x14ac:dyDescent="0.25">
      <c r="C677" s="10">
        <v>44302</v>
      </c>
      <c r="D677" s="7">
        <v>60.1</v>
      </c>
      <c r="E677" s="7">
        <v>59.43</v>
      </c>
      <c r="F677" s="7">
        <v>60.77</v>
      </c>
      <c r="G677" s="7">
        <v>59.43</v>
      </c>
      <c r="H677" s="7" t="s">
        <v>598</v>
      </c>
      <c r="I677" s="9">
        <v>5.9999999999999995E-4</v>
      </c>
    </row>
    <row r="678" spans="3:9" x14ac:dyDescent="0.25">
      <c r="C678" s="10">
        <v>44301</v>
      </c>
      <c r="D678" s="7">
        <v>60.07</v>
      </c>
      <c r="E678" s="7">
        <v>58.8</v>
      </c>
      <c r="F678" s="7">
        <v>60.23</v>
      </c>
      <c r="G678" s="7">
        <v>58.73</v>
      </c>
      <c r="H678" s="7" t="s">
        <v>599</v>
      </c>
      <c r="I678" s="9">
        <v>1.46E-2</v>
      </c>
    </row>
    <row r="679" spans="3:9" x14ac:dyDescent="0.25">
      <c r="C679" s="10">
        <v>44299</v>
      </c>
      <c r="D679" s="7">
        <v>59.2</v>
      </c>
      <c r="E679" s="7">
        <v>58.13</v>
      </c>
      <c r="F679" s="7">
        <v>59.5</v>
      </c>
      <c r="G679" s="7">
        <v>58.07</v>
      </c>
      <c r="H679" s="7" t="s">
        <v>600</v>
      </c>
      <c r="I679" s="9">
        <v>2.07E-2</v>
      </c>
    </row>
    <row r="680" spans="3:9" x14ac:dyDescent="0.25">
      <c r="C680" s="10">
        <v>44298</v>
      </c>
      <c r="D680" s="7">
        <v>58</v>
      </c>
      <c r="E680" s="7">
        <v>60.07</v>
      </c>
      <c r="F680" s="7">
        <v>60.3</v>
      </c>
      <c r="G680" s="7">
        <v>57.83</v>
      </c>
      <c r="H680" s="7" t="s">
        <v>601</v>
      </c>
      <c r="I680" s="9">
        <v>-5.1299999999999998E-2</v>
      </c>
    </row>
    <row r="681" spans="3:9" x14ac:dyDescent="0.25">
      <c r="C681" s="10">
        <v>44295</v>
      </c>
      <c r="D681" s="7">
        <v>61.13</v>
      </c>
      <c r="E681" s="7">
        <v>61.87</v>
      </c>
      <c r="F681" s="7">
        <v>61.97</v>
      </c>
      <c r="G681" s="7">
        <v>60.87</v>
      </c>
      <c r="H681" s="7" t="s">
        <v>602</v>
      </c>
      <c r="I681" s="9">
        <v>-1.34E-2</v>
      </c>
    </row>
    <row r="682" spans="3:9" x14ac:dyDescent="0.25">
      <c r="C682" s="10">
        <v>44294</v>
      </c>
      <c r="D682" s="7">
        <v>61.97</v>
      </c>
      <c r="E682" s="7">
        <v>62</v>
      </c>
      <c r="F682" s="7">
        <v>62.47</v>
      </c>
      <c r="G682" s="7">
        <v>61.67</v>
      </c>
      <c r="H682" s="7" t="s">
        <v>603</v>
      </c>
      <c r="I682" s="9">
        <v>2.7000000000000001E-3</v>
      </c>
    </row>
    <row r="683" spans="3:9" x14ac:dyDescent="0.25">
      <c r="C683" s="10">
        <v>44293</v>
      </c>
      <c r="D683" s="7">
        <v>61.8</v>
      </c>
      <c r="E683" s="7">
        <v>60.77</v>
      </c>
      <c r="F683" s="7">
        <v>61.93</v>
      </c>
      <c r="G683" s="7">
        <v>60.77</v>
      </c>
      <c r="H683" s="7" t="s">
        <v>604</v>
      </c>
      <c r="I683" s="9">
        <v>1.7000000000000001E-2</v>
      </c>
    </row>
    <row r="684" spans="3:9" x14ac:dyDescent="0.25">
      <c r="C684" s="10">
        <v>44292</v>
      </c>
      <c r="D684" s="7">
        <v>60.77</v>
      </c>
      <c r="E684" s="7">
        <v>60.6</v>
      </c>
      <c r="F684" s="7">
        <v>61.23</v>
      </c>
      <c r="G684" s="7">
        <v>60.3</v>
      </c>
      <c r="H684" s="7" t="s">
        <v>605</v>
      </c>
      <c r="I684" s="9">
        <v>4.4000000000000003E-3</v>
      </c>
    </row>
    <row r="685" spans="3:9" x14ac:dyDescent="0.25">
      <c r="C685" s="10">
        <v>44291</v>
      </c>
      <c r="D685" s="7">
        <v>60.5</v>
      </c>
      <c r="E685" s="7">
        <v>62</v>
      </c>
      <c r="F685" s="7">
        <v>62</v>
      </c>
      <c r="G685" s="7">
        <v>60.03</v>
      </c>
      <c r="H685" s="7" t="s">
        <v>606</v>
      </c>
      <c r="I685" s="9">
        <v>-2.58E-2</v>
      </c>
    </row>
    <row r="686" spans="3:9" x14ac:dyDescent="0.25">
      <c r="C686" s="10">
        <v>44287</v>
      </c>
      <c r="D686" s="7">
        <v>62.1</v>
      </c>
      <c r="E686" s="7">
        <v>61.33</v>
      </c>
      <c r="F686" s="7">
        <v>62.23</v>
      </c>
      <c r="G686" s="7">
        <v>60.8</v>
      </c>
      <c r="H686" s="7" t="s">
        <v>607</v>
      </c>
      <c r="I686" s="9">
        <v>1.4200000000000001E-2</v>
      </c>
    </row>
    <row r="687" spans="3:9" x14ac:dyDescent="0.25">
      <c r="C687" s="10">
        <v>44286</v>
      </c>
      <c r="D687" s="7">
        <v>61.23</v>
      </c>
      <c r="E687" s="7">
        <v>61.03</v>
      </c>
      <c r="F687" s="7">
        <v>61.53</v>
      </c>
      <c r="G687" s="7">
        <v>60.63</v>
      </c>
      <c r="H687" s="7" t="s">
        <v>608</v>
      </c>
      <c r="I687" s="9">
        <v>3.3E-3</v>
      </c>
    </row>
    <row r="688" spans="3:9" x14ac:dyDescent="0.25">
      <c r="C688" s="10">
        <v>44285</v>
      </c>
      <c r="D688" s="7">
        <v>61.03</v>
      </c>
      <c r="E688" s="7">
        <v>60.67</v>
      </c>
      <c r="F688" s="7">
        <v>61.3</v>
      </c>
      <c r="G688" s="7">
        <v>60.07</v>
      </c>
      <c r="H688" s="7" t="s">
        <v>609</v>
      </c>
      <c r="I688" s="9">
        <v>7.1999999999999998E-3</v>
      </c>
    </row>
    <row r="689" spans="3:9" x14ac:dyDescent="0.25">
      <c r="C689" s="10">
        <v>44281</v>
      </c>
      <c r="D689" s="7">
        <v>60.6</v>
      </c>
      <c r="E689" s="7">
        <v>61.2</v>
      </c>
      <c r="F689" s="7">
        <v>61.47</v>
      </c>
      <c r="G689" s="7">
        <v>60.4</v>
      </c>
      <c r="H689" s="7" t="s">
        <v>610</v>
      </c>
      <c r="I689" s="9">
        <v>0</v>
      </c>
    </row>
    <row r="690" spans="3:9" x14ac:dyDescent="0.25">
      <c r="C690" s="10">
        <v>44280</v>
      </c>
      <c r="D690" s="7">
        <v>60.6</v>
      </c>
      <c r="E690" s="7">
        <v>62.9</v>
      </c>
      <c r="F690" s="7">
        <v>63.13</v>
      </c>
      <c r="G690" s="7">
        <v>60.3</v>
      </c>
      <c r="H690" s="7" t="s">
        <v>611</v>
      </c>
      <c r="I690" s="9">
        <v>-3.8600000000000002E-2</v>
      </c>
    </row>
    <row r="691" spans="3:9" x14ac:dyDescent="0.25">
      <c r="C691" s="10">
        <v>44279</v>
      </c>
      <c r="D691" s="7">
        <v>63.03</v>
      </c>
      <c r="E691" s="7">
        <v>64</v>
      </c>
      <c r="F691" s="7">
        <v>64.5</v>
      </c>
      <c r="G691" s="7">
        <v>62.83</v>
      </c>
      <c r="H691" s="7" t="s">
        <v>612</v>
      </c>
      <c r="I691" s="9">
        <v>-2.2700000000000001E-2</v>
      </c>
    </row>
    <row r="692" spans="3:9" x14ac:dyDescent="0.25">
      <c r="C692" s="10">
        <v>44278</v>
      </c>
      <c r="D692" s="7">
        <v>64.5</v>
      </c>
      <c r="E692" s="7">
        <v>64.8</v>
      </c>
      <c r="F692" s="7">
        <v>65</v>
      </c>
      <c r="G692" s="7">
        <v>64.27</v>
      </c>
      <c r="H692" s="7" t="s">
        <v>613</v>
      </c>
      <c r="I692" s="9">
        <v>-2.4199999999999999E-2</v>
      </c>
    </row>
    <row r="693" spans="3:9" x14ac:dyDescent="0.25">
      <c r="C693" s="10">
        <v>44277</v>
      </c>
      <c r="D693" s="7">
        <v>66.099999999999994</v>
      </c>
      <c r="E693" s="7">
        <v>66.430000000000007</v>
      </c>
      <c r="F693" s="7">
        <v>66.53</v>
      </c>
      <c r="G693" s="7">
        <v>65.5</v>
      </c>
      <c r="H693" s="7" t="s">
        <v>614</v>
      </c>
      <c r="I693" s="9">
        <v>4.1000000000000003E-3</v>
      </c>
    </row>
    <row r="694" spans="3:9" x14ac:dyDescent="0.25">
      <c r="C694" s="10">
        <v>44274</v>
      </c>
      <c r="D694" s="7">
        <v>65.83</v>
      </c>
      <c r="E694" s="7">
        <v>64.63</v>
      </c>
      <c r="F694" s="7">
        <v>66.400000000000006</v>
      </c>
      <c r="G694" s="7">
        <v>63.6</v>
      </c>
      <c r="H694" s="7" t="s">
        <v>615</v>
      </c>
      <c r="I694" s="9">
        <v>1.54E-2</v>
      </c>
    </row>
    <row r="695" spans="3:9" x14ac:dyDescent="0.25">
      <c r="C695" s="10">
        <v>44273</v>
      </c>
      <c r="D695" s="7">
        <v>64.83</v>
      </c>
      <c r="E695" s="7">
        <v>65.930000000000007</v>
      </c>
      <c r="F695" s="7">
        <v>66.33</v>
      </c>
      <c r="G695" s="7">
        <v>64.33</v>
      </c>
      <c r="H695" s="7" t="s">
        <v>616</v>
      </c>
      <c r="I695" s="9">
        <v>-9.7000000000000003E-3</v>
      </c>
    </row>
    <row r="696" spans="3:9" x14ac:dyDescent="0.25">
      <c r="C696" s="10">
        <v>44272</v>
      </c>
      <c r="D696" s="7">
        <v>65.47</v>
      </c>
      <c r="E696" s="7">
        <v>67.5</v>
      </c>
      <c r="F696" s="7">
        <v>67.5</v>
      </c>
      <c r="G696" s="7">
        <v>65.33</v>
      </c>
      <c r="H696" s="7" t="s">
        <v>617</v>
      </c>
      <c r="I696" s="9">
        <v>-2.1899999999999999E-2</v>
      </c>
    </row>
    <row r="697" spans="3:9" x14ac:dyDescent="0.25">
      <c r="C697" s="10">
        <v>44271</v>
      </c>
      <c r="D697" s="7">
        <v>66.930000000000007</v>
      </c>
      <c r="E697" s="7">
        <v>68.069999999999993</v>
      </c>
      <c r="F697" s="7">
        <v>68.400000000000006</v>
      </c>
      <c r="G697" s="7">
        <v>66.63</v>
      </c>
      <c r="H697" s="7" t="s">
        <v>618</v>
      </c>
      <c r="I697" s="9">
        <v>-6.4000000000000003E-3</v>
      </c>
    </row>
    <row r="698" spans="3:9" x14ac:dyDescent="0.25">
      <c r="C698" s="10">
        <v>44270</v>
      </c>
      <c r="D698" s="7">
        <v>67.37</v>
      </c>
      <c r="E698" s="7">
        <v>67.77</v>
      </c>
      <c r="F698" s="7">
        <v>68.47</v>
      </c>
      <c r="G698" s="7">
        <v>66.67</v>
      </c>
      <c r="H698" s="7" t="s">
        <v>619</v>
      </c>
      <c r="I698" s="9">
        <v>-2.5000000000000001E-3</v>
      </c>
    </row>
    <row r="699" spans="3:9" x14ac:dyDescent="0.25">
      <c r="C699" s="10">
        <v>44267</v>
      </c>
      <c r="D699" s="7">
        <v>67.53</v>
      </c>
      <c r="E699" s="7">
        <v>66.83</v>
      </c>
      <c r="F699" s="7">
        <v>68.2</v>
      </c>
      <c r="G699" s="7">
        <v>66.8</v>
      </c>
      <c r="H699" s="7" t="s">
        <v>620</v>
      </c>
      <c r="I699" s="9">
        <v>2.4799999999999999E-2</v>
      </c>
    </row>
    <row r="700" spans="3:9" x14ac:dyDescent="0.25">
      <c r="C700" s="10">
        <v>44265</v>
      </c>
      <c r="D700" s="7">
        <v>65.900000000000006</v>
      </c>
      <c r="E700" s="7">
        <v>67.930000000000007</v>
      </c>
      <c r="F700" s="7">
        <v>67.930000000000007</v>
      </c>
      <c r="G700" s="7">
        <v>65.8</v>
      </c>
      <c r="H700" s="7" t="s">
        <v>621</v>
      </c>
      <c r="I700" s="9">
        <v>-1.6899999999999998E-2</v>
      </c>
    </row>
    <row r="701" spans="3:9" x14ac:dyDescent="0.25">
      <c r="C701" s="10">
        <v>44264</v>
      </c>
      <c r="D701" s="7">
        <v>67.03</v>
      </c>
      <c r="E701" s="7">
        <v>68.3</v>
      </c>
      <c r="F701" s="7">
        <v>68.599999999999994</v>
      </c>
      <c r="G701" s="7">
        <v>66.13</v>
      </c>
      <c r="H701" s="7" t="s">
        <v>622</v>
      </c>
      <c r="I701" s="9">
        <v>-2.9399999999999999E-2</v>
      </c>
    </row>
    <row r="702" spans="3:9" x14ac:dyDescent="0.25">
      <c r="C702" s="10">
        <v>44263</v>
      </c>
      <c r="D702" s="7">
        <v>69.069999999999993</v>
      </c>
      <c r="E702" s="7">
        <v>68.17</v>
      </c>
      <c r="F702" s="7">
        <v>70</v>
      </c>
      <c r="G702" s="7">
        <v>68.069999999999993</v>
      </c>
      <c r="H702" s="7" t="s">
        <v>623</v>
      </c>
      <c r="I702" s="9">
        <v>2.12E-2</v>
      </c>
    </row>
    <row r="703" spans="3:9" x14ac:dyDescent="0.25">
      <c r="C703" s="10">
        <v>44260</v>
      </c>
      <c r="D703" s="7">
        <v>67.63</v>
      </c>
      <c r="E703" s="7">
        <v>67.8</v>
      </c>
      <c r="F703" s="7">
        <v>68.569999999999993</v>
      </c>
      <c r="G703" s="7">
        <v>67.23</v>
      </c>
      <c r="H703" s="7" t="s">
        <v>624</v>
      </c>
      <c r="I703" s="9">
        <v>0</v>
      </c>
    </row>
    <row r="704" spans="3:9" x14ac:dyDescent="0.25">
      <c r="C704" s="10">
        <v>44259</v>
      </c>
      <c r="D704" s="7">
        <v>67.63</v>
      </c>
      <c r="E704" s="7">
        <v>67.67</v>
      </c>
      <c r="F704" s="7">
        <v>68.73</v>
      </c>
      <c r="G704" s="7">
        <v>67.430000000000007</v>
      </c>
      <c r="H704" s="7" t="s">
        <v>625</v>
      </c>
      <c r="I704" s="9">
        <v>-1.12E-2</v>
      </c>
    </row>
    <row r="705" spans="3:9" x14ac:dyDescent="0.25">
      <c r="C705" s="10">
        <v>44258</v>
      </c>
      <c r="D705" s="7">
        <v>68.400000000000006</v>
      </c>
      <c r="E705" s="7">
        <v>68.67</v>
      </c>
      <c r="F705" s="7">
        <v>69.33</v>
      </c>
      <c r="G705" s="7">
        <v>67.599999999999994</v>
      </c>
      <c r="H705" s="7" t="s">
        <v>626</v>
      </c>
      <c r="I705" s="9">
        <v>3.8999999999999998E-3</v>
      </c>
    </row>
    <row r="706" spans="3:9" x14ac:dyDescent="0.25">
      <c r="C706" s="10">
        <v>44257</v>
      </c>
      <c r="D706" s="7">
        <v>68.13</v>
      </c>
      <c r="E706" s="7">
        <v>68.17</v>
      </c>
      <c r="F706" s="7">
        <v>69.400000000000006</v>
      </c>
      <c r="G706" s="7">
        <v>67.83</v>
      </c>
      <c r="H706" s="7" t="s">
        <v>627</v>
      </c>
      <c r="I706" s="9">
        <v>1.49E-2</v>
      </c>
    </row>
    <row r="707" spans="3:9" x14ac:dyDescent="0.25">
      <c r="C707" s="10">
        <v>44256</v>
      </c>
      <c r="D707" s="7">
        <v>67.13</v>
      </c>
      <c r="E707" s="7">
        <v>67.33</v>
      </c>
      <c r="F707" s="7">
        <v>67.67</v>
      </c>
      <c r="G707" s="7">
        <v>66.53</v>
      </c>
      <c r="H707" s="7" t="s">
        <v>628</v>
      </c>
      <c r="I707" s="9">
        <v>2.7E-2</v>
      </c>
    </row>
    <row r="708" spans="3:9" x14ac:dyDescent="0.25">
      <c r="C708" s="10">
        <v>44253</v>
      </c>
      <c r="D708" s="7">
        <v>65.37</v>
      </c>
      <c r="E708" s="7">
        <v>66.33</v>
      </c>
      <c r="F708" s="7">
        <v>67.97</v>
      </c>
      <c r="G708" s="7">
        <v>64.8</v>
      </c>
      <c r="H708" s="7" t="s">
        <v>627</v>
      </c>
      <c r="I708" s="9">
        <v>-2.8199999999999999E-2</v>
      </c>
    </row>
    <row r="709" spans="3:9" x14ac:dyDescent="0.25">
      <c r="C709" s="10">
        <v>44252</v>
      </c>
      <c r="D709" s="7">
        <v>67.27</v>
      </c>
      <c r="E709" s="7">
        <v>66.27</v>
      </c>
      <c r="F709" s="7">
        <v>67.97</v>
      </c>
      <c r="G709" s="7">
        <v>65.900000000000006</v>
      </c>
      <c r="H709" s="7" t="s">
        <v>629</v>
      </c>
      <c r="I709" s="9">
        <v>3.0099999999999998E-2</v>
      </c>
    </row>
    <row r="710" spans="3:9" x14ac:dyDescent="0.25">
      <c r="C710" s="10">
        <v>44251</v>
      </c>
      <c r="D710" s="7">
        <v>65.3</v>
      </c>
      <c r="E710" s="7">
        <v>65.599999999999994</v>
      </c>
      <c r="F710" s="7">
        <v>66.599999999999994</v>
      </c>
      <c r="G710" s="7">
        <v>64.67</v>
      </c>
      <c r="H710" s="7" t="s">
        <v>630</v>
      </c>
      <c r="I710" s="9">
        <v>3.0999999999999999E-3</v>
      </c>
    </row>
    <row r="711" spans="3:9" x14ac:dyDescent="0.25">
      <c r="C711" s="10">
        <v>44250</v>
      </c>
      <c r="D711" s="7">
        <v>65.099999999999994</v>
      </c>
      <c r="E711" s="7">
        <v>64.27</v>
      </c>
      <c r="F711" s="7">
        <v>66.069999999999993</v>
      </c>
      <c r="G711" s="7">
        <v>64</v>
      </c>
      <c r="H711" s="7" t="s">
        <v>631</v>
      </c>
      <c r="I711" s="9">
        <v>2.0899999999999998E-2</v>
      </c>
    </row>
    <row r="712" spans="3:9" x14ac:dyDescent="0.25">
      <c r="C712" s="10">
        <v>44249</v>
      </c>
      <c r="D712" s="7">
        <v>63.77</v>
      </c>
      <c r="E712" s="7">
        <v>65</v>
      </c>
      <c r="F712" s="7">
        <v>65.67</v>
      </c>
      <c r="G712" s="7">
        <v>63.4</v>
      </c>
      <c r="H712" s="7" t="s">
        <v>632</v>
      </c>
      <c r="I712" s="9">
        <v>-1.95E-2</v>
      </c>
    </row>
    <row r="713" spans="3:9" x14ac:dyDescent="0.25">
      <c r="C713" s="10">
        <v>44246</v>
      </c>
      <c r="D713" s="7">
        <v>65.03</v>
      </c>
      <c r="E713" s="7">
        <v>66.13</v>
      </c>
      <c r="F713" s="7">
        <v>67</v>
      </c>
      <c r="G713" s="7">
        <v>64.069999999999993</v>
      </c>
      <c r="H713" s="7" t="s">
        <v>633</v>
      </c>
      <c r="I713" s="9">
        <v>-1.46E-2</v>
      </c>
    </row>
    <row r="714" spans="3:9" x14ac:dyDescent="0.25">
      <c r="C714" s="10">
        <v>44245</v>
      </c>
      <c r="D714" s="7">
        <v>66</v>
      </c>
      <c r="E714" s="7">
        <v>63.53</v>
      </c>
      <c r="F714" s="7">
        <v>66.569999999999993</v>
      </c>
      <c r="G714" s="7">
        <v>63.53</v>
      </c>
      <c r="H714" s="7" t="s">
        <v>634</v>
      </c>
      <c r="I714" s="9">
        <v>4.2099999999999999E-2</v>
      </c>
    </row>
    <row r="715" spans="3:9" x14ac:dyDescent="0.25">
      <c r="C715" s="10">
        <v>44244</v>
      </c>
      <c r="D715" s="7">
        <v>63.33</v>
      </c>
      <c r="E715" s="7">
        <v>63.7</v>
      </c>
      <c r="F715" s="7">
        <v>63.8</v>
      </c>
      <c r="G715" s="7">
        <v>63.1</v>
      </c>
      <c r="H715" s="7" t="s">
        <v>635</v>
      </c>
      <c r="I715" s="9">
        <v>-6.3E-3</v>
      </c>
    </row>
    <row r="716" spans="3:9" x14ac:dyDescent="0.25">
      <c r="C716" s="10">
        <v>44243</v>
      </c>
      <c r="D716" s="7">
        <v>63.73</v>
      </c>
      <c r="E716" s="7">
        <v>62.77</v>
      </c>
      <c r="F716" s="7">
        <v>64.33</v>
      </c>
      <c r="G716" s="7">
        <v>62.67</v>
      </c>
      <c r="H716" s="7" t="s">
        <v>636</v>
      </c>
      <c r="I716" s="9">
        <v>1.54E-2</v>
      </c>
    </row>
    <row r="717" spans="3:9" x14ac:dyDescent="0.25">
      <c r="C717" s="10">
        <v>44242</v>
      </c>
      <c r="D717" s="7">
        <v>62.77</v>
      </c>
      <c r="E717" s="7">
        <v>63.7</v>
      </c>
      <c r="F717" s="7">
        <v>64.069999999999993</v>
      </c>
      <c r="G717" s="7">
        <v>62.67</v>
      </c>
      <c r="H717" s="7" t="s">
        <v>637</v>
      </c>
      <c r="I717" s="9">
        <v>-0.01</v>
      </c>
    </row>
    <row r="718" spans="3:9" x14ac:dyDescent="0.25">
      <c r="C718" s="10">
        <v>44239</v>
      </c>
      <c r="D718" s="7">
        <v>63.4</v>
      </c>
      <c r="E718" s="7">
        <v>64.37</v>
      </c>
      <c r="F718" s="7">
        <v>64.73</v>
      </c>
      <c r="G718" s="7">
        <v>63.07</v>
      </c>
      <c r="H718" s="7" t="s">
        <v>612</v>
      </c>
      <c r="I718" s="9">
        <v>-1.4500000000000001E-2</v>
      </c>
    </row>
    <row r="719" spans="3:9" x14ac:dyDescent="0.25">
      <c r="C719" s="10">
        <v>44238</v>
      </c>
      <c r="D719" s="7">
        <v>64.33</v>
      </c>
      <c r="E719" s="7">
        <v>64.069999999999993</v>
      </c>
      <c r="F719" s="7">
        <v>65</v>
      </c>
      <c r="G719" s="7">
        <v>63.93</v>
      </c>
      <c r="H719" s="7" t="s">
        <v>638</v>
      </c>
      <c r="I719" s="9">
        <v>-2.5999999999999999E-3</v>
      </c>
    </row>
    <row r="720" spans="3:9" x14ac:dyDescent="0.25">
      <c r="C720" s="10">
        <v>44237</v>
      </c>
      <c r="D720" s="7">
        <v>64.5</v>
      </c>
      <c r="E720" s="7">
        <v>65.400000000000006</v>
      </c>
      <c r="F720" s="7">
        <v>65.83</v>
      </c>
      <c r="G720" s="7">
        <v>64.069999999999993</v>
      </c>
      <c r="H720" s="7" t="s">
        <v>639</v>
      </c>
      <c r="I720" s="9">
        <v>-9.7000000000000003E-3</v>
      </c>
    </row>
    <row r="721" spans="3:9" x14ac:dyDescent="0.25">
      <c r="C721" s="10">
        <v>44236</v>
      </c>
      <c r="D721" s="7">
        <v>65.13</v>
      </c>
      <c r="E721" s="7">
        <v>66.53</v>
      </c>
      <c r="F721" s="7">
        <v>66.53</v>
      </c>
      <c r="G721" s="7">
        <v>64.67</v>
      </c>
      <c r="H721" s="7" t="s">
        <v>640</v>
      </c>
      <c r="I721" s="9">
        <v>-6.1499999999999999E-2</v>
      </c>
    </row>
    <row r="722" spans="3:9" x14ac:dyDescent="0.25">
      <c r="C722" s="10">
        <v>44235</v>
      </c>
      <c r="D722" s="7">
        <v>69.400000000000006</v>
      </c>
      <c r="E722" s="7">
        <v>69.33</v>
      </c>
      <c r="F722" s="7">
        <v>69.599999999999994</v>
      </c>
      <c r="G722" s="7">
        <v>68.3</v>
      </c>
      <c r="H722" s="7" t="s">
        <v>641</v>
      </c>
      <c r="I722" s="9">
        <v>1.66E-2</v>
      </c>
    </row>
    <row r="723" spans="3:9" x14ac:dyDescent="0.25">
      <c r="C723" s="10">
        <v>44232</v>
      </c>
      <c r="D723" s="7">
        <v>68.27</v>
      </c>
      <c r="E723" s="7">
        <v>69.67</v>
      </c>
      <c r="F723" s="7">
        <v>69.73</v>
      </c>
      <c r="G723" s="7">
        <v>68.03</v>
      </c>
      <c r="H723" s="7" t="s">
        <v>642</v>
      </c>
      <c r="I723" s="9">
        <v>-1.1599999999999999E-2</v>
      </c>
    </row>
    <row r="724" spans="3:9" x14ac:dyDescent="0.25">
      <c r="C724" s="10">
        <v>44231</v>
      </c>
      <c r="D724" s="7">
        <v>69.069999999999993</v>
      </c>
      <c r="E724" s="7">
        <v>68.53</v>
      </c>
      <c r="F724" s="7">
        <v>69.569999999999993</v>
      </c>
      <c r="G724" s="7">
        <v>68.33</v>
      </c>
      <c r="H724" s="7" t="s">
        <v>643</v>
      </c>
      <c r="I724" s="9">
        <v>1.72E-2</v>
      </c>
    </row>
    <row r="725" spans="3:9" x14ac:dyDescent="0.25">
      <c r="C725" s="10">
        <v>44230</v>
      </c>
      <c r="D725" s="7">
        <v>67.900000000000006</v>
      </c>
      <c r="E725" s="7">
        <v>67.069999999999993</v>
      </c>
      <c r="F725" s="7">
        <v>68.27</v>
      </c>
      <c r="G725" s="7">
        <v>66.599999999999994</v>
      </c>
      <c r="H725" s="7" t="s">
        <v>644</v>
      </c>
      <c r="I725" s="9">
        <v>3.09E-2</v>
      </c>
    </row>
    <row r="726" spans="3:9" x14ac:dyDescent="0.25">
      <c r="C726" s="10">
        <v>44229</v>
      </c>
      <c r="D726" s="7">
        <v>65.87</v>
      </c>
      <c r="E726" s="7">
        <v>65.03</v>
      </c>
      <c r="F726" s="7">
        <v>66.13</v>
      </c>
      <c r="G726" s="7">
        <v>64.5</v>
      </c>
      <c r="H726" s="7" t="s">
        <v>645</v>
      </c>
      <c r="I726" s="9">
        <v>3.1300000000000001E-2</v>
      </c>
    </row>
    <row r="727" spans="3:9" x14ac:dyDescent="0.25">
      <c r="C727" s="10">
        <v>44228</v>
      </c>
      <c r="D727" s="7">
        <v>63.87</v>
      </c>
      <c r="E727" s="7">
        <v>63.87</v>
      </c>
      <c r="F727" s="7">
        <v>64.27</v>
      </c>
      <c r="G727" s="7">
        <v>62.27</v>
      </c>
      <c r="H727" s="7" t="s">
        <v>646</v>
      </c>
      <c r="I727" s="9">
        <v>2.7300000000000001E-2</v>
      </c>
    </row>
    <row r="728" spans="3:9" ht="7.05" customHeight="1" x14ac:dyDescent="0.25"/>
  </sheetData>
  <mergeCells count="2">
    <mergeCell ref="C3:I3"/>
    <mergeCell ref="D4:I4"/>
  </mergeCells>
  <hyperlinks>
    <hyperlink ref="D4" r:id="rId1" xr:uid="{02221B41-0286-4B87-8DB0-187F8D9DA770}"/>
  </hyperlinks>
  <pageMargins left="0.7" right="0.7" top="0.75" bottom="0.75" header="0.3" footer="0.3"/>
  <pageSetup orientation="portrait"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69660-ABC8-49D5-B78B-D7BDA118768D}">
  <sheetPr codeName="Sheet4"/>
  <dimension ref="C1:I748"/>
  <sheetViews>
    <sheetView showGridLines="0" view="pageBreakPreview" zoomScale="70" zoomScaleNormal="100" zoomScaleSheetLayoutView="70" workbookViewId="0">
      <selection activeCell="AD20" sqref="AD20"/>
    </sheetView>
  </sheetViews>
  <sheetFormatPr defaultColWidth="8.77734375" defaultRowHeight="13.2" x14ac:dyDescent="0.25"/>
  <cols>
    <col min="1" max="2" width="1.88671875" style="7" customWidth="1"/>
    <col min="3" max="3" width="12.21875" style="7" bestFit="1" customWidth="1"/>
    <col min="4" max="8" width="8.77734375" style="7"/>
    <col min="9" max="9" width="11.109375" style="7" customWidth="1"/>
    <col min="10" max="10" width="2.21875" style="7" customWidth="1"/>
    <col min="11" max="16384" width="8.77734375" style="7"/>
  </cols>
  <sheetData>
    <row r="1" spans="3:9" ht="9.6" customHeight="1" x14ac:dyDescent="0.25"/>
    <row r="2" spans="3:9" ht="7.05" customHeight="1" x14ac:dyDescent="0.25"/>
    <row r="3" spans="3:9" x14ac:dyDescent="0.25">
      <c r="C3" s="174" t="s">
        <v>1308</v>
      </c>
      <c r="D3" s="174"/>
      <c r="E3" s="174"/>
      <c r="F3" s="174"/>
      <c r="G3" s="174"/>
      <c r="H3" s="174"/>
      <c r="I3" s="174"/>
    </row>
    <row r="4" spans="3:9" ht="31.8" customHeight="1" x14ac:dyDescent="0.25">
      <c r="C4" s="11" t="s">
        <v>1302</v>
      </c>
      <c r="D4" s="178" t="s">
        <v>1314</v>
      </c>
      <c r="E4" s="175"/>
      <c r="F4" s="175"/>
      <c r="G4" s="175"/>
      <c r="H4" s="175"/>
      <c r="I4" s="175"/>
    </row>
    <row r="5" spans="3:9" ht="13.2" customHeight="1" x14ac:dyDescent="0.25">
      <c r="C5" s="7" t="s">
        <v>0</v>
      </c>
      <c r="D5" s="7" t="s">
        <v>1</v>
      </c>
      <c r="E5" s="7" t="s">
        <v>2</v>
      </c>
      <c r="F5" s="7" t="s">
        <v>3</v>
      </c>
      <c r="G5" s="7" t="s">
        <v>4</v>
      </c>
      <c r="H5" s="7" t="s">
        <v>5</v>
      </c>
      <c r="I5" s="7" t="s">
        <v>6</v>
      </c>
    </row>
    <row r="6" spans="3:9" x14ac:dyDescent="0.25">
      <c r="C6" s="10">
        <v>45289</v>
      </c>
      <c r="D6" s="7">
        <v>205.05</v>
      </c>
      <c r="E6" s="7">
        <v>208</v>
      </c>
      <c r="F6" s="7">
        <v>208</v>
      </c>
      <c r="G6" s="7">
        <v>204.25</v>
      </c>
      <c r="H6" s="7" t="s">
        <v>647</v>
      </c>
      <c r="I6" s="9">
        <v>-1.5599999999999999E-2</v>
      </c>
    </row>
    <row r="7" spans="3:9" x14ac:dyDescent="0.25">
      <c r="C7" s="10">
        <v>45288</v>
      </c>
      <c r="D7" s="7">
        <v>208.3</v>
      </c>
      <c r="E7" s="7">
        <v>206.5</v>
      </c>
      <c r="F7" s="7">
        <v>208.9</v>
      </c>
      <c r="G7" s="7">
        <v>205.35</v>
      </c>
      <c r="H7" s="7" t="s">
        <v>648</v>
      </c>
      <c r="I7" s="9">
        <v>1.34E-2</v>
      </c>
    </row>
    <row r="8" spans="3:9" x14ac:dyDescent="0.25">
      <c r="C8" s="10">
        <v>45287</v>
      </c>
      <c r="D8" s="7">
        <v>205.55</v>
      </c>
      <c r="E8" s="7">
        <v>209.5</v>
      </c>
      <c r="F8" s="7">
        <v>209.9</v>
      </c>
      <c r="G8" s="7">
        <v>204.5</v>
      </c>
      <c r="H8" s="7" t="s">
        <v>461</v>
      </c>
      <c r="I8" s="9">
        <v>-8.6999999999999994E-3</v>
      </c>
    </row>
    <row r="9" spans="3:9" x14ac:dyDescent="0.25">
      <c r="C9" s="10">
        <v>45286</v>
      </c>
      <c r="D9" s="7">
        <v>207.35</v>
      </c>
      <c r="E9" s="7">
        <v>204.5</v>
      </c>
      <c r="F9" s="7">
        <v>208.5</v>
      </c>
      <c r="G9" s="7">
        <v>203.65</v>
      </c>
      <c r="H9" s="7" t="s">
        <v>649</v>
      </c>
      <c r="I9" s="9">
        <v>1.67E-2</v>
      </c>
    </row>
    <row r="10" spans="3:9" x14ac:dyDescent="0.25">
      <c r="C10" s="10">
        <v>45282</v>
      </c>
      <c r="D10" s="7">
        <v>203.95</v>
      </c>
      <c r="E10" s="7">
        <v>204</v>
      </c>
      <c r="F10" s="7">
        <v>204.5</v>
      </c>
      <c r="G10" s="7">
        <v>201.8</v>
      </c>
      <c r="H10" s="7" t="s">
        <v>305</v>
      </c>
      <c r="I10" s="9">
        <v>6.4000000000000003E-3</v>
      </c>
    </row>
    <row r="11" spans="3:9" x14ac:dyDescent="0.25">
      <c r="C11" s="10">
        <v>45281</v>
      </c>
      <c r="D11" s="7">
        <v>202.65</v>
      </c>
      <c r="E11" s="7">
        <v>203.95</v>
      </c>
      <c r="F11" s="7">
        <v>206.75</v>
      </c>
      <c r="G11" s="7">
        <v>201.2</v>
      </c>
      <c r="H11" s="7" t="s">
        <v>650</v>
      </c>
      <c r="I11" s="9">
        <v>-2.7000000000000001E-3</v>
      </c>
    </row>
    <row r="12" spans="3:9" x14ac:dyDescent="0.25">
      <c r="C12" s="10">
        <v>45280</v>
      </c>
      <c r="D12" s="7">
        <v>203.2</v>
      </c>
      <c r="E12" s="7">
        <v>201.75</v>
      </c>
      <c r="F12" s="7">
        <v>212</v>
      </c>
      <c r="G12" s="7">
        <v>200.95</v>
      </c>
      <c r="H12" s="7" t="s">
        <v>651</v>
      </c>
      <c r="I12" s="9">
        <v>1.4500000000000001E-2</v>
      </c>
    </row>
    <row r="13" spans="3:9" x14ac:dyDescent="0.25">
      <c r="C13" s="10">
        <v>45279</v>
      </c>
      <c r="D13" s="7">
        <v>200.3</v>
      </c>
      <c r="E13" s="7">
        <v>202</v>
      </c>
      <c r="F13" s="7">
        <v>203.55</v>
      </c>
      <c r="G13" s="7">
        <v>199.3</v>
      </c>
      <c r="H13" s="7" t="s">
        <v>652</v>
      </c>
      <c r="I13" s="9">
        <v>6.4999999999999997E-3</v>
      </c>
    </row>
    <row r="14" spans="3:9" x14ac:dyDescent="0.25">
      <c r="C14" s="10">
        <v>45278</v>
      </c>
      <c r="D14" s="7">
        <v>199</v>
      </c>
      <c r="E14" s="7">
        <v>201.05</v>
      </c>
      <c r="F14" s="7">
        <v>201.65</v>
      </c>
      <c r="G14" s="7">
        <v>197.35</v>
      </c>
      <c r="H14" s="7" t="s">
        <v>653</v>
      </c>
      <c r="I14" s="9">
        <v>-1.0200000000000001E-2</v>
      </c>
    </row>
    <row r="15" spans="3:9" x14ac:dyDescent="0.25">
      <c r="C15" s="10">
        <v>45275</v>
      </c>
      <c r="D15" s="7">
        <v>201.05</v>
      </c>
      <c r="E15" s="7">
        <v>197.25</v>
      </c>
      <c r="F15" s="7">
        <v>201.95</v>
      </c>
      <c r="G15" s="7">
        <v>196.85</v>
      </c>
      <c r="H15" s="7" t="s">
        <v>654</v>
      </c>
      <c r="I15" s="9">
        <v>2.5999999999999999E-2</v>
      </c>
    </row>
    <row r="16" spans="3:9" x14ac:dyDescent="0.25">
      <c r="C16" s="10">
        <v>45274</v>
      </c>
      <c r="D16" s="7">
        <v>195.95</v>
      </c>
      <c r="E16" s="7">
        <v>195.9</v>
      </c>
      <c r="F16" s="7">
        <v>196.3</v>
      </c>
      <c r="G16" s="7">
        <v>193.25</v>
      </c>
      <c r="H16" s="7" t="s">
        <v>655</v>
      </c>
      <c r="I16" s="9">
        <v>1.4500000000000001E-2</v>
      </c>
    </row>
    <row r="17" spans="3:9" x14ac:dyDescent="0.25">
      <c r="C17" s="10">
        <v>45273</v>
      </c>
      <c r="D17" s="7">
        <v>193.15</v>
      </c>
      <c r="E17" s="7">
        <v>195.4</v>
      </c>
      <c r="F17" s="7">
        <v>195.4</v>
      </c>
      <c r="G17" s="7">
        <v>192.05</v>
      </c>
      <c r="H17" s="7" t="s">
        <v>73</v>
      </c>
      <c r="I17" s="9">
        <v>-1.15E-2</v>
      </c>
    </row>
    <row r="18" spans="3:9" x14ac:dyDescent="0.25">
      <c r="C18" s="10">
        <v>45272</v>
      </c>
      <c r="D18" s="7">
        <v>195.4</v>
      </c>
      <c r="E18" s="7">
        <v>196.95</v>
      </c>
      <c r="F18" s="7">
        <v>197.8</v>
      </c>
      <c r="G18" s="7">
        <v>194.55</v>
      </c>
      <c r="H18" s="7" t="s">
        <v>429</v>
      </c>
      <c r="I18" s="9">
        <v>-1.21E-2</v>
      </c>
    </row>
    <row r="19" spans="3:9" x14ac:dyDescent="0.25">
      <c r="C19" s="10">
        <v>45271</v>
      </c>
      <c r="D19" s="7">
        <v>197.8</v>
      </c>
      <c r="E19" s="7">
        <v>197.05</v>
      </c>
      <c r="F19" s="7">
        <v>200.85</v>
      </c>
      <c r="G19" s="7">
        <v>194.25</v>
      </c>
      <c r="H19" s="7" t="s">
        <v>52</v>
      </c>
      <c r="I19" s="9">
        <v>9.4000000000000004E-3</v>
      </c>
    </row>
    <row r="20" spans="3:9" x14ac:dyDescent="0.25">
      <c r="C20" s="10">
        <v>45268</v>
      </c>
      <c r="D20" s="7">
        <v>195.95</v>
      </c>
      <c r="E20" s="7">
        <v>199.85</v>
      </c>
      <c r="F20" s="7">
        <v>200.3</v>
      </c>
      <c r="G20" s="7">
        <v>194.1</v>
      </c>
      <c r="H20" s="7" t="s">
        <v>270</v>
      </c>
      <c r="I20" s="9">
        <v>-1.4800000000000001E-2</v>
      </c>
    </row>
    <row r="21" spans="3:9" x14ac:dyDescent="0.25">
      <c r="C21" s="10">
        <v>45267</v>
      </c>
      <c r="D21" s="7">
        <v>198.9</v>
      </c>
      <c r="E21" s="7">
        <v>200.9</v>
      </c>
      <c r="F21" s="7">
        <v>200.9</v>
      </c>
      <c r="G21" s="7">
        <v>196.05</v>
      </c>
      <c r="H21" s="7" t="s">
        <v>79</v>
      </c>
      <c r="I21" s="9">
        <v>-1.5100000000000001E-2</v>
      </c>
    </row>
    <row r="22" spans="3:9" x14ac:dyDescent="0.25">
      <c r="C22" s="10">
        <v>45266</v>
      </c>
      <c r="D22" s="7">
        <v>201.95</v>
      </c>
      <c r="E22" s="7">
        <v>203.75</v>
      </c>
      <c r="F22" s="7">
        <v>203.75</v>
      </c>
      <c r="G22" s="7">
        <v>199.1</v>
      </c>
      <c r="H22" s="7" t="s">
        <v>656</v>
      </c>
      <c r="I22" s="9">
        <v>-5.0000000000000001E-4</v>
      </c>
    </row>
    <row r="23" spans="3:9" x14ac:dyDescent="0.25">
      <c r="C23" s="10">
        <v>45265</v>
      </c>
      <c r="D23" s="7">
        <v>202.05</v>
      </c>
      <c r="E23" s="7">
        <v>202.2</v>
      </c>
      <c r="F23" s="7">
        <v>203.95</v>
      </c>
      <c r="G23" s="7">
        <v>199.15</v>
      </c>
      <c r="H23" s="7" t="s">
        <v>657</v>
      </c>
      <c r="I23" s="9">
        <v>0</v>
      </c>
    </row>
    <row r="24" spans="3:9" x14ac:dyDescent="0.25">
      <c r="C24" s="10">
        <v>45264</v>
      </c>
      <c r="D24" s="7">
        <v>202.05</v>
      </c>
      <c r="E24" s="7">
        <v>196.5</v>
      </c>
      <c r="F24" s="7">
        <v>205.9</v>
      </c>
      <c r="G24" s="7">
        <v>196.05</v>
      </c>
      <c r="H24" s="7" t="s">
        <v>658</v>
      </c>
      <c r="I24" s="9">
        <v>3.8600000000000002E-2</v>
      </c>
    </row>
    <row r="25" spans="3:9" x14ac:dyDescent="0.25">
      <c r="C25" s="10">
        <v>45261</v>
      </c>
      <c r="D25" s="7">
        <v>194.55</v>
      </c>
      <c r="E25" s="7">
        <v>195.25</v>
      </c>
      <c r="F25" s="7">
        <v>198.25</v>
      </c>
      <c r="G25" s="7">
        <v>194.25</v>
      </c>
      <c r="H25" s="7" t="s">
        <v>94</v>
      </c>
      <c r="I25" s="9">
        <v>-2.0999999999999999E-3</v>
      </c>
    </row>
    <row r="26" spans="3:9" x14ac:dyDescent="0.25">
      <c r="C26" s="10">
        <v>45260</v>
      </c>
      <c r="D26" s="7">
        <v>194.95</v>
      </c>
      <c r="E26" s="7">
        <v>192.65</v>
      </c>
      <c r="F26" s="7">
        <v>195.65</v>
      </c>
      <c r="G26" s="7">
        <v>192.05</v>
      </c>
      <c r="H26" s="7" t="s">
        <v>381</v>
      </c>
      <c r="I26" s="9">
        <v>1.54E-2</v>
      </c>
    </row>
    <row r="27" spans="3:9" x14ac:dyDescent="0.25">
      <c r="C27" s="10">
        <v>45259</v>
      </c>
      <c r="D27" s="7">
        <v>192</v>
      </c>
      <c r="E27" s="7">
        <v>195.5</v>
      </c>
      <c r="F27" s="7">
        <v>195.5</v>
      </c>
      <c r="G27" s="7">
        <v>191.7</v>
      </c>
      <c r="H27" s="7" t="s">
        <v>72</v>
      </c>
      <c r="I27" s="9">
        <v>-1.01E-2</v>
      </c>
    </row>
    <row r="28" spans="3:9" x14ac:dyDescent="0.25">
      <c r="C28" s="10">
        <v>45258</v>
      </c>
      <c r="D28" s="7">
        <v>193.95</v>
      </c>
      <c r="E28" s="7">
        <v>188.85</v>
      </c>
      <c r="F28" s="7">
        <v>194.45</v>
      </c>
      <c r="G28" s="7">
        <v>188.4</v>
      </c>
      <c r="H28" s="7" t="s">
        <v>659</v>
      </c>
      <c r="I28" s="9">
        <v>2.7E-2</v>
      </c>
    </row>
    <row r="29" spans="3:9" x14ac:dyDescent="0.25">
      <c r="C29" s="10">
        <v>45254</v>
      </c>
      <c r="D29" s="7">
        <v>188.85</v>
      </c>
      <c r="E29" s="7">
        <v>190.85</v>
      </c>
      <c r="F29" s="7">
        <v>191.85</v>
      </c>
      <c r="G29" s="7">
        <v>188.15</v>
      </c>
      <c r="H29" s="7" t="s">
        <v>660</v>
      </c>
      <c r="I29" s="9">
        <v>-9.4000000000000004E-3</v>
      </c>
    </row>
    <row r="30" spans="3:9" x14ac:dyDescent="0.25">
      <c r="C30" s="10">
        <v>45253</v>
      </c>
      <c r="D30" s="7">
        <v>190.65</v>
      </c>
      <c r="E30" s="7">
        <v>191</v>
      </c>
      <c r="F30" s="7">
        <v>191.75</v>
      </c>
      <c r="G30" s="7">
        <v>189.6</v>
      </c>
      <c r="H30" s="7" t="s">
        <v>661</v>
      </c>
      <c r="I30" s="9">
        <v>-1.8E-3</v>
      </c>
    </row>
    <row r="31" spans="3:9" x14ac:dyDescent="0.25">
      <c r="C31" s="10">
        <v>45252</v>
      </c>
      <c r="D31" s="7">
        <v>191</v>
      </c>
      <c r="E31" s="7">
        <v>191.2</v>
      </c>
      <c r="F31" s="7">
        <v>191.85</v>
      </c>
      <c r="G31" s="7">
        <v>189.75</v>
      </c>
      <c r="H31" s="7" t="s">
        <v>662</v>
      </c>
      <c r="I31" s="9">
        <v>-1E-3</v>
      </c>
    </row>
    <row r="32" spans="3:9" x14ac:dyDescent="0.25">
      <c r="C32" s="10">
        <v>45251</v>
      </c>
      <c r="D32" s="7">
        <v>191.2</v>
      </c>
      <c r="E32" s="7">
        <v>193</v>
      </c>
      <c r="F32" s="7">
        <v>193.95</v>
      </c>
      <c r="G32" s="7">
        <v>191</v>
      </c>
      <c r="H32" s="7" t="s">
        <v>429</v>
      </c>
      <c r="I32" s="9">
        <v>-3.3599999999999998E-2</v>
      </c>
    </row>
    <row r="33" spans="3:9" x14ac:dyDescent="0.25">
      <c r="C33" s="10">
        <v>45250</v>
      </c>
      <c r="D33" s="7">
        <v>197.85</v>
      </c>
      <c r="E33" s="7">
        <v>198</v>
      </c>
      <c r="F33" s="7">
        <v>198.5</v>
      </c>
      <c r="G33" s="7">
        <v>197</v>
      </c>
      <c r="H33" s="7" t="s">
        <v>663</v>
      </c>
      <c r="I33" s="9">
        <v>7.6E-3</v>
      </c>
    </row>
    <row r="34" spans="3:9" x14ac:dyDescent="0.25">
      <c r="C34" s="10">
        <v>45247</v>
      </c>
      <c r="D34" s="7">
        <v>196.35</v>
      </c>
      <c r="E34" s="7">
        <v>200.85</v>
      </c>
      <c r="F34" s="7">
        <v>201.25</v>
      </c>
      <c r="G34" s="7">
        <v>195.55</v>
      </c>
      <c r="H34" s="7" t="s">
        <v>664</v>
      </c>
      <c r="I34" s="9">
        <v>-2.7E-2</v>
      </c>
    </row>
    <row r="35" spans="3:9" x14ac:dyDescent="0.25">
      <c r="C35" s="10">
        <v>45246</v>
      </c>
      <c r="D35" s="7">
        <v>201.8</v>
      </c>
      <c r="E35" s="7">
        <v>202.5</v>
      </c>
      <c r="F35" s="7">
        <v>203.4</v>
      </c>
      <c r="G35" s="7">
        <v>201</v>
      </c>
      <c r="H35" s="7" t="s">
        <v>665</v>
      </c>
      <c r="I35" s="9">
        <v>1.15E-2</v>
      </c>
    </row>
    <row r="36" spans="3:9" x14ac:dyDescent="0.25">
      <c r="C36" s="10">
        <v>45245</v>
      </c>
      <c r="D36" s="7">
        <v>199.5</v>
      </c>
      <c r="E36" s="7">
        <v>198.5</v>
      </c>
      <c r="F36" s="7">
        <v>203</v>
      </c>
      <c r="G36" s="7">
        <v>197.65</v>
      </c>
      <c r="H36" s="7" t="s">
        <v>666</v>
      </c>
      <c r="I36" s="9">
        <v>1.89E-2</v>
      </c>
    </row>
    <row r="37" spans="3:9" x14ac:dyDescent="0.25">
      <c r="C37" s="10">
        <v>45243</v>
      </c>
      <c r="D37" s="7">
        <v>195.8</v>
      </c>
      <c r="E37" s="7">
        <v>195.9</v>
      </c>
      <c r="F37" s="7">
        <v>197.3</v>
      </c>
      <c r="G37" s="7">
        <v>194.1</v>
      </c>
      <c r="H37" s="7" t="s">
        <v>548</v>
      </c>
      <c r="I37" s="9">
        <v>-4.7999999999999996E-3</v>
      </c>
    </row>
    <row r="38" spans="3:9" x14ac:dyDescent="0.25">
      <c r="C38" s="10">
        <v>45242</v>
      </c>
      <c r="D38" s="7">
        <v>196.75</v>
      </c>
      <c r="E38" s="7">
        <v>198.8</v>
      </c>
      <c r="F38" s="7">
        <v>198.8</v>
      </c>
      <c r="G38" s="7">
        <v>196.15</v>
      </c>
      <c r="H38" s="7" t="s">
        <v>667</v>
      </c>
      <c r="I38" s="9">
        <v>4.3E-3</v>
      </c>
    </row>
    <row r="39" spans="3:9" x14ac:dyDescent="0.25">
      <c r="C39" s="10">
        <v>45240</v>
      </c>
      <c r="D39" s="7">
        <v>195.9</v>
      </c>
      <c r="E39" s="7">
        <v>192.7</v>
      </c>
      <c r="F39" s="7">
        <v>196.5</v>
      </c>
      <c r="G39" s="7">
        <v>192.7</v>
      </c>
      <c r="H39" s="7" t="s">
        <v>668</v>
      </c>
      <c r="I39" s="9">
        <v>1.66E-2</v>
      </c>
    </row>
    <row r="40" spans="3:9" x14ac:dyDescent="0.25">
      <c r="C40" s="10">
        <v>45239</v>
      </c>
      <c r="D40" s="7">
        <v>192.7</v>
      </c>
      <c r="E40" s="7">
        <v>196.5</v>
      </c>
      <c r="F40" s="7">
        <v>196.7</v>
      </c>
      <c r="G40" s="7">
        <v>192.2</v>
      </c>
      <c r="H40" s="7" t="s">
        <v>669</v>
      </c>
      <c r="I40" s="9">
        <v>-1.3599999999999999E-2</v>
      </c>
    </row>
    <row r="41" spans="3:9" x14ac:dyDescent="0.25">
      <c r="C41" s="10">
        <v>45238</v>
      </c>
      <c r="D41" s="7">
        <v>195.35</v>
      </c>
      <c r="E41" s="7">
        <v>193.7</v>
      </c>
      <c r="F41" s="7">
        <v>196.55</v>
      </c>
      <c r="G41" s="7">
        <v>192.3</v>
      </c>
      <c r="H41" s="7" t="s">
        <v>239</v>
      </c>
      <c r="I41" s="9">
        <v>1.11E-2</v>
      </c>
    </row>
    <row r="42" spans="3:9" x14ac:dyDescent="0.25">
      <c r="C42" s="10">
        <v>45237</v>
      </c>
      <c r="D42" s="7">
        <v>193.2</v>
      </c>
      <c r="E42" s="7">
        <v>193.4</v>
      </c>
      <c r="F42" s="7">
        <v>198</v>
      </c>
      <c r="G42" s="7">
        <v>192.35</v>
      </c>
      <c r="H42" s="7" t="s">
        <v>670</v>
      </c>
      <c r="I42" s="9">
        <v>-5.0000000000000001E-4</v>
      </c>
    </row>
    <row r="43" spans="3:9" x14ac:dyDescent="0.25">
      <c r="C43" s="10">
        <v>45236</v>
      </c>
      <c r="D43" s="7">
        <v>193.3</v>
      </c>
      <c r="E43" s="7">
        <v>190.2</v>
      </c>
      <c r="F43" s="7">
        <v>194.2</v>
      </c>
      <c r="G43" s="7">
        <v>189.55</v>
      </c>
      <c r="H43" s="7" t="s">
        <v>671</v>
      </c>
      <c r="I43" s="9">
        <v>1.7399999999999999E-2</v>
      </c>
    </row>
    <row r="44" spans="3:9" x14ac:dyDescent="0.25">
      <c r="C44" s="10">
        <v>45233</v>
      </c>
      <c r="D44" s="7">
        <v>190</v>
      </c>
      <c r="E44" s="7">
        <v>186.65</v>
      </c>
      <c r="F44" s="7">
        <v>190.65</v>
      </c>
      <c r="G44" s="7">
        <v>185.8</v>
      </c>
      <c r="H44" s="7" t="s">
        <v>672</v>
      </c>
      <c r="I44" s="9">
        <v>2.0400000000000001E-2</v>
      </c>
    </row>
    <row r="45" spans="3:9" x14ac:dyDescent="0.25">
      <c r="C45" s="10">
        <v>45232</v>
      </c>
      <c r="D45" s="7">
        <v>186.2</v>
      </c>
      <c r="E45" s="7">
        <v>187</v>
      </c>
      <c r="F45" s="7">
        <v>187.65</v>
      </c>
      <c r="G45" s="7">
        <v>185.75</v>
      </c>
      <c r="H45" s="7" t="s">
        <v>57</v>
      </c>
      <c r="I45" s="9">
        <v>-2.7000000000000001E-3</v>
      </c>
    </row>
    <row r="46" spans="3:9" x14ac:dyDescent="0.25">
      <c r="C46" s="10">
        <v>45231</v>
      </c>
      <c r="D46" s="7">
        <v>186.7</v>
      </c>
      <c r="E46" s="7">
        <v>186.15</v>
      </c>
      <c r="F46" s="7">
        <v>188.8</v>
      </c>
      <c r="G46" s="7">
        <v>185.05</v>
      </c>
      <c r="H46" s="7" t="s">
        <v>673</v>
      </c>
      <c r="I46" s="9">
        <v>3.0000000000000001E-3</v>
      </c>
    </row>
    <row r="47" spans="3:9" x14ac:dyDescent="0.25">
      <c r="C47" s="10">
        <v>45230</v>
      </c>
      <c r="D47" s="7">
        <v>186.15</v>
      </c>
      <c r="E47" s="7">
        <v>189.2</v>
      </c>
      <c r="F47" s="7">
        <v>189.8</v>
      </c>
      <c r="G47" s="7">
        <v>184.2</v>
      </c>
      <c r="H47" s="7" t="s">
        <v>674</v>
      </c>
      <c r="I47" s="9">
        <v>-1.4E-2</v>
      </c>
    </row>
    <row r="48" spans="3:9" x14ac:dyDescent="0.25">
      <c r="C48" s="10">
        <v>45229</v>
      </c>
      <c r="D48" s="7">
        <v>188.8</v>
      </c>
      <c r="E48" s="7">
        <v>185</v>
      </c>
      <c r="F48" s="7">
        <v>189.2</v>
      </c>
      <c r="G48" s="7">
        <v>184.6</v>
      </c>
      <c r="H48" s="7" t="s">
        <v>69</v>
      </c>
      <c r="I48" s="9">
        <v>2.1899999999999999E-2</v>
      </c>
    </row>
    <row r="49" spans="3:9" x14ac:dyDescent="0.25">
      <c r="C49" s="10">
        <v>45226</v>
      </c>
      <c r="D49" s="7">
        <v>184.75</v>
      </c>
      <c r="E49" s="7">
        <v>181</v>
      </c>
      <c r="F49" s="7">
        <v>185.8</v>
      </c>
      <c r="G49" s="7">
        <v>180.3</v>
      </c>
      <c r="H49" s="7" t="s">
        <v>663</v>
      </c>
      <c r="I49" s="9">
        <v>2.1299999999999999E-2</v>
      </c>
    </row>
    <row r="50" spans="3:9" x14ac:dyDescent="0.25">
      <c r="C50" s="10">
        <v>45225</v>
      </c>
      <c r="D50" s="7">
        <v>180.9</v>
      </c>
      <c r="E50" s="7">
        <v>183.5</v>
      </c>
      <c r="F50" s="7">
        <v>184.15</v>
      </c>
      <c r="G50" s="7">
        <v>179.9</v>
      </c>
      <c r="H50" s="7" t="s">
        <v>675</v>
      </c>
      <c r="I50" s="9">
        <v>-1.8700000000000001E-2</v>
      </c>
    </row>
    <row r="51" spans="3:9" x14ac:dyDescent="0.25">
      <c r="C51" s="10">
        <v>45224</v>
      </c>
      <c r="D51" s="7">
        <v>184.35</v>
      </c>
      <c r="E51" s="7">
        <v>184.85</v>
      </c>
      <c r="F51" s="7">
        <v>185.85</v>
      </c>
      <c r="G51" s="7">
        <v>183</v>
      </c>
      <c r="H51" s="7" t="s">
        <v>95</v>
      </c>
      <c r="I51" s="9">
        <v>-2.7000000000000001E-3</v>
      </c>
    </row>
    <row r="52" spans="3:9" x14ac:dyDescent="0.25">
      <c r="C52" s="10">
        <v>45222</v>
      </c>
      <c r="D52" s="7">
        <v>184.85</v>
      </c>
      <c r="E52" s="7">
        <v>185.95</v>
      </c>
      <c r="F52" s="7">
        <v>185.95</v>
      </c>
      <c r="G52" s="7">
        <v>184.2</v>
      </c>
      <c r="H52" s="7" t="s">
        <v>676</v>
      </c>
      <c r="I52" s="9">
        <v>-7.3000000000000001E-3</v>
      </c>
    </row>
    <row r="53" spans="3:9" x14ac:dyDescent="0.25">
      <c r="C53" s="10">
        <v>45219</v>
      </c>
      <c r="D53" s="7">
        <v>186.2</v>
      </c>
      <c r="E53" s="7">
        <v>187</v>
      </c>
      <c r="F53" s="7">
        <v>187.3</v>
      </c>
      <c r="G53" s="7">
        <v>185.15</v>
      </c>
      <c r="H53" s="7" t="s">
        <v>677</v>
      </c>
      <c r="I53" s="9">
        <v>-5.0000000000000001E-4</v>
      </c>
    </row>
    <row r="54" spans="3:9" x14ac:dyDescent="0.25">
      <c r="C54" s="10">
        <v>45218</v>
      </c>
      <c r="D54" s="7">
        <v>186.3</v>
      </c>
      <c r="E54" s="7">
        <v>186</v>
      </c>
      <c r="F54" s="7">
        <v>186.65</v>
      </c>
      <c r="G54" s="7">
        <v>185.05</v>
      </c>
      <c r="H54" s="7" t="s">
        <v>207</v>
      </c>
      <c r="I54" s="9">
        <v>-3.5000000000000001E-3</v>
      </c>
    </row>
    <row r="55" spans="3:9" x14ac:dyDescent="0.25">
      <c r="C55" s="10">
        <v>45217</v>
      </c>
      <c r="D55" s="7">
        <v>186.95</v>
      </c>
      <c r="E55" s="7">
        <v>188</v>
      </c>
      <c r="F55" s="7">
        <v>188.05</v>
      </c>
      <c r="G55" s="7">
        <v>186.05</v>
      </c>
      <c r="H55" s="7" t="s">
        <v>50</v>
      </c>
      <c r="I55" s="9">
        <v>3.8E-3</v>
      </c>
    </row>
    <row r="56" spans="3:9" x14ac:dyDescent="0.25">
      <c r="C56" s="10">
        <v>45216</v>
      </c>
      <c r="D56" s="7">
        <v>186.25</v>
      </c>
      <c r="E56" s="7">
        <v>187</v>
      </c>
      <c r="F56" s="7">
        <v>187.05</v>
      </c>
      <c r="G56" s="7">
        <v>185.55</v>
      </c>
      <c r="H56" s="7" t="s">
        <v>678</v>
      </c>
      <c r="I56" s="9">
        <v>-1.6000000000000001E-3</v>
      </c>
    </row>
    <row r="57" spans="3:9" x14ac:dyDescent="0.25">
      <c r="C57" s="10">
        <v>45215</v>
      </c>
      <c r="D57" s="7">
        <v>186.55</v>
      </c>
      <c r="E57" s="7">
        <v>187.95</v>
      </c>
      <c r="F57" s="7">
        <v>188.2</v>
      </c>
      <c r="G57" s="7">
        <v>186.25</v>
      </c>
      <c r="H57" s="7" t="s">
        <v>402</v>
      </c>
      <c r="I57" s="9">
        <v>8.8999999999999999E-3</v>
      </c>
    </row>
    <row r="58" spans="3:9" x14ac:dyDescent="0.25">
      <c r="C58" s="10">
        <v>45212</v>
      </c>
      <c r="D58" s="7">
        <v>184.9</v>
      </c>
      <c r="E58" s="7">
        <v>184.5</v>
      </c>
      <c r="F58" s="7">
        <v>186.25</v>
      </c>
      <c r="G58" s="7">
        <v>184.05</v>
      </c>
      <c r="H58" s="7" t="s">
        <v>679</v>
      </c>
      <c r="I58" s="9">
        <v>2.3999999999999998E-3</v>
      </c>
    </row>
    <row r="59" spans="3:9" x14ac:dyDescent="0.25">
      <c r="C59" s="10">
        <v>45211</v>
      </c>
      <c r="D59" s="7">
        <v>184.45</v>
      </c>
      <c r="E59" s="7">
        <v>183.2</v>
      </c>
      <c r="F59" s="7">
        <v>184.85</v>
      </c>
      <c r="G59" s="7">
        <v>183</v>
      </c>
      <c r="H59" s="7" t="s">
        <v>680</v>
      </c>
      <c r="I59" s="9">
        <v>6.4999999999999997E-3</v>
      </c>
    </row>
    <row r="60" spans="3:9" x14ac:dyDescent="0.25">
      <c r="C60" s="10">
        <v>45210</v>
      </c>
      <c r="D60" s="7">
        <v>183.25</v>
      </c>
      <c r="E60" s="7">
        <v>184.4</v>
      </c>
      <c r="F60" s="7">
        <v>184.7</v>
      </c>
      <c r="G60" s="7">
        <v>182.75</v>
      </c>
      <c r="H60" s="7" t="s">
        <v>65</v>
      </c>
      <c r="I60" s="9">
        <v>-1.4E-3</v>
      </c>
    </row>
    <row r="61" spans="3:9" x14ac:dyDescent="0.25">
      <c r="C61" s="10">
        <v>45209</v>
      </c>
      <c r="D61" s="7">
        <v>183.5</v>
      </c>
      <c r="E61" s="7">
        <v>182.3</v>
      </c>
      <c r="F61" s="7">
        <v>184.5</v>
      </c>
      <c r="G61" s="7">
        <v>182.05</v>
      </c>
      <c r="H61" s="7" t="s">
        <v>681</v>
      </c>
      <c r="I61" s="9">
        <v>9.9000000000000008E-3</v>
      </c>
    </row>
    <row r="62" spans="3:9" x14ac:dyDescent="0.25">
      <c r="C62" s="10">
        <v>45208</v>
      </c>
      <c r="D62" s="7">
        <v>181.7</v>
      </c>
      <c r="E62" s="7">
        <v>182.9</v>
      </c>
      <c r="F62" s="7">
        <v>184.7</v>
      </c>
      <c r="G62" s="7">
        <v>181.25</v>
      </c>
      <c r="H62" s="7" t="s">
        <v>374</v>
      </c>
      <c r="I62" s="9">
        <v>1.4E-3</v>
      </c>
    </row>
    <row r="63" spans="3:9" x14ac:dyDescent="0.25">
      <c r="C63" s="10">
        <v>45205</v>
      </c>
      <c r="D63" s="7">
        <v>181.45</v>
      </c>
      <c r="E63" s="7">
        <v>183.5</v>
      </c>
      <c r="F63" s="7">
        <v>183.5</v>
      </c>
      <c r="G63" s="7">
        <v>180.6</v>
      </c>
      <c r="H63" s="7" t="s">
        <v>682</v>
      </c>
      <c r="I63" s="9">
        <v>-4.1000000000000003E-3</v>
      </c>
    </row>
    <row r="64" spans="3:9" x14ac:dyDescent="0.25">
      <c r="C64" s="10">
        <v>45204</v>
      </c>
      <c r="D64" s="7">
        <v>182.2</v>
      </c>
      <c r="E64" s="7">
        <v>181.25</v>
      </c>
      <c r="F64" s="7">
        <v>184</v>
      </c>
      <c r="G64" s="7">
        <v>181</v>
      </c>
      <c r="H64" s="7" t="s">
        <v>683</v>
      </c>
      <c r="I64" s="9">
        <v>-3.0000000000000001E-3</v>
      </c>
    </row>
    <row r="65" spans="3:9" x14ac:dyDescent="0.25">
      <c r="C65" s="10">
        <v>45203</v>
      </c>
      <c r="D65" s="7">
        <v>182.75</v>
      </c>
      <c r="E65" s="7">
        <v>184.45</v>
      </c>
      <c r="F65" s="7">
        <v>184.6</v>
      </c>
      <c r="G65" s="7">
        <v>182.1</v>
      </c>
      <c r="H65" s="7" t="s">
        <v>684</v>
      </c>
      <c r="I65" s="9">
        <v>-0.01</v>
      </c>
    </row>
    <row r="66" spans="3:9" x14ac:dyDescent="0.25">
      <c r="C66" s="10">
        <v>45202</v>
      </c>
      <c r="D66" s="7">
        <v>184.6</v>
      </c>
      <c r="E66" s="7">
        <v>189.3</v>
      </c>
      <c r="F66" s="7">
        <v>189.3</v>
      </c>
      <c r="G66" s="7">
        <v>183.65</v>
      </c>
      <c r="H66" s="7" t="s">
        <v>685</v>
      </c>
      <c r="I66" s="9">
        <v>-3.78E-2</v>
      </c>
    </row>
    <row r="67" spans="3:9" x14ac:dyDescent="0.25">
      <c r="C67" s="10">
        <v>45198</v>
      </c>
      <c r="D67" s="7">
        <v>191.85</v>
      </c>
      <c r="E67" s="7">
        <v>188.5</v>
      </c>
      <c r="F67" s="7">
        <v>192.25</v>
      </c>
      <c r="G67" s="7">
        <v>188.15</v>
      </c>
      <c r="H67" s="7" t="s">
        <v>686</v>
      </c>
      <c r="I67" s="9">
        <v>2.35E-2</v>
      </c>
    </row>
    <row r="68" spans="3:9" x14ac:dyDescent="0.25">
      <c r="C68" s="10">
        <v>45197</v>
      </c>
      <c r="D68" s="7">
        <v>187.45</v>
      </c>
      <c r="E68" s="7">
        <v>188.9</v>
      </c>
      <c r="F68" s="7">
        <v>189.5</v>
      </c>
      <c r="G68" s="7">
        <v>186.5</v>
      </c>
      <c r="H68" s="7" t="s">
        <v>687</v>
      </c>
      <c r="I68" s="9">
        <v>1.1000000000000001E-3</v>
      </c>
    </row>
    <row r="69" spans="3:9" x14ac:dyDescent="0.25">
      <c r="C69" s="10">
        <v>45196</v>
      </c>
      <c r="D69" s="7">
        <v>187.25</v>
      </c>
      <c r="E69" s="7">
        <v>189.3</v>
      </c>
      <c r="F69" s="7">
        <v>189.3</v>
      </c>
      <c r="G69" s="7">
        <v>186.3</v>
      </c>
      <c r="H69" s="7" t="s">
        <v>688</v>
      </c>
      <c r="I69" s="9">
        <v>-2.7000000000000001E-3</v>
      </c>
    </row>
    <row r="70" spans="3:9" x14ac:dyDescent="0.25">
      <c r="C70" s="10">
        <v>45195</v>
      </c>
      <c r="D70" s="7">
        <v>187.75</v>
      </c>
      <c r="E70" s="7">
        <v>186</v>
      </c>
      <c r="F70" s="7">
        <v>188.15</v>
      </c>
      <c r="G70" s="7">
        <v>185.25</v>
      </c>
      <c r="H70" s="7" t="s">
        <v>689</v>
      </c>
      <c r="I70" s="9">
        <v>1.21E-2</v>
      </c>
    </row>
    <row r="71" spans="3:9" x14ac:dyDescent="0.25">
      <c r="C71" s="10">
        <v>45194</v>
      </c>
      <c r="D71" s="7">
        <v>185.5</v>
      </c>
      <c r="E71" s="7">
        <v>186</v>
      </c>
      <c r="F71" s="7">
        <v>186.7</v>
      </c>
      <c r="G71" s="7">
        <v>185.25</v>
      </c>
      <c r="H71" s="7" t="s">
        <v>690</v>
      </c>
      <c r="I71" s="9">
        <v>2.2000000000000001E-3</v>
      </c>
    </row>
    <row r="72" spans="3:9" x14ac:dyDescent="0.25">
      <c r="C72" s="10">
        <v>45191</v>
      </c>
      <c r="D72" s="7">
        <v>185.1</v>
      </c>
      <c r="E72" s="7">
        <v>186.6</v>
      </c>
      <c r="F72" s="7">
        <v>187.7</v>
      </c>
      <c r="G72" s="7">
        <v>185</v>
      </c>
      <c r="H72" s="7" t="s">
        <v>691</v>
      </c>
      <c r="I72" s="9">
        <v>-8.6E-3</v>
      </c>
    </row>
    <row r="73" spans="3:9" x14ac:dyDescent="0.25">
      <c r="C73" s="10">
        <v>45190</v>
      </c>
      <c r="D73" s="7">
        <v>186.7</v>
      </c>
      <c r="E73" s="7">
        <v>188.4</v>
      </c>
      <c r="F73" s="7">
        <v>188.45</v>
      </c>
      <c r="G73" s="7">
        <v>186.05</v>
      </c>
      <c r="H73" s="7" t="s">
        <v>691</v>
      </c>
      <c r="I73" s="9">
        <v>-8.0000000000000002E-3</v>
      </c>
    </row>
    <row r="74" spans="3:9" x14ac:dyDescent="0.25">
      <c r="C74" s="10">
        <v>45189</v>
      </c>
      <c r="D74" s="7">
        <v>188.2</v>
      </c>
      <c r="E74" s="7">
        <v>186.45</v>
      </c>
      <c r="F74" s="7">
        <v>189.5</v>
      </c>
      <c r="G74" s="7">
        <v>186.2</v>
      </c>
      <c r="H74" s="7" t="s">
        <v>692</v>
      </c>
      <c r="I74" s="9">
        <v>7.7999999999999996E-3</v>
      </c>
    </row>
    <row r="75" spans="3:9" x14ac:dyDescent="0.25">
      <c r="C75" s="10">
        <v>45187</v>
      </c>
      <c r="D75" s="7">
        <v>186.75</v>
      </c>
      <c r="E75" s="7">
        <v>185.8</v>
      </c>
      <c r="F75" s="7">
        <v>187.5</v>
      </c>
      <c r="G75" s="7">
        <v>185.1</v>
      </c>
      <c r="H75" s="7" t="s">
        <v>693</v>
      </c>
      <c r="I75" s="9">
        <v>5.0000000000000001E-4</v>
      </c>
    </row>
    <row r="76" spans="3:9" x14ac:dyDescent="0.25">
      <c r="C76" s="10">
        <v>45184</v>
      </c>
      <c r="D76" s="7">
        <v>186.65</v>
      </c>
      <c r="E76" s="7">
        <v>191.7</v>
      </c>
      <c r="F76" s="7">
        <v>191.7</v>
      </c>
      <c r="G76" s="7">
        <v>185.6</v>
      </c>
      <c r="H76" s="7" t="s">
        <v>694</v>
      </c>
      <c r="I76" s="9">
        <v>-6.7000000000000002E-3</v>
      </c>
    </row>
    <row r="77" spans="3:9" x14ac:dyDescent="0.25">
      <c r="C77" s="10">
        <v>45183</v>
      </c>
      <c r="D77" s="7">
        <v>187.9</v>
      </c>
      <c r="E77" s="7">
        <v>184.75</v>
      </c>
      <c r="F77" s="7">
        <v>188.9</v>
      </c>
      <c r="G77" s="7">
        <v>184.2</v>
      </c>
      <c r="H77" s="7" t="s">
        <v>695</v>
      </c>
      <c r="I77" s="9">
        <v>2.18E-2</v>
      </c>
    </row>
    <row r="78" spans="3:9" x14ac:dyDescent="0.25">
      <c r="C78" s="10">
        <v>45182</v>
      </c>
      <c r="D78" s="7">
        <v>183.9</v>
      </c>
      <c r="E78" s="7">
        <v>181.9</v>
      </c>
      <c r="F78" s="7">
        <v>184.7</v>
      </c>
      <c r="G78" s="7">
        <v>180.9</v>
      </c>
      <c r="H78" s="7" t="s">
        <v>696</v>
      </c>
      <c r="I78" s="9">
        <v>1.66E-2</v>
      </c>
    </row>
    <row r="79" spans="3:9" x14ac:dyDescent="0.25">
      <c r="C79" s="10">
        <v>45181</v>
      </c>
      <c r="D79" s="7">
        <v>180.9</v>
      </c>
      <c r="E79" s="7">
        <v>184.85</v>
      </c>
      <c r="F79" s="7">
        <v>184.9</v>
      </c>
      <c r="G79" s="7">
        <v>180.2</v>
      </c>
      <c r="H79" s="7" t="s">
        <v>697</v>
      </c>
      <c r="I79" s="9">
        <v>-1.3599999999999999E-2</v>
      </c>
    </row>
    <row r="80" spans="3:9" x14ac:dyDescent="0.25">
      <c r="C80" s="10">
        <v>45180</v>
      </c>
      <c r="D80" s="7">
        <v>183.4</v>
      </c>
      <c r="E80" s="7">
        <v>185.45</v>
      </c>
      <c r="F80" s="7">
        <v>185.95</v>
      </c>
      <c r="G80" s="7">
        <v>182.3</v>
      </c>
      <c r="H80" s="7" t="s">
        <v>698</v>
      </c>
      <c r="I80" s="9">
        <v>-5.7000000000000002E-3</v>
      </c>
    </row>
    <row r="81" spans="3:9" x14ac:dyDescent="0.25">
      <c r="C81" s="10">
        <v>45177</v>
      </c>
      <c r="D81" s="7">
        <v>184.45</v>
      </c>
      <c r="E81" s="7">
        <v>182.5</v>
      </c>
      <c r="F81" s="7">
        <v>184.95</v>
      </c>
      <c r="G81" s="7">
        <v>182</v>
      </c>
      <c r="H81" s="7" t="s">
        <v>472</v>
      </c>
      <c r="I81" s="9">
        <v>1.49E-2</v>
      </c>
    </row>
    <row r="82" spans="3:9" x14ac:dyDescent="0.25">
      <c r="C82" s="10">
        <v>45176</v>
      </c>
      <c r="D82" s="7">
        <v>181.75</v>
      </c>
      <c r="E82" s="7">
        <v>185</v>
      </c>
      <c r="F82" s="7">
        <v>185.2</v>
      </c>
      <c r="G82" s="7">
        <v>181</v>
      </c>
      <c r="H82" s="7" t="s">
        <v>699</v>
      </c>
      <c r="I82" s="9">
        <v>-7.1000000000000004E-3</v>
      </c>
    </row>
    <row r="83" spans="3:9" x14ac:dyDescent="0.25">
      <c r="C83" s="10">
        <v>45175</v>
      </c>
      <c r="D83" s="7">
        <v>183.05</v>
      </c>
      <c r="E83" s="7">
        <v>184.9</v>
      </c>
      <c r="F83" s="7">
        <v>186.75</v>
      </c>
      <c r="G83" s="7">
        <v>182.35</v>
      </c>
      <c r="H83" s="7" t="s">
        <v>232</v>
      </c>
      <c r="I83" s="9">
        <v>-2.9999999999999997E-4</v>
      </c>
    </row>
    <row r="84" spans="3:9" x14ac:dyDescent="0.25">
      <c r="C84" s="10">
        <v>45174</v>
      </c>
      <c r="D84" s="7">
        <v>183.1</v>
      </c>
      <c r="E84" s="7">
        <v>183.5</v>
      </c>
      <c r="F84" s="7">
        <v>186</v>
      </c>
      <c r="G84" s="7">
        <v>182.4</v>
      </c>
      <c r="H84" s="7" t="s">
        <v>700</v>
      </c>
      <c r="I84" s="9">
        <v>8.0000000000000004E-4</v>
      </c>
    </row>
    <row r="85" spans="3:9" x14ac:dyDescent="0.25">
      <c r="C85" s="10">
        <v>45173</v>
      </c>
      <c r="D85" s="7">
        <v>182.95</v>
      </c>
      <c r="E85" s="7">
        <v>183.85</v>
      </c>
      <c r="F85" s="7">
        <v>184.45</v>
      </c>
      <c r="G85" s="7">
        <v>181.8</v>
      </c>
      <c r="H85" s="7" t="s">
        <v>538</v>
      </c>
      <c r="I85" s="9">
        <v>6.6E-3</v>
      </c>
    </row>
    <row r="86" spans="3:9" x14ac:dyDescent="0.25">
      <c r="C86" s="10">
        <v>45170</v>
      </c>
      <c r="D86" s="7">
        <v>181.75</v>
      </c>
      <c r="E86" s="7">
        <v>174.4</v>
      </c>
      <c r="F86" s="7">
        <v>184.75</v>
      </c>
      <c r="G86" s="7">
        <v>174.4</v>
      </c>
      <c r="H86" s="7" t="s">
        <v>701</v>
      </c>
      <c r="I86" s="9">
        <v>4.36E-2</v>
      </c>
    </row>
    <row r="87" spans="3:9" x14ac:dyDescent="0.25">
      <c r="C87" s="10">
        <v>45169</v>
      </c>
      <c r="D87" s="7">
        <v>174.15</v>
      </c>
      <c r="E87" s="7">
        <v>175.8</v>
      </c>
      <c r="F87" s="7">
        <v>176</v>
      </c>
      <c r="G87" s="7">
        <v>173.05</v>
      </c>
      <c r="H87" s="7" t="s">
        <v>702</v>
      </c>
      <c r="I87" s="9">
        <v>-9.1000000000000004E-3</v>
      </c>
    </row>
    <row r="88" spans="3:9" x14ac:dyDescent="0.25">
      <c r="C88" s="10">
        <v>45168</v>
      </c>
      <c r="D88" s="7">
        <v>175.75</v>
      </c>
      <c r="E88" s="7">
        <v>175.7</v>
      </c>
      <c r="F88" s="7">
        <v>176.9</v>
      </c>
      <c r="G88" s="7">
        <v>175</v>
      </c>
      <c r="H88" s="7" t="s">
        <v>703</v>
      </c>
      <c r="I88" s="9">
        <v>2.9999999999999997E-4</v>
      </c>
    </row>
    <row r="89" spans="3:9" x14ac:dyDescent="0.25">
      <c r="C89" s="10">
        <v>45167</v>
      </c>
      <c r="D89" s="7">
        <v>175.7</v>
      </c>
      <c r="E89" s="7">
        <v>175.6</v>
      </c>
      <c r="F89" s="7">
        <v>176.1</v>
      </c>
      <c r="G89" s="7">
        <v>174.95</v>
      </c>
      <c r="H89" s="7" t="s">
        <v>704</v>
      </c>
      <c r="I89" s="9">
        <v>2.8999999999999998E-3</v>
      </c>
    </row>
    <row r="90" spans="3:9" x14ac:dyDescent="0.25">
      <c r="C90" s="10">
        <v>45166</v>
      </c>
      <c r="D90" s="7">
        <v>175.2</v>
      </c>
      <c r="E90" s="7">
        <v>175.1</v>
      </c>
      <c r="F90" s="7">
        <v>175.8</v>
      </c>
      <c r="G90" s="7">
        <v>174.55</v>
      </c>
      <c r="H90" s="7" t="s">
        <v>705</v>
      </c>
      <c r="I90" s="9">
        <v>2.8999999999999998E-3</v>
      </c>
    </row>
    <row r="91" spans="3:9" x14ac:dyDescent="0.25">
      <c r="C91" s="10">
        <v>45163</v>
      </c>
      <c r="D91" s="7">
        <v>174.7</v>
      </c>
      <c r="E91" s="7">
        <v>173.1</v>
      </c>
      <c r="F91" s="7">
        <v>175.25</v>
      </c>
      <c r="G91" s="7">
        <v>172.85</v>
      </c>
      <c r="H91" s="7" t="s">
        <v>706</v>
      </c>
      <c r="I91" s="9">
        <v>9.1999999999999998E-3</v>
      </c>
    </row>
    <row r="92" spans="3:9" x14ac:dyDescent="0.25">
      <c r="C92" s="10">
        <v>45162</v>
      </c>
      <c r="D92" s="7">
        <v>173.1</v>
      </c>
      <c r="E92" s="7">
        <v>175.5</v>
      </c>
      <c r="F92" s="7">
        <v>176.7</v>
      </c>
      <c r="G92" s="7">
        <v>172.8</v>
      </c>
      <c r="H92" s="7" t="s">
        <v>226</v>
      </c>
      <c r="I92" s="9">
        <v>-1.37E-2</v>
      </c>
    </row>
    <row r="93" spans="3:9" x14ac:dyDescent="0.25">
      <c r="C93" s="10">
        <v>45161</v>
      </c>
      <c r="D93" s="7">
        <v>175.5</v>
      </c>
      <c r="E93" s="7">
        <v>177</v>
      </c>
      <c r="F93" s="7">
        <v>177.2</v>
      </c>
      <c r="G93" s="7">
        <v>175</v>
      </c>
      <c r="H93" s="7" t="s">
        <v>707</v>
      </c>
      <c r="I93" s="9">
        <v>-3.7000000000000002E-3</v>
      </c>
    </row>
    <row r="94" spans="3:9" x14ac:dyDescent="0.25">
      <c r="C94" s="10">
        <v>45160</v>
      </c>
      <c r="D94" s="7">
        <v>176.15</v>
      </c>
      <c r="E94" s="7">
        <v>176.05</v>
      </c>
      <c r="F94" s="7">
        <v>177.9</v>
      </c>
      <c r="G94" s="7">
        <v>175.6</v>
      </c>
      <c r="H94" s="7" t="s">
        <v>708</v>
      </c>
      <c r="I94" s="9">
        <v>5.9999999999999995E-4</v>
      </c>
    </row>
    <row r="95" spans="3:9" x14ac:dyDescent="0.25">
      <c r="C95" s="10">
        <v>45159</v>
      </c>
      <c r="D95" s="7">
        <v>176.05</v>
      </c>
      <c r="E95" s="7">
        <v>175.3</v>
      </c>
      <c r="F95" s="7">
        <v>176.3</v>
      </c>
      <c r="G95" s="7">
        <v>174.3</v>
      </c>
      <c r="H95" s="7" t="s">
        <v>709</v>
      </c>
      <c r="I95" s="9">
        <v>4.3E-3</v>
      </c>
    </row>
    <row r="96" spans="3:9" x14ac:dyDescent="0.25">
      <c r="C96" s="10">
        <v>45156</v>
      </c>
      <c r="D96" s="7">
        <v>175.3</v>
      </c>
      <c r="E96" s="7">
        <v>177.65</v>
      </c>
      <c r="F96" s="7">
        <v>177.65</v>
      </c>
      <c r="G96" s="7">
        <v>174.15</v>
      </c>
      <c r="H96" s="7" t="s">
        <v>710</v>
      </c>
      <c r="I96" s="9">
        <v>-1.38E-2</v>
      </c>
    </row>
    <row r="97" spans="3:9" x14ac:dyDescent="0.25">
      <c r="C97" s="10">
        <v>45155</v>
      </c>
      <c r="D97" s="7">
        <v>177.75</v>
      </c>
      <c r="E97" s="7">
        <v>178.7</v>
      </c>
      <c r="F97" s="7">
        <v>179.1</v>
      </c>
      <c r="G97" s="7">
        <v>177.1</v>
      </c>
      <c r="H97" s="7" t="s">
        <v>711</v>
      </c>
      <c r="I97" s="9">
        <v>-7.3000000000000001E-3</v>
      </c>
    </row>
    <row r="98" spans="3:9" x14ac:dyDescent="0.25">
      <c r="C98" s="10">
        <v>45154</v>
      </c>
      <c r="D98" s="7">
        <v>179.05</v>
      </c>
      <c r="E98" s="7">
        <v>176.3</v>
      </c>
      <c r="F98" s="7">
        <v>179.45</v>
      </c>
      <c r="G98" s="7">
        <v>175.8</v>
      </c>
      <c r="H98" s="7" t="s">
        <v>712</v>
      </c>
      <c r="I98" s="9">
        <v>5.8999999999999999E-3</v>
      </c>
    </row>
    <row r="99" spans="3:9" x14ac:dyDescent="0.25">
      <c r="C99" s="10">
        <v>45152</v>
      </c>
      <c r="D99" s="7">
        <v>178</v>
      </c>
      <c r="E99" s="7">
        <v>180</v>
      </c>
      <c r="F99" s="7">
        <v>180.45</v>
      </c>
      <c r="G99" s="7">
        <v>177.35</v>
      </c>
      <c r="H99" s="7" t="s">
        <v>60</v>
      </c>
      <c r="I99" s="9">
        <v>4.4999999999999997E-3</v>
      </c>
    </row>
    <row r="100" spans="3:9" x14ac:dyDescent="0.25">
      <c r="C100" s="10">
        <v>45149</v>
      </c>
      <c r="D100" s="7">
        <v>177.2</v>
      </c>
      <c r="E100" s="7">
        <v>178.9</v>
      </c>
      <c r="F100" s="7">
        <v>179.7</v>
      </c>
      <c r="G100" s="7">
        <v>176.7</v>
      </c>
      <c r="H100" s="7" t="s">
        <v>713</v>
      </c>
      <c r="I100" s="9">
        <v>-8.0999999999999996E-3</v>
      </c>
    </row>
    <row r="101" spans="3:9" x14ac:dyDescent="0.25">
      <c r="C101" s="10">
        <v>45148</v>
      </c>
      <c r="D101" s="7">
        <v>178.65</v>
      </c>
      <c r="E101" s="7">
        <v>178.1</v>
      </c>
      <c r="F101" s="7">
        <v>179.75</v>
      </c>
      <c r="G101" s="7">
        <v>176.9</v>
      </c>
      <c r="H101" s="7" t="s">
        <v>521</v>
      </c>
      <c r="I101" s="9">
        <v>9.9000000000000008E-3</v>
      </c>
    </row>
    <row r="102" spans="3:9" x14ac:dyDescent="0.25">
      <c r="C102" s="10">
        <v>45147</v>
      </c>
      <c r="D102" s="7">
        <v>176.9</v>
      </c>
      <c r="E102" s="7">
        <v>173.35</v>
      </c>
      <c r="F102" s="7">
        <v>177.25</v>
      </c>
      <c r="G102" s="7">
        <v>173.3</v>
      </c>
      <c r="H102" s="7" t="s">
        <v>186</v>
      </c>
      <c r="I102" s="9">
        <v>2.0500000000000001E-2</v>
      </c>
    </row>
    <row r="103" spans="3:9" x14ac:dyDescent="0.25">
      <c r="C103" s="10">
        <v>45146</v>
      </c>
      <c r="D103" s="7">
        <v>173.35</v>
      </c>
      <c r="E103" s="7">
        <v>172.9</v>
      </c>
      <c r="F103" s="7">
        <v>173.8</v>
      </c>
      <c r="G103" s="7">
        <v>172.6</v>
      </c>
      <c r="H103" s="7" t="s">
        <v>714</v>
      </c>
      <c r="I103" s="9">
        <v>2.3E-3</v>
      </c>
    </row>
    <row r="104" spans="3:9" x14ac:dyDescent="0.25">
      <c r="C104" s="10">
        <v>45145</v>
      </c>
      <c r="D104" s="7">
        <v>172.95</v>
      </c>
      <c r="E104" s="7">
        <v>174.3</v>
      </c>
      <c r="F104" s="7">
        <v>174.5</v>
      </c>
      <c r="G104" s="7">
        <v>172.1</v>
      </c>
      <c r="H104" s="7" t="s">
        <v>715</v>
      </c>
      <c r="I104" s="9">
        <v>-2.3E-3</v>
      </c>
    </row>
    <row r="105" spans="3:9" x14ac:dyDescent="0.25">
      <c r="C105" s="10">
        <v>45142</v>
      </c>
      <c r="D105" s="7">
        <v>173.35</v>
      </c>
      <c r="E105" s="7">
        <v>173.35</v>
      </c>
      <c r="F105" s="7">
        <v>174.45</v>
      </c>
      <c r="G105" s="7">
        <v>172.1</v>
      </c>
      <c r="H105" s="7" t="s">
        <v>716</v>
      </c>
      <c r="I105" s="9">
        <v>7.3000000000000001E-3</v>
      </c>
    </row>
    <row r="106" spans="3:9" x14ac:dyDescent="0.25">
      <c r="C106" s="10">
        <v>45141</v>
      </c>
      <c r="D106" s="7">
        <v>172.1</v>
      </c>
      <c r="E106" s="7">
        <v>175.25</v>
      </c>
      <c r="F106" s="7">
        <v>175.8</v>
      </c>
      <c r="G106" s="7">
        <v>171.5</v>
      </c>
      <c r="H106" s="7" t="s">
        <v>717</v>
      </c>
      <c r="I106" s="9">
        <v>-2.1899999999999999E-2</v>
      </c>
    </row>
    <row r="107" spans="3:9" x14ac:dyDescent="0.25">
      <c r="C107" s="10">
        <v>45140</v>
      </c>
      <c r="D107" s="7">
        <v>175.95</v>
      </c>
      <c r="E107" s="7">
        <v>177</v>
      </c>
      <c r="F107" s="7">
        <v>178.65</v>
      </c>
      <c r="G107" s="7">
        <v>174</v>
      </c>
      <c r="H107" s="7" t="s">
        <v>718</v>
      </c>
      <c r="I107" s="9">
        <v>-4.1999999999999997E-3</v>
      </c>
    </row>
    <row r="108" spans="3:9" x14ac:dyDescent="0.25">
      <c r="C108" s="10">
        <v>45139</v>
      </c>
      <c r="D108" s="7">
        <v>176.7</v>
      </c>
      <c r="E108" s="7">
        <v>175.3</v>
      </c>
      <c r="F108" s="7">
        <v>177</v>
      </c>
      <c r="G108" s="7">
        <v>174.3</v>
      </c>
      <c r="H108" s="7" t="s">
        <v>719</v>
      </c>
      <c r="I108" s="9">
        <v>-2E-3</v>
      </c>
    </row>
    <row r="109" spans="3:9" x14ac:dyDescent="0.25">
      <c r="C109" s="10">
        <v>45138</v>
      </c>
      <c r="D109" s="7">
        <v>177.05</v>
      </c>
      <c r="E109" s="7">
        <v>172.8</v>
      </c>
      <c r="F109" s="7">
        <v>177.5</v>
      </c>
      <c r="G109" s="7">
        <v>171.4</v>
      </c>
      <c r="H109" s="7" t="s">
        <v>659</v>
      </c>
      <c r="I109" s="9">
        <v>3.0599999999999999E-2</v>
      </c>
    </row>
    <row r="110" spans="3:9" x14ac:dyDescent="0.25">
      <c r="C110" s="10">
        <v>45135</v>
      </c>
      <c r="D110" s="7">
        <v>171.8</v>
      </c>
      <c r="E110" s="7">
        <v>170.7</v>
      </c>
      <c r="F110" s="7">
        <v>174.95</v>
      </c>
      <c r="G110" s="7">
        <v>168.9</v>
      </c>
      <c r="H110" s="7" t="s">
        <v>720</v>
      </c>
      <c r="I110" s="9">
        <v>4.7000000000000002E-3</v>
      </c>
    </row>
    <row r="111" spans="3:9" x14ac:dyDescent="0.25">
      <c r="C111" s="10">
        <v>45134</v>
      </c>
      <c r="D111" s="7">
        <v>171</v>
      </c>
      <c r="E111" s="7">
        <v>173.45</v>
      </c>
      <c r="F111" s="7">
        <v>173.65</v>
      </c>
      <c r="G111" s="7">
        <v>170.7</v>
      </c>
      <c r="H111" s="7" t="s">
        <v>721</v>
      </c>
      <c r="I111" s="9">
        <v>-1.1299999999999999E-2</v>
      </c>
    </row>
    <row r="112" spans="3:9" x14ac:dyDescent="0.25">
      <c r="C112" s="10">
        <v>45133</v>
      </c>
      <c r="D112" s="7">
        <v>172.95</v>
      </c>
      <c r="E112" s="7">
        <v>173.85</v>
      </c>
      <c r="F112" s="7">
        <v>174.3</v>
      </c>
      <c r="G112" s="7">
        <v>172</v>
      </c>
      <c r="H112" s="7" t="s">
        <v>722</v>
      </c>
      <c r="I112" s="9">
        <v>-2.9999999999999997E-4</v>
      </c>
    </row>
    <row r="113" spans="3:9" x14ac:dyDescent="0.25">
      <c r="C113" s="10">
        <v>45132</v>
      </c>
      <c r="D113" s="7">
        <v>173</v>
      </c>
      <c r="E113" s="7">
        <v>172</v>
      </c>
      <c r="F113" s="7">
        <v>173.35</v>
      </c>
      <c r="G113" s="7">
        <v>171.3</v>
      </c>
      <c r="H113" s="7" t="s">
        <v>723</v>
      </c>
      <c r="I113" s="9">
        <v>1.17E-2</v>
      </c>
    </row>
    <row r="114" spans="3:9" x14ac:dyDescent="0.25">
      <c r="C114" s="10">
        <v>45131</v>
      </c>
      <c r="D114" s="7">
        <v>171</v>
      </c>
      <c r="E114" s="7">
        <v>171.65</v>
      </c>
      <c r="F114" s="7">
        <v>172.25</v>
      </c>
      <c r="G114" s="7">
        <v>170.25</v>
      </c>
      <c r="H114" s="7" t="s">
        <v>724</v>
      </c>
      <c r="I114" s="9">
        <v>2.5999999999999999E-3</v>
      </c>
    </row>
    <row r="115" spans="3:9" x14ac:dyDescent="0.25">
      <c r="C115" s="10">
        <v>45128</v>
      </c>
      <c r="D115" s="7">
        <v>170.55</v>
      </c>
      <c r="E115" s="7">
        <v>167.35</v>
      </c>
      <c r="F115" s="7">
        <v>171</v>
      </c>
      <c r="G115" s="7">
        <v>166.5</v>
      </c>
      <c r="H115" s="7" t="s">
        <v>274</v>
      </c>
      <c r="I115" s="9">
        <v>0.02</v>
      </c>
    </row>
    <row r="116" spans="3:9" x14ac:dyDescent="0.25">
      <c r="C116" s="10">
        <v>45127</v>
      </c>
      <c r="D116" s="7">
        <v>167.2</v>
      </c>
      <c r="E116" s="7">
        <v>167</v>
      </c>
      <c r="F116" s="7">
        <v>168.1</v>
      </c>
      <c r="G116" s="7">
        <v>166</v>
      </c>
      <c r="H116" s="7" t="s">
        <v>725</v>
      </c>
      <c r="I116" s="9">
        <v>2.7000000000000001E-3</v>
      </c>
    </row>
    <row r="117" spans="3:9" x14ac:dyDescent="0.25">
      <c r="C117" s="10">
        <v>45126</v>
      </c>
      <c r="D117" s="7">
        <v>166.75</v>
      </c>
      <c r="E117" s="7">
        <v>167.2</v>
      </c>
      <c r="F117" s="7">
        <v>167.95</v>
      </c>
      <c r="G117" s="7">
        <v>166.1</v>
      </c>
      <c r="H117" s="7" t="s">
        <v>198</v>
      </c>
      <c r="I117" s="9">
        <v>-8.9999999999999998E-4</v>
      </c>
    </row>
    <row r="118" spans="3:9" x14ac:dyDescent="0.25">
      <c r="C118" s="10">
        <v>45125</v>
      </c>
      <c r="D118" s="7">
        <v>166.9</v>
      </c>
      <c r="E118" s="7">
        <v>166.4</v>
      </c>
      <c r="F118" s="7">
        <v>168.15</v>
      </c>
      <c r="G118" s="7">
        <v>166.05</v>
      </c>
      <c r="H118" s="7" t="s">
        <v>726</v>
      </c>
      <c r="I118" s="9">
        <v>3.0000000000000001E-3</v>
      </c>
    </row>
    <row r="119" spans="3:9" x14ac:dyDescent="0.25">
      <c r="C119" s="10">
        <v>45124</v>
      </c>
      <c r="D119" s="7">
        <v>166.4</v>
      </c>
      <c r="E119" s="7">
        <v>167.8</v>
      </c>
      <c r="F119" s="7">
        <v>168.4</v>
      </c>
      <c r="G119" s="7">
        <v>166.15</v>
      </c>
      <c r="H119" s="7" t="s">
        <v>727</v>
      </c>
      <c r="I119" s="9">
        <v>-1.6799999999999999E-2</v>
      </c>
    </row>
    <row r="120" spans="3:9" x14ac:dyDescent="0.25">
      <c r="C120" s="10">
        <v>45121</v>
      </c>
      <c r="D120" s="7">
        <v>169.25</v>
      </c>
      <c r="E120" s="7">
        <v>169</v>
      </c>
      <c r="F120" s="7">
        <v>169.75</v>
      </c>
      <c r="G120" s="7">
        <v>168.2</v>
      </c>
      <c r="H120" s="7" t="s">
        <v>728</v>
      </c>
      <c r="I120" s="9">
        <v>8.6E-3</v>
      </c>
    </row>
    <row r="121" spans="3:9" x14ac:dyDescent="0.25">
      <c r="C121" s="10">
        <v>45120</v>
      </c>
      <c r="D121" s="7">
        <v>167.8</v>
      </c>
      <c r="E121" s="7">
        <v>168.65</v>
      </c>
      <c r="F121" s="7">
        <v>169.3</v>
      </c>
      <c r="G121" s="7">
        <v>167.2</v>
      </c>
      <c r="H121" s="7" t="s">
        <v>495</v>
      </c>
      <c r="I121" s="9">
        <v>8.9999999999999998E-4</v>
      </c>
    </row>
    <row r="122" spans="3:9" x14ac:dyDescent="0.25">
      <c r="C122" s="10">
        <v>45119</v>
      </c>
      <c r="D122" s="7">
        <v>167.65</v>
      </c>
      <c r="E122" s="7">
        <v>165.95</v>
      </c>
      <c r="F122" s="7">
        <v>169</v>
      </c>
      <c r="G122" s="7">
        <v>165.25</v>
      </c>
      <c r="H122" s="7" t="s">
        <v>729</v>
      </c>
      <c r="I122" s="9">
        <v>1.8499999999999999E-2</v>
      </c>
    </row>
    <row r="123" spans="3:9" x14ac:dyDescent="0.25">
      <c r="C123" s="10">
        <v>45118</v>
      </c>
      <c r="D123" s="7">
        <v>164.6</v>
      </c>
      <c r="E123" s="7">
        <v>163.25</v>
      </c>
      <c r="F123" s="7">
        <v>165.1</v>
      </c>
      <c r="G123" s="7">
        <v>162.9</v>
      </c>
      <c r="H123" s="7" t="s">
        <v>730</v>
      </c>
      <c r="I123" s="9">
        <v>1.14E-2</v>
      </c>
    </row>
    <row r="124" spans="3:9" x14ac:dyDescent="0.25">
      <c r="C124" s="10">
        <v>45117</v>
      </c>
      <c r="D124" s="7">
        <v>162.75</v>
      </c>
      <c r="E124" s="7">
        <v>163.9</v>
      </c>
      <c r="F124" s="7">
        <v>165.4</v>
      </c>
      <c r="G124" s="7">
        <v>162.5</v>
      </c>
      <c r="H124" s="7" t="s">
        <v>731</v>
      </c>
      <c r="I124" s="9">
        <v>-4.5999999999999999E-3</v>
      </c>
    </row>
    <row r="125" spans="3:9" x14ac:dyDescent="0.25">
      <c r="C125" s="10">
        <v>45114</v>
      </c>
      <c r="D125" s="7">
        <v>163.5</v>
      </c>
      <c r="E125" s="7">
        <v>165.5</v>
      </c>
      <c r="F125" s="7">
        <v>166</v>
      </c>
      <c r="G125" s="7">
        <v>162.80000000000001</v>
      </c>
      <c r="H125" s="7" t="s">
        <v>98</v>
      </c>
      <c r="I125" s="9">
        <v>-1.15E-2</v>
      </c>
    </row>
    <row r="126" spans="3:9" x14ac:dyDescent="0.25">
      <c r="C126" s="10">
        <v>45113</v>
      </c>
      <c r="D126" s="7">
        <v>165.4</v>
      </c>
      <c r="E126" s="7">
        <v>162.80000000000001</v>
      </c>
      <c r="F126" s="7">
        <v>165.8</v>
      </c>
      <c r="G126" s="7">
        <v>162.55000000000001</v>
      </c>
      <c r="H126" s="7" t="s">
        <v>153</v>
      </c>
      <c r="I126" s="9">
        <v>1.6E-2</v>
      </c>
    </row>
    <row r="127" spans="3:9" x14ac:dyDescent="0.25">
      <c r="C127" s="10">
        <v>45112</v>
      </c>
      <c r="D127" s="7">
        <v>162.80000000000001</v>
      </c>
      <c r="E127" s="7">
        <v>162</v>
      </c>
      <c r="F127" s="7">
        <v>164.4</v>
      </c>
      <c r="G127" s="7">
        <v>161.35</v>
      </c>
      <c r="H127" s="7" t="s">
        <v>732</v>
      </c>
      <c r="I127" s="9">
        <v>9.9000000000000008E-3</v>
      </c>
    </row>
    <row r="128" spans="3:9" x14ac:dyDescent="0.25">
      <c r="C128" s="10">
        <v>45111</v>
      </c>
      <c r="D128" s="7">
        <v>161.19999999999999</v>
      </c>
      <c r="E128" s="7">
        <v>162.5</v>
      </c>
      <c r="F128" s="7">
        <v>162.9</v>
      </c>
      <c r="G128" s="7">
        <v>160</v>
      </c>
      <c r="H128" s="7" t="s">
        <v>733</v>
      </c>
      <c r="I128" s="9">
        <v>-1.04E-2</v>
      </c>
    </row>
    <row r="129" spans="3:9" x14ac:dyDescent="0.25">
      <c r="C129" s="10">
        <v>45110</v>
      </c>
      <c r="D129" s="7">
        <v>162.9</v>
      </c>
      <c r="E129" s="7">
        <v>160.30000000000001</v>
      </c>
      <c r="F129" s="7">
        <v>163.25</v>
      </c>
      <c r="G129" s="7">
        <v>160</v>
      </c>
      <c r="H129" s="7" t="s">
        <v>734</v>
      </c>
      <c r="I129" s="9">
        <v>1.6199999999999999E-2</v>
      </c>
    </row>
    <row r="130" spans="3:9" x14ac:dyDescent="0.25">
      <c r="C130" s="10">
        <v>45107</v>
      </c>
      <c r="D130" s="7">
        <v>160.30000000000001</v>
      </c>
      <c r="E130" s="7">
        <v>161</v>
      </c>
      <c r="F130" s="7">
        <v>161</v>
      </c>
      <c r="G130" s="7">
        <v>158.94999999999999</v>
      </c>
      <c r="H130" s="7" t="s">
        <v>274</v>
      </c>
      <c r="I130" s="9">
        <v>1.0999999999999999E-2</v>
      </c>
    </row>
    <row r="131" spans="3:9" x14ac:dyDescent="0.25">
      <c r="C131" s="10">
        <v>45105</v>
      </c>
      <c r="D131" s="7">
        <v>158.55000000000001</v>
      </c>
      <c r="E131" s="7">
        <v>157.85</v>
      </c>
      <c r="F131" s="7">
        <v>160.15</v>
      </c>
      <c r="G131" s="7">
        <v>156.55000000000001</v>
      </c>
      <c r="H131" s="7" t="s">
        <v>735</v>
      </c>
      <c r="I131" s="9">
        <v>4.4000000000000003E-3</v>
      </c>
    </row>
    <row r="132" spans="3:9" x14ac:dyDescent="0.25">
      <c r="C132" s="10">
        <v>45104</v>
      </c>
      <c r="D132" s="7">
        <v>157.85</v>
      </c>
      <c r="E132" s="7">
        <v>158.85</v>
      </c>
      <c r="F132" s="7">
        <v>158.85</v>
      </c>
      <c r="G132" s="7">
        <v>157.35</v>
      </c>
      <c r="H132" s="7" t="s">
        <v>736</v>
      </c>
      <c r="I132" s="9">
        <v>6.1000000000000004E-3</v>
      </c>
    </row>
    <row r="133" spans="3:9" x14ac:dyDescent="0.25">
      <c r="C133" s="10">
        <v>45103</v>
      </c>
      <c r="D133" s="7">
        <v>156.9</v>
      </c>
      <c r="E133" s="7">
        <v>157</v>
      </c>
      <c r="F133" s="7">
        <v>158.25</v>
      </c>
      <c r="G133" s="7">
        <v>155.85</v>
      </c>
      <c r="H133" s="7" t="s">
        <v>737</v>
      </c>
      <c r="I133" s="9">
        <v>0</v>
      </c>
    </row>
    <row r="134" spans="3:9" x14ac:dyDescent="0.25">
      <c r="C134" s="10">
        <v>45100</v>
      </c>
      <c r="D134" s="7">
        <v>156.9</v>
      </c>
      <c r="E134" s="7">
        <v>159</v>
      </c>
      <c r="F134" s="7">
        <v>159</v>
      </c>
      <c r="G134" s="7">
        <v>155.4</v>
      </c>
      <c r="H134" s="7" t="s">
        <v>449</v>
      </c>
      <c r="I134" s="9">
        <v>-1.29E-2</v>
      </c>
    </row>
    <row r="135" spans="3:9" x14ac:dyDescent="0.25">
      <c r="C135" s="10">
        <v>45099</v>
      </c>
      <c r="D135" s="7">
        <v>158.94999999999999</v>
      </c>
      <c r="E135" s="7">
        <v>160.19999999999999</v>
      </c>
      <c r="F135" s="7">
        <v>160.94999999999999</v>
      </c>
      <c r="G135" s="7">
        <v>157.5</v>
      </c>
      <c r="H135" s="7" t="s">
        <v>738</v>
      </c>
      <c r="I135" s="9">
        <v>-7.7999999999999996E-3</v>
      </c>
    </row>
    <row r="136" spans="3:9" x14ac:dyDescent="0.25">
      <c r="C136" s="10">
        <v>45098</v>
      </c>
      <c r="D136" s="7">
        <v>160.19999999999999</v>
      </c>
      <c r="E136" s="7">
        <v>157</v>
      </c>
      <c r="F136" s="7">
        <v>160.55000000000001</v>
      </c>
      <c r="G136" s="7">
        <v>156.6</v>
      </c>
      <c r="H136" s="7" t="s">
        <v>739</v>
      </c>
      <c r="I136" s="9">
        <v>1.8800000000000001E-2</v>
      </c>
    </row>
    <row r="137" spans="3:9" x14ac:dyDescent="0.25">
      <c r="C137" s="10">
        <v>45097</v>
      </c>
      <c r="D137" s="7">
        <v>157.25</v>
      </c>
      <c r="E137" s="7">
        <v>157.55000000000001</v>
      </c>
      <c r="F137" s="7">
        <v>157.80000000000001</v>
      </c>
      <c r="G137" s="7">
        <v>156.55000000000001</v>
      </c>
      <c r="H137" s="7" t="s">
        <v>740</v>
      </c>
      <c r="I137" s="9">
        <v>-3.5000000000000001E-3</v>
      </c>
    </row>
    <row r="138" spans="3:9" x14ac:dyDescent="0.25">
      <c r="C138" s="10">
        <v>45096</v>
      </c>
      <c r="D138" s="7">
        <v>157.80000000000001</v>
      </c>
      <c r="E138" s="7">
        <v>157.9</v>
      </c>
      <c r="F138" s="7">
        <v>158.44999999999999</v>
      </c>
      <c r="G138" s="7">
        <v>156.5</v>
      </c>
      <c r="H138" s="7" t="s">
        <v>676</v>
      </c>
      <c r="I138" s="9">
        <v>5.1000000000000004E-3</v>
      </c>
    </row>
    <row r="139" spans="3:9" x14ac:dyDescent="0.25">
      <c r="C139" s="10">
        <v>45093</v>
      </c>
      <c r="D139" s="7">
        <v>157</v>
      </c>
      <c r="E139" s="7">
        <v>158.25</v>
      </c>
      <c r="F139" s="7">
        <v>158.65</v>
      </c>
      <c r="G139" s="7">
        <v>156.35</v>
      </c>
      <c r="H139" s="7" t="s">
        <v>57</v>
      </c>
      <c r="I139" s="9">
        <v>-4.1000000000000003E-3</v>
      </c>
    </row>
    <row r="140" spans="3:9" x14ac:dyDescent="0.25">
      <c r="C140" s="10">
        <v>45092</v>
      </c>
      <c r="D140" s="7">
        <v>157.65</v>
      </c>
      <c r="E140" s="7">
        <v>157.5</v>
      </c>
      <c r="F140" s="7">
        <v>157.9</v>
      </c>
      <c r="G140" s="7">
        <v>156.19999999999999</v>
      </c>
      <c r="H140" s="7" t="s">
        <v>741</v>
      </c>
      <c r="I140" s="9">
        <v>-1.2999999999999999E-3</v>
      </c>
    </row>
    <row r="141" spans="3:9" x14ac:dyDescent="0.25">
      <c r="C141" s="10">
        <v>45091</v>
      </c>
      <c r="D141" s="7">
        <v>157.85</v>
      </c>
      <c r="E141" s="7">
        <v>156.1</v>
      </c>
      <c r="F141" s="7">
        <v>158.4</v>
      </c>
      <c r="G141" s="7">
        <v>155.85</v>
      </c>
      <c r="H141" s="7" t="s">
        <v>742</v>
      </c>
      <c r="I141" s="9">
        <v>1.41E-2</v>
      </c>
    </row>
    <row r="142" spans="3:9" x14ac:dyDescent="0.25">
      <c r="C142" s="10">
        <v>45090</v>
      </c>
      <c r="D142" s="7">
        <v>155.65</v>
      </c>
      <c r="E142" s="7">
        <v>155.19999999999999</v>
      </c>
      <c r="F142" s="7">
        <v>156.19999999999999</v>
      </c>
      <c r="G142" s="7">
        <v>154.25</v>
      </c>
      <c r="H142" s="7" t="s">
        <v>743</v>
      </c>
      <c r="I142" s="9">
        <v>3.8999999999999998E-3</v>
      </c>
    </row>
    <row r="143" spans="3:9" x14ac:dyDescent="0.25">
      <c r="C143" s="10">
        <v>45089</v>
      </c>
      <c r="D143" s="7">
        <v>155.05000000000001</v>
      </c>
      <c r="E143" s="7">
        <v>154.85</v>
      </c>
      <c r="F143" s="7">
        <v>155.25</v>
      </c>
      <c r="G143" s="7">
        <v>152.6</v>
      </c>
      <c r="H143" s="7" t="s">
        <v>744</v>
      </c>
      <c r="I143" s="9">
        <v>5.1999999999999998E-3</v>
      </c>
    </row>
    <row r="144" spans="3:9" x14ac:dyDescent="0.25">
      <c r="C144" s="10">
        <v>45086</v>
      </c>
      <c r="D144" s="7">
        <v>154.25</v>
      </c>
      <c r="E144" s="7">
        <v>156.69999999999999</v>
      </c>
      <c r="F144" s="7">
        <v>156.9</v>
      </c>
      <c r="G144" s="7">
        <v>153.80000000000001</v>
      </c>
      <c r="H144" s="7" t="s">
        <v>745</v>
      </c>
      <c r="I144" s="9">
        <v>-1.1900000000000001E-2</v>
      </c>
    </row>
    <row r="145" spans="3:9" x14ac:dyDescent="0.25">
      <c r="C145" s="10">
        <v>45085</v>
      </c>
      <c r="D145" s="7">
        <v>156.1</v>
      </c>
      <c r="E145" s="7">
        <v>154.5</v>
      </c>
      <c r="F145" s="7">
        <v>156.65</v>
      </c>
      <c r="G145" s="7">
        <v>154.19999999999999</v>
      </c>
      <c r="H145" s="7" t="s">
        <v>508</v>
      </c>
      <c r="I145" s="9">
        <v>1.46E-2</v>
      </c>
    </row>
    <row r="146" spans="3:9" x14ac:dyDescent="0.25">
      <c r="C146" s="10">
        <v>45084</v>
      </c>
      <c r="D146" s="7">
        <v>153.85</v>
      </c>
      <c r="E146" s="7">
        <v>153.6</v>
      </c>
      <c r="F146" s="7">
        <v>154.5</v>
      </c>
      <c r="G146" s="7">
        <v>152.55000000000001</v>
      </c>
      <c r="H146" s="7" t="s">
        <v>746</v>
      </c>
      <c r="I146" s="9">
        <v>1.2999999999999999E-3</v>
      </c>
    </row>
    <row r="147" spans="3:9" x14ac:dyDescent="0.25">
      <c r="C147" s="10">
        <v>45083</v>
      </c>
      <c r="D147" s="7">
        <v>153.65</v>
      </c>
      <c r="E147" s="7">
        <v>155.5</v>
      </c>
      <c r="F147" s="7">
        <v>155.9</v>
      </c>
      <c r="G147" s="7">
        <v>153.19999999999999</v>
      </c>
      <c r="H147" s="7" t="s">
        <v>378</v>
      </c>
      <c r="I147" s="9">
        <v>-1.1299999999999999E-2</v>
      </c>
    </row>
    <row r="148" spans="3:9" x14ac:dyDescent="0.25">
      <c r="C148" s="10">
        <v>45082</v>
      </c>
      <c r="D148" s="7">
        <v>155.4</v>
      </c>
      <c r="E148" s="7">
        <v>155.5</v>
      </c>
      <c r="F148" s="7">
        <v>156</v>
      </c>
      <c r="G148" s="7">
        <v>154.44999999999999</v>
      </c>
      <c r="H148" s="7" t="s">
        <v>747</v>
      </c>
      <c r="I148" s="9">
        <v>4.4999999999999997E-3</v>
      </c>
    </row>
    <row r="149" spans="3:9" x14ac:dyDescent="0.25">
      <c r="C149" s="10">
        <v>45079</v>
      </c>
      <c r="D149" s="7">
        <v>154.69999999999999</v>
      </c>
      <c r="E149" s="7">
        <v>155</v>
      </c>
      <c r="F149" s="7">
        <v>155</v>
      </c>
      <c r="G149" s="7">
        <v>153.4</v>
      </c>
      <c r="H149" s="7" t="s">
        <v>153</v>
      </c>
      <c r="I149" s="9">
        <v>6.7999999999999996E-3</v>
      </c>
    </row>
    <row r="150" spans="3:9" x14ac:dyDescent="0.25">
      <c r="C150" s="10">
        <v>45078</v>
      </c>
      <c r="D150" s="7">
        <v>153.65</v>
      </c>
      <c r="E150" s="7">
        <v>154.69999999999999</v>
      </c>
      <c r="F150" s="7">
        <v>156</v>
      </c>
      <c r="G150" s="7">
        <v>153.19999999999999</v>
      </c>
      <c r="H150" s="7" t="s">
        <v>748</v>
      </c>
      <c r="I150" s="9">
        <v>-8.0999999999999996E-3</v>
      </c>
    </row>
    <row r="151" spans="3:9" x14ac:dyDescent="0.25">
      <c r="C151" s="10">
        <v>45077</v>
      </c>
      <c r="D151" s="7">
        <v>154.9</v>
      </c>
      <c r="E151" s="7">
        <v>159</v>
      </c>
      <c r="F151" s="7">
        <v>159.4</v>
      </c>
      <c r="G151" s="7">
        <v>150.05000000000001</v>
      </c>
      <c r="H151" s="7" t="s">
        <v>749</v>
      </c>
      <c r="I151" s="9">
        <v>-2.4899999999999999E-2</v>
      </c>
    </row>
    <row r="152" spans="3:9" x14ac:dyDescent="0.25">
      <c r="C152" s="10">
        <v>45076</v>
      </c>
      <c r="D152" s="7">
        <v>158.85</v>
      </c>
      <c r="E152" s="7">
        <v>159.69999999999999</v>
      </c>
      <c r="F152" s="7">
        <v>161.69999999999999</v>
      </c>
      <c r="G152" s="7">
        <v>157.25</v>
      </c>
      <c r="H152" s="7" t="s">
        <v>158</v>
      </c>
      <c r="I152" s="9">
        <v>-8.9999999999999998E-4</v>
      </c>
    </row>
    <row r="153" spans="3:9" x14ac:dyDescent="0.25">
      <c r="C153" s="10">
        <v>45075</v>
      </c>
      <c r="D153" s="7">
        <v>159</v>
      </c>
      <c r="E153" s="7">
        <v>160</v>
      </c>
      <c r="F153" s="7">
        <v>160.25</v>
      </c>
      <c r="G153" s="7">
        <v>156.5</v>
      </c>
      <c r="H153" s="7" t="s">
        <v>750</v>
      </c>
      <c r="I153" s="9">
        <v>-2.9000000000000001E-2</v>
      </c>
    </row>
    <row r="154" spans="3:9" x14ac:dyDescent="0.25">
      <c r="C154" s="10">
        <v>45072</v>
      </c>
      <c r="D154" s="7">
        <v>163.75</v>
      </c>
      <c r="E154" s="7">
        <v>166.05</v>
      </c>
      <c r="F154" s="7">
        <v>167.4</v>
      </c>
      <c r="G154" s="7">
        <v>162.30000000000001</v>
      </c>
      <c r="H154" s="7" t="s">
        <v>440</v>
      </c>
      <c r="I154" s="9">
        <v>-1.3599999999999999E-2</v>
      </c>
    </row>
    <row r="155" spans="3:9" x14ac:dyDescent="0.25">
      <c r="C155" s="10">
        <v>45071</v>
      </c>
      <c r="D155" s="7">
        <v>166</v>
      </c>
      <c r="E155" s="7">
        <v>166.25</v>
      </c>
      <c r="F155" s="7">
        <v>167.4</v>
      </c>
      <c r="G155" s="7">
        <v>165.25</v>
      </c>
      <c r="H155" s="7" t="s">
        <v>751</v>
      </c>
      <c r="I155" s="9">
        <v>-1.5E-3</v>
      </c>
    </row>
    <row r="156" spans="3:9" x14ac:dyDescent="0.25">
      <c r="C156" s="10">
        <v>45070</v>
      </c>
      <c r="D156" s="7">
        <v>166.25</v>
      </c>
      <c r="E156" s="7">
        <v>165</v>
      </c>
      <c r="F156" s="7">
        <v>166.45</v>
      </c>
      <c r="G156" s="7">
        <v>164.65</v>
      </c>
      <c r="H156" s="7" t="s">
        <v>752</v>
      </c>
      <c r="I156" s="9">
        <v>7.6E-3</v>
      </c>
    </row>
    <row r="157" spans="3:9" x14ac:dyDescent="0.25">
      <c r="C157" s="10">
        <v>45069</v>
      </c>
      <c r="D157" s="7">
        <v>165</v>
      </c>
      <c r="E157" s="7">
        <v>165.6</v>
      </c>
      <c r="F157" s="7">
        <v>167.05</v>
      </c>
      <c r="G157" s="7">
        <v>164.45</v>
      </c>
      <c r="H157" s="7" t="s">
        <v>282</v>
      </c>
      <c r="I157" s="9">
        <v>-3.5999999999999999E-3</v>
      </c>
    </row>
    <row r="158" spans="3:9" x14ac:dyDescent="0.25">
      <c r="C158" s="10">
        <v>45068</v>
      </c>
      <c r="D158" s="7">
        <v>165.6</v>
      </c>
      <c r="E158" s="7">
        <v>164.1</v>
      </c>
      <c r="F158" s="7">
        <v>166.4</v>
      </c>
      <c r="G158" s="7">
        <v>164.1</v>
      </c>
      <c r="H158" s="7" t="s">
        <v>753</v>
      </c>
      <c r="I158" s="9">
        <v>4.1999999999999997E-3</v>
      </c>
    </row>
    <row r="159" spans="3:9" x14ac:dyDescent="0.25">
      <c r="C159" s="10">
        <v>45065</v>
      </c>
      <c r="D159" s="7">
        <v>164.9</v>
      </c>
      <c r="E159" s="7">
        <v>166.2</v>
      </c>
      <c r="F159" s="7">
        <v>166.75</v>
      </c>
      <c r="G159" s="7">
        <v>164</v>
      </c>
      <c r="H159" s="7" t="s">
        <v>198</v>
      </c>
      <c r="I159" s="9">
        <v>-8.6999999999999994E-3</v>
      </c>
    </row>
    <row r="160" spans="3:9" x14ac:dyDescent="0.25">
      <c r="C160" s="10">
        <v>45064</v>
      </c>
      <c r="D160" s="7">
        <v>166.35</v>
      </c>
      <c r="E160" s="7">
        <v>167.5</v>
      </c>
      <c r="F160" s="7">
        <v>168.45</v>
      </c>
      <c r="G160" s="7">
        <v>166</v>
      </c>
      <c r="H160" s="7" t="s">
        <v>741</v>
      </c>
      <c r="I160" s="9">
        <v>-5.4000000000000003E-3</v>
      </c>
    </row>
    <row r="161" spans="3:9" x14ac:dyDescent="0.25">
      <c r="C161" s="10">
        <v>45063</v>
      </c>
      <c r="D161" s="7">
        <v>167.25</v>
      </c>
      <c r="E161" s="7">
        <v>168</v>
      </c>
      <c r="F161" s="7">
        <v>168</v>
      </c>
      <c r="G161" s="7">
        <v>166.1</v>
      </c>
      <c r="H161" s="7" t="s">
        <v>754</v>
      </c>
      <c r="I161" s="9">
        <v>-4.4999999999999997E-3</v>
      </c>
    </row>
    <row r="162" spans="3:9" x14ac:dyDescent="0.25">
      <c r="C162" s="10">
        <v>45062</v>
      </c>
      <c r="D162" s="7">
        <v>168</v>
      </c>
      <c r="E162" s="7">
        <v>168.3</v>
      </c>
      <c r="F162" s="7">
        <v>168.5</v>
      </c>
      <c r="G162" s="7">
        <v>166.75</v>
      </c>
      <c r="H162" s="7" t="s">
        <v>755</v>
      </c>
      <c r="I162" s="9">
        <v>1.4500000000000001E-2</v>
      </c>
    </row>
    <row r="163" spans="3:9" x14ac:dyDescent="0.25">
      <c r="C163" s="10">
        <v>45061</v>
      </c>
      <c r="D163" s="7">
        <v>165.6</v>
      </c>
      <c r="E163" s="7">
        <v>165.5</v>
      </c>
      <c r="F163" s="7">
        <v>166.6</v>
      </c>
      <c r="G163" s="7">
        <v>164.4</v>
      </c>
      <c r="H163" s="7" t="s">
        <v>756</v>
      </c>
      <c r="I163" s="9">
        <v>5.9999999999999995E-4</v>
      </c>
    </row>
    <row r="164" spans="3:9" x14ac:dyDescent="0.25">
      <c r="C164" s="10">
        <v>45058</v>
      </c>
      <c r="D164" s="7">
        <v>165.5</v>
      </c>
      <c r="E164" s="7">
        <v>168.15</v>
      </c>
      <c r="F164" s="7">
        <v>169</v>
      </c>
      <c r="G164" s="7">
        <v>165</v>
      </c>
      <c r="H164" s="7" t="s">
        <v>757</v>
      </c>
      <c r="I164" s="9">
        <v>-9.2999999999999992E-3</v>
      </c>
    </row>
    <row r="165" spans="3:9" x14ac:dyDescent="0.25">
      <c r="C165" s="10">
        <v>45057</v>
      </c>
      <c r="D165" s="7">
        <v>167.05</v>
      </c>
      <c r="E165" s="7">
        <v>166.1</v>
      </c>
      <c r="F165" s="7">
        <v>168.65</v>
      </c>
      <c r="G165" s="7">
        <v>166.1</v>
      </c>
      <c r="H165" s="7" t="s">
        <v>758</v>
      </c>
      <c r="I165" s="9">
        <v>5.9999999999999995E-4</v>
      </c>
    </row>
    <row r="166" spans="3:9" x14ac:dyDescent="0.25">
      <c r="C166" s="10">
        <v>45056</v>
      </c>
      <c r="D166" s="7">
        <v>166.95</v>
      </c>
      <c r="E166" s="7">
        <v>165.25</v>
      </c>
      <c r="F166" s="7">
        <v>167.65</v>
      </c>
      <c r="G166" s="7">
        <v>165</v>
      </c>
      <c r="H166" s="7" t="s">
        <v>759</v>
      </c>
      <c r="I166" s="9">
        <v>1.03E-2</v>
      </c>
    </row>
    <row r="167" spans="3:9" x14ac:dyDescent="0.25">
      <c r="C167" s="10">
        <v>45055</v>
      </c>
      <c r="D167" s="7">
        <v>165.25</v>
      </c>
      <c r="E167" s="7">
        <v>165</v>
      </c>
      <c r="F167" s="7">
        <v>166.5</v>
      </c>
      <c r="G167" s="7">
        <v>164.4</v>
      </c>
      <c r="H167" s="7" t="s">
        <v>98</v>
      </c>
      <c r="I167" s="9">
        <v>1.5E-3</v>
      </c>
    </row>
    <row r="168" spans="3:9" x14ac:dyDescent="0.25">
      <c r="C168" s="10">
        <v>45054</v>
      </c>
      <c r="D168" s="7">
        <v>165</v>
      </c>
      <c r="E168" s="7">
        <v>160.30000000000001</v>
      </c>
      <c r="F168" s="7">
        <v>165.35</v>
      </c>
      <c r="G168" s="7">
        <v>160</v>
      </c>
      <c r="H168" s="7" t="s">
        <v>742</v>
      </c>
      <c r="I168" s="9">
        <v>2.93E-2</v>
      </c>
    </row>
    <row r="169" spans="3:9" x14ac:dyDescent="0.25">
      <c r="C169" s="10">
        <v>45051</v>
      </c>
      <c r="D169" s="7">
        <v>160.30000000000001</v>
      </c>
      <c r="E169" s="7">
        <v>161.05000000000001</v>
      </c>
      <c r="F169" s="7">
        <v>161.94999999999999</v>
      </c>
      <c r="G169" s="7">
        <v>159.69999999999999</v>
      </c>
      <c r="H169" s="7" t="s">
        <v>760</v>
      </c>
      <c r="I169" s="9">
        <v>-4.3E-3</v>
      </c>
    </row>
    <row r="170" spans="3:9" x14ac:dyDescent="0.25">
      <c r="C170" s="10">
        <v>45050</v>
      </c>
      <c r="D170" s="7">
        <v>161</v>
      </c>
      <c r="E170" s="7">
        <v>160.80000000000001</v>
      </c>
      <c r="F170" s="7">
        <v>161.19999999999999</v>
      </c>
      <c r="G170" s="7">
        <v>159.19999999999999</v>
      </c>
      <c r="H170" s="7" t="s">
        <v>761</v>
      </c>
      <c r="I170" s="9">
        <v>-8.9999999999999998E-4</v>
      </c>
    </row>
    <row r="171" spans="3:9" x14ac:dyDescent="0.25">
      <c r="C171" s="10">
        <v>45049</v>
      </c>
      <c r="D171" s="7">
        <v>161.15</v>
      </c>
      <c r="E171" s="7">
        <v>162.9</v>
      </c>
      <c r="F171" s="7">
        <v>163.35</v>
      </c>
      <c r="G171" s="7">
        <v>160.85</v>
      </c>
      <c r="H171" s="7" t="s">
        <v>762</v>
      </c>
      <c r="I171" s="9">
        <v>-1.89E-2</v>
      </c>
    </row>
    <row r="172" spans="3:9" x14ac:dyDescent="0.25">
      <c r="C172" s="10">
        <v>45048</v>
      </c>
      <c r="D172" s="7">
        <v>164.25</v>
      </c>
      <c r="E172" s="7">
        <v>159.5</v>
      </c>
      <c r="F172" s="7">
        <v>164.8</v>
      </c>
      <c r="G172" s="7">
        <v>159.35</v>
      </c>
      <c r="H172" s="7" t="s">
        <v>763</v>
      </c>
      <c r="I172" s="9">
        <v>3.3300000000000003E-2</v>
      </c>
    </row>
    <row r="173" spans="3:9" x14ac:dyDescent="0.25">
      <c r="C173" s="10">
        <v>45044</v>
      </c>
      <c r="D173" s="7">
        <v>158.94999999999999</v>
      </c>
      <c r="E173" s="7">
        <v>159.80000000000001</v>
      </c>
      <c r="F173" s="7">
        <v>159.80000000000001</v>
      </c>
      <c r="G173" s="7">
        <v>154.85</v>
      </c>
      <c r="H173" s="7" t="s">
        <v>656</v>
      </c>
      <c r="I173" s="9">
        <v>-6.8999999999999999E-3</v>
      </c>
    </row>
    <row r="174" spans="3:9" x14ac:dyDescent="0.25">
      <c r="C174" s="10">
        <v>45043</v>
      </c>
      <c r="D174" s="7">
        <v>160.05000000000001</v>
      </c>
      <c r="E174" s="7">
        <v>160.19999999999999</v>
      </c>
      <c r="F174" s="7">
        <v>160.9</v>
      </c>
      <c r="G174" s="7">
        <v>159.6</v>
      </c>
      <c r="H174" s="7" t="s">
        <v>764</v>
      </c>
      <c r="I174" s="9">
        <v>-6.7999999999999996E-3</v>
      </c>
    </row>
    <row r="175" spans="3:9" x14ac:dyDescent="0.25">
      <c r="C175" s="10">
        <v>45042</v>
      </c>
      <c r="D175" s="7">
        <v>161.15</v>
      </c>
      <c r="E175" s="7">
        <v>160</v>
      </c>
      <c r="F175" s="7">
        <v>161.6</v>
      </c>
      <c r="G175" s="7">
        <v>159.75</v>
      </c>
      <c r="H175" s="7" t="s">
        <v>765</v>
      </c>
      <c r="I175" s="9">
        <v>3.0999999999999999E-3</v>
      </c>
    </row>
    <row r="176" spans="3:9" x14ac:dyDescent="0.25">
      <c r="C176" s="10">
        <v>45041</v>
      </c>
      <c r="D176" s="7">
        <v>160.65</v>
      </c>
      <c r="E176" s="7">
        <v>160.19999999999999</v>
      </c>
      <c r="F176" s="7">
        <v>161.80000000000001</v>
      </c>
      <c r="G176" s="7">
        <v>160</v>
      </c>
      <c r="H176" s="7" t="s">
        <v>766</v>
      </c>
      <c r="I176" s="9">
        <v>2.5000000000000001E-3</v>
      </c>
    </row>
    <row r="177" spans="3:9" x14ac:dyDescent="0.25">
      <c r="C177" s="10">
        <v>45040</v>
      </c>
      <c r="D177" s="7">
        <v>160.25</v>
      </c>
      <c r="E177" s="7">
        <v>159.6</v>
      </c>
      <c r="F177" s="7">
        <v>160.75</v>
      </c>
      <c r="G177" s="7">
        <v>159.30000000000001</v>
      </c>
      <c r="H177" s="7" t="s">
        <v>100</v>
      </c>
      <c r="I177" s="9">
        <v>4.1000000000000003E-3</v>
      </c>
    </row>
    <row r="178" spans="3:9" x14ac:dyDescent="0.25">
      <c r="C178" s="10">
        <v>45037</v>
      </c>
      <c r="D178" s="7">
        <v>159.6</v>
      </c>
      <c r="E178" s="7">
        <v>158.9</v>
      </c>
      <c r="F178" s="7">
        <v>159.85</v>
      </c>
      <c r="G178" s="7">
        <v>158.69999999999999</v>
      </c>
      <c r="H178" s="7" t="s">
        <v>767</v>
      </c>
      <c r="I178" s="9">
        <v>2.8E-3</v>
      </c>
    </row>
    <row r="179" spans="3:9" x14ac:dyDescent="0.25">
      <c r="C179" s="10">
        <v>45036</v>
      </c>
      <c r="D179" s="7">
        <v>159.15</v>
      </c>
      <c r="E179" s="7">
        <v>159.6</v>
      </c>
      <c r="F179" s="7">
        <v>160.1</v>
      </c>
      <c r="G179" s="7">
        <v>158.5</v>
      </c>
      <c r="H179" s="7" t="s">
        <v>768</v>
      </c>
      <c r="I179" s="9">
        <v>-5.8999999999999999E-3</v>
      </c>
    </row>
    <row r="180" spans="3:9" x14ac:dyDescent="0.25">
      <c r="C180" s="10">
        <v>45035</v>
      </c>
      <c r="D180" s="7">
        <v>160.1</v>
      </c>
      <c r="E180" s="7">
        <v>158.30000000000001</v>
      </c>
      <c r="F180" s="7">
        <v>160.44999999999999</v>
      </c>
      <c r="G180" s="7">
        <v>158.05000000000001</v>
      </c>
      <c r="H180" s="7" t="s">
        <v>512</v>
      </c>
      <c r="I180" s="9">
        <v>0</v>
      </c>
    </row>
    <row r="181" spans="3:9" x14ac:dyDescent="0.25">
      <c r="C181" s="10">
        <v>45034</v>
      </c>
      <c r="D181" s="7">
        <v>160.1</v>
      </c>
      <c r="E181" s="7">
        <v>160.15</v>
      </c>
      <c r="F181" s="7">
        <v>160.55000000000001</v>
      </c>
      <c r="G181" s="7">
        <v>159.4</v>
      </c>
      <c r="H181" s="7" t="s">
        <v>769</v>
      </c>
      <c r="I181" s="9">
        <v>-2.9999999999999997E-4</v>
      </c>
    </row>
    <row r="182" spans="3:9" x14ac:dyDescent="0.25">
      <c r="C182" s="10">
        <v>45033</v>
      </c>
      <c r="D182" s="7">
        <v>160.15</v>
      </c>
      <c r="E182" s="7">
        <v>159.1</v>
      </c>
      <c r="F182" s="7">
        <v>160.44999999999999</v>
      </c>
      <c r="G182" s="7">
        <v>158</v>
      </c>
      <c r="H182" s="7" t="s">
        <v>684</v>
      </c>
      <c r="I182" s="9">
        <v>8.8000000000000005E-3</v>
      </c>
    </row>
    <row r="183" spans="3:9" x14ac:dyDescent="0.25">
      <c r="C183" s="10">
        <v>45029</v>
      </c>
      <c r="D183" s="7">
        <v>158.75</v>
      </c>
      <c r="E183" s="7">
        <v>158.15</v>
      </c>
      <c r="F183" s="7">
        <v>160.5</v>
      </c>
      <c r="G183" s="7">
        <v>158</v>
      </c>
      <c r="H183" s="7" t="s">
        <v>770</v>
      </c>
      <c r="I183" s="9">
        <v>7.0000000000000001E-3</v>
      </c>
    </row>
    <row r="184" spans="3:9" x14ac:dyDescent="0.25">
      <c r="C184" s="10">
        <v>45028</v>
      </c>
      <c r="D184" s="7">
        <v>157.65</v>
      </c>
      <c r="E184" s="7">
        <v>159</v>
      </c>
      <c r="F184" s="7">
        <v>159.05000000000001</v>
      </c>
      <c r="G184" s="7">
        <v>156.6</v>
      </c>
      <c r="H184" s="7" t="s">
        <v>753</v>
      </c>
      <c r="I184" s="9">
        <v>-8.8000000000000005E-3</v>
      </c>
    </row>
    <row r="185" spans="3:9" x14ac:dyDescent="0.25">
      <c r="C185" s="10">
        <v>45027</v>
      </c>
      <c r="D185" s="7">
        <v>159.05000000000001</v>
      </c>
      <c r="E185" s="7">
        <v>157.1</v>
      </c>
      <c r="F185" s="7">
        <v>159.30000000000001</v>
      </c>
      <c r="G185" s="7">
        <v>156.4</v>
      </c>
      <c r="H185" s="7" t="s">
        <v>771</v>
      </c>
      <c r="I185" s="9">
        <v>1.21E-2</v>
      </c>
    </row>
    <row r="186" spans="3:9" x14ac:dyDescent="0.25">
      <c r="C186" s="10">
        <v>45026</v>
      </c>
      <c r="D186" s="7">
        <v>157.15</v>
      </c>
      <c r="E186" s="7">
        <v>150.69999999999999</v>
      </c>
      <c r="F186" s="7">
        <v>157.5</v>
      </c>
      <c r="G186" s="7">
        <v>150</v>
      </c>
      <c r="H186" s="7" t="s">
        <v>772</v>
      </c>
      <c r="I186" s="9">
        <v>4.3499999999999997E-2</v>
      </c>
    </row>
    <row r="187" spans="3:9" x14ac:dyDescent="0.25">
      <c r="C187" s="10">
        <v>45022</v>
      </c>
      <c r="D187" s="7">
        <v>150.6</v>
      </c>
      <c r="E187" s="7">
        <v>153.19999999999999</v>
      </c>
      <c r="F187" s="7">
        <v>153.44999999999999</v>
      </c>
      <c r="G187" s="7">
        <v>150.4</v>
      </c>
      <c r="H187" s="7" t="s">
        <v>133</v>
      </c>
      <c r="I187" s="9">
        <v>-1.4999999999999999E-2</v>
      </c>
    </row>
    <row r="188" spans="3:9" x14ac:dyDescent="0.25">
      <c r="C188" s="10">
        <v>45021</v>
      </c>
      <c r="D188" s="7">
        <v>152.9</v>
      </c>
      <c r="E188" s="7">
        <v>156.75</v>
      </c>
      <c r="F188" s="7">
        <v>157.35</v>
      </c>
      <c r="G188" s="7">
        <v>152.55000000000001</v>
      </c>
      <c r="H188" s="7" t="s">
        <v>773</v>
      </c>
      <c r="I188" s="9">
        <v>-4.8999999999999998E-3</v>
      </c>
    </row>
    <row r="189" spans="3:9" x14ac:dyDescent="0.25">
      <c r="C189" s="10">
        <v>45019</v>
      </c>
      <c r="D189" s="7">
        <v>153.65</v>
      </c>
      <c r="E189" s="7">
        <v>154.5</v>
      </c>
      <c r="F189" s="7">
        <v>157.85</v>
      </c>
      <c r="G189" s="7">
        <v>153.1</v>
      </c>
      <c r="H189" s="7" t="s">
        <v>774</v>
      </c>
      <c r="I189" s="9">
        <v>1.72E-2</v>
      </c>
    </row>
    <row r="190" spans="3:9" x14ac:dyDescent="0.25">
      <c r="C190" s="10">
        <v>45016</v>
      </c>
      <c r="D190" s="7">
        <v>151.05000000000001</v>
      </c>
      <c r="E190" s="7">
        <v>150.1</v>
      </c>
      <c r="F190" s="7">
        <v>153</v>
      </c>
      <c r="G190" s="7">
        <v>150.05000000000001</v>
      </c>
      <c r="H190" s="7" t="s">
        <v>775</v>
      </c>
      <c r="I190" s="9">
        <v>1.14E-2</v>
      </c>
    </row>
    <row r="191" spans="3:9" x14ac:dyDescent="0.25">
      <c r="C191" s="10">
        <v>45014</v>
      </c>
      <c r="D191" s="7">
        <v>149.35</v>
      </c>
      <c r="E191" s="7">
        <v>147.25</v>
      </c>
      <c r="F191" s="7">
        <v>150.85</v>
      </c>
      <c r="G191" s="7">
        <v>146.5</v>
      </c>
      <c r="H191" s="7" t="s">
        <v>776</v>
      </c>
      <c r="I191" s="9">
        <v>1.46E-2</v>
      </c>
    </row>
    <row r="192" spans="3:9" x14ac:dyDescent="0.25">
      <c r="C192" s="10">
        <v>45013</v>
      </c>
      <c r="D192" s="7">
        <v>147.19999999999999</v>
      </c>
      <c r="E192" s="7">
        <v>150.25</v>
      </c>
      <c r="F192" s="7">
        <v>150.25</v>
      </c>
      <c r="G192" s="7">
        <v>146.65</v>
      </c>
      <c r="H192" s="7" t="s">
        <v>671</v>
      </c>
      <c r="I192" s="9">
        <v>-2.0299999999999999E-2</v>
      </c>
    </row>
    <row r="193" spans="3:9" x14ac:dyDescent="0.25">
      <c r="C193" s="10">
        <v>45012</v>
      </c>
      <c r="D193" s="7">
        <v>150.25</v>
      </c>
      <c r="E193" s="7">
        <v>149.55000000000001</v>
      </c>
      <c r="F193" s="7">
        <v>152.44999999999999</v>
      </c>
      <c r="G193" s="7">
        <v>149.25</v>
      </c>
      <c r="H193" s="7" t="s">
        <v>679</v>
      </c>
      <c r="I193" s="9">
        <v>5.7000000000000002E-3</v>
      </c>
    </row>
    <row r="194" spans="3:9" x14ac:dyDescent="0.25">
      <c r="C194" s="10">
        <v>45009</v>
      </c>
      <c r="D194" s="7">
        <v>149.4</v>
      </c>
      <c r="E194" s="7">
        <v>152.69999999999999</v>
      </c>
      <c r="F194" s="7">
        <v>153.19999999999999</v>
      </c>
      <c r="G194" s="7">
        <v>148.80000000000001</v>
      </c>
      <c r="H194" s="7" t="s">
        <v>777</v>
      </c>
      <c r="I194" s="9">
        <v>-2.23E-2</v>
      </c>
    </row>
    <row r="195" spans="3:9" x14ac:dyDescent="0.25">
      <c r="C195" s="10">
        <v>45008</v>
      </c>
      <c r="D195" s="7">
        <v>152.80000000000001</v>
      </c>
      <c r="E195" s="7">
        <v>151.1</v>
      </c>
      <c r="F195" s="7">
        <v>153.15</v>
      </c>
      <c r="G195" s="7">
        <v>150.30000000000001</v>
      </c>
      <c r="H195" s="7" t="s">
        <v>778</v>
      </c>
      <c r="I195" s="9">
        <v>8.2000000000000007E-3</v>
      </c>
    </row>
    <row r="196" spans="3:9" x14ac:dyDescent="0.25">
      <c r="C196" s="10">
        <v>45007</v>
      </c>
      <c r="D196" s="7">
        <v>151.55000000000001</v>
      </c>
      <c r="E196" s="7">
        <v>152.4</v>
      </c>
      <c r="F196" s="7">
        <v>152.80000000000001</v>
      </c>
      <c r="G196" s="7">
        <v>150.85</v>
      </c>
      <c r="H196" s="7" t="s">
        <v>779</v>
      </c>
      <c r="I196" s="9">
        <v>0</v>
      </c>
    </row>
    <row r="197" spans="3:9" x14ac:dyDescent="0.25">
      <c r="C197" s="10">
        <v>45006</v>
      </c>
      <c r="D197" s="7">
        <v>151.55000000000001</v>
      </c>
      <c r="E197" s="7">
        <v>153.15</v>
      </c>
      <c r="F197" s="7">
        <v>153.75</v>
      </c>
      <c r="G197" s="7">
        <v>150.94999999999999</v>
      </c>
      <c r="H197" s="7" t="s">
        <v>717</v>
      </c>
      <c r="I197" s="9">
        <v>-4.8999999999999998E-3</v>
      </c>
    </row>
    <row r="198" spans="3:9" x14ac:dyDescent="0.25">
      <c r="C198" s="10">
        <v>45005</v>
      </c>
      <c r="D198" s="7">
        <v>152.30000000000001</v>
      </c>
      <c r="E198" s="7">
        <v>153</v>
      </c>
      <c r="F198" s="7">
        <v>154.15</v>
      </c>
      <c r="G198" s="7">
        <v>151.6</v>
      </c>
      <c r="H198" s="7" t="s">
        <v>780</v>
      </c>
      <c r="I198" s="9">
        <v>-5.5999999999999999E-3</v>
      </c>
    </row>
    <row r="199" spans="3:9" x14ac:dyDescent="0.25">
      <c r="C199" s="10">
        <v>45002</v>
      </c>
      <c r="D199" s="7">
        <v>153.15</v>
      </c>
      <c r="E199" s="7">
        <v>153.5</v>
      </c>
      <c r="F199" s="7">
        <v>154.9</v>
      </c>
      <c r="G199" s="7">
        <v>151.94999999999999</v>
      </c>
      <c r="H199" s="7" t="s">
        <v>781</v>
      </c>
      <c r="I199" s="9">
        <v>6.1999999999999998E-3</v>
      </c>
    </row>
    <row r="200" spans="3:9" x14ac:dyDescent="0.25">
      <c r="C200" s="10">
        <v>45001</v>
      </c>
      <c r="D200" s="7">
        <v>152.19999999999999</v>
      </c>
      <c r="E200" s="7">
        <v>151.19999999999999</v>
      </c>
      <c r="F200" s="7">
        <v>153.4</v>
      </c>
      <c r="G200" s="7">
        <v>148</v>
      </c>
      <c r="H200" s="7" t="s">
        <v>782</v>
      </c>
      <c r="I200" s="9">
        <v>-2.3E-3</v>
      </c>
    </row>
    <row r="201" spans="3:9" x14ac:dyDescent="0.25">
      <c r="C201" s="10">
        <v>45000</v>
      </c>
      <c r="D201" s="7">
        <v>152.55000000000001</v>
      </c>
      <c r="E201" s="7">
        <v>154</v>
      </c>
      <c r="F201" s="7">
        <v>154.44999999999999</v>
      </c>
      <c r="G201" s="7">
        <v>151.80000000000001</v>
      </c>
      <c r="H201" s="7" t="s">
        <v>783</v>
      </c>
      <c r="I201" s="9">
        <v>-4.8999999999999998E-3</v>
      </c>
    </row>
    <row r="202" spans="3:9" x14ac:dyDescent="0.25">
      <c r="C202" s="10">
        <v>44999</v>
      </c>
      <c r="D202" s="7">
        <v>153.30000000000001</v>
      </c>
      <c r="E202" s="7">
        <v>155.80000000000001</v>
      </c>
      <c r="F202" s="7">
        <v>156.85</v>
      </c>
      <c r="G202" s="7">
        <v>153.05000000000001</v>
      </c>
      <c r="H202" s="7" t="s">
        <v>784</v>
      </c>
      <c r="I202" s="9">
        <v>-1.6E-2</v>
      </c>
    </row>
    <row r="203" spans="3:9" x14ac:dyDescent="0.25">
      <c r="C203" s="10">
        <v>44998</v>
      </c>
      <c r="D203" s="7">
        <v>155.80000000000001</v>
      </c>
      <c r="E203" s="7">
        <v>156.19999999999999</v>
      </c>
      <c r="F203" s="7">
        <v>158</v>
      </c>
      <c r="G203" s="7">
        <v>155.19999999999999</v>
      </c>
      <c r="H203" s="7" t="s">
        <v>72</v>
      </c>
      <c r="I203" s="9">
        <v>0</v>
      </c>
    </row>
    <row r="204" spans="3:9" x14ac:dyDescent="0.25">
      <c r="C204" s="10">
        <v>44995</v>
      </c>
      <c r="D204" s="7">
        <v>155.80000000000001</v>
      </c>
      <c r="E204" s="7">
        <v>155.6</v>
      </c>
      <c r="F204" s="7">
        <v>156.69999999999999</v>
      </c>
      <c r="G204" s="7">
        <v>154.19999999999999</v>
      </c>
      <c r="H204" s="7" t="s">
        <v>785</v>
      </c>
      <c r="I204" s="9">
        <v>-3.2000000000000002E-3</v>
      </c>
    </row>
    <row r="205" spans="3:9" x14ac:dyDescent="0.25">
      <c r="C205" s="10">
        <v>44994</v>
      </c>
      <c r="D205" s="7">
        <v>156.30000000000001</v>
      </c>
      <c r="E205" s="7">
        <v>159.05000000000001</v>
      </c>
      <c r="F205" s="7">
        <v>159.15</v>
      </c>
      <c r="G205" s="7">
        <v>156.05000000000001</v>
      </c>
      <c r="H205" s="7" t="s">
        <v>786</v>
      </c>
      <c r="I205" s="9">
        <v>-1.23E-2</v>
      </c>
    </row>
    <row r="206" spans="3:9" x14ac:dyDescent="0.25">
      <c r="C206" s="10">
        <v>44993</v>
      </c>
      <c r="D206" s="7">
        <v>158.25</v>
      </c>
      <c r="E206" s="7">
        <v>156.55000000000001</v>
      </c>
      <c r="F206" s="7">
        <v>158.85</v>
      </c>
      <c r="G206" s="7">
        <v>156.4</v>
      </c>
      <c r="H206" s="7" t="s">
        <v>787</v>
      </c>
      <c r="I206" s="9">
        <v>2.9999999999999997E-4</v>
      </c>
    </row>
    <row r="207" spans="3:9" x14ac:dyDescent="0.25">
      <c r="C207" s="10">
        <v>44991</v>
      </c>
      <c r="D207" s="7">
        <v>158.19999999999999</v>
      </c>
      <c r="E207" s="7">
        <v>154.69999999999999</v>
      </c>
      <c r="F207" s="7">
        <v>159.69999999999999</v>
      </c>
      <c r="G207" s="7">
        <v>153.55000000000001</v>
      </c>
      <c r="H207" s="7" t="s">
        <v>788</v>
      </c>
      <c r="I207" s="9">
        <v>2.5600000000000001E-2</v>
      </c>
    </row>
    <row r="208" spans="3:9" x14ac:dyDescent="0.25">
      <c r="C208" s="10">
        <v>44988</v>
      </c>
      <c r="D208" s="7">
        <v>154.25</v>
      </c>
      <c r="E208" s="7">
        <v>154</v>
      </c>
      <c r="F208" s="7">
        <v>155.69999999999999</v>
      </c>
      <c r="G208" s="7">
        <v>153.44999999999999</v>
      </c>
      <c r="H208" s="7" t="s">
        <v>789</v>
      </c>
      <c r="I208" s="9">
        <v>1.2999999999999999E-3</v>
      </c>
    </row>
    <row r="209" spans="3:9" x14ac:dyDescent="0.25">
      <c r="C209" s="10">
        <v>44987</v>
      </c>
      <c r="D209" s="7">
        <v>154.05000000000001</v>
      </c>
      <c r="E209" s="7">
        <v>154.5</v>
      </c>
      <c r="F209" s="7">
        <v>155.05000000000001</v>
      </c>
      <c r="G209" s="7">
        <v>152.65</v>
      </c>
      <c r="H209" s="7" t="s">
        <v>790</v>
      </c>
      <c r="I209" s="9">
        <v>-4.7999999999999996E-3</v>
      </c>
    </row>
    <row r="210" spans="3:9" x14ac:dyDescent="0.25">
      <c r="C210" s="10">
        <v>44986</v>
      </c>
      <c r="D210" s="7">
        <v>154.80000000000001</v>
      </c>
      <c r="E210" s="7">
        <v>152</v>
      </c>
      <c r="F210" s="7">
        <v>155.1</v>
      </c>
      <c r="G210" s="7">
        <v>151.85</v>
      </c>
      <c r="H210" s="7" t="s">
        <v>791</v>
      </c>
      <c r="I210" s="9">
        <v>1.8100000000000002E-2</v>
      </c>
    </row>
    <row r="211" spans="3:9" x14ac:dyDescent="0.25">
      <c r="C211" s="10">
        <v>44985</v>
      </c>
      <c r="D211" s="7">
        <v>152.05000000000001</v>
      </c>
      <c r="E211" s="7">
        <v>154.15</v>
      </c>
      <c r="F211" s="7">
        <v>155.44999999999999</v>
      </c>
      <c r="G211" s="7">
        <v>151.19999999999999</v>
      </c>
      <c r="H211" s="7" t="s">
        <v>792</v>
      </c>
      <c r="I211" s="9">
        <v>-2.06E-2</v>
      </c>
    </row>
    <row r="212" spans="3:9" x14ac:dyDescent="0.25">
      <c r="C212" s="10">
        <v>44984</v>
      </c>
      <c r="D212" s="7">
        <v>155.25</v>
      </c>
      <c r="E212" s="7">
        <v>154</v>
      </c>
      <c r="F212" s="7">
        <v>156.05000000000001</v>
      </c>
      <c r="G212" s="7">
        <v>153</v>
      </c>
      <c r="H212" s="7" t="s">
        <v>793</v>
      </c>
      <c r="I212" s="9">
        <v>1.6000000000000001E-3</v>
      </c>
    </row>
    <row r="213" spans="3:9" x14ac:dyDescent="0.25">
      <c r="C213" s="10">
        <v>44981</v>
      </c>
      <c r="D213" s="7">
        <v>155</v>
      </c>
      <c r="E213" s="7">
        <v>151.75</v>
      </c>
      <c r="F213" s="7">
        <v>155.35</v>
      </c>
      <c r="G213" s="7">
        <v>149.75</v>
      </c>
      <c r="H213" s="7" t="s">
        <v>104</v>
      </c>
      <c r="I213" s="9">
        <v>2.3E-3</v>
      </c>
    </row>
    <row r="214" spans="3:9" x14ac:dyDescent="0.25">
      <c r="C214" s="10">
        <v>44980</v>
      </c>
      <c r="D214" s="7">
        <v>154.65</v>
      </c>
      <c r="E214" s="7">
        <v>153.69999999999999</v>
      </c>
      <c r="F214" s="7">
        <v>156.19999999999999</v>
      </c>
      <c r="G214" s="7">
        <v>153.25</v>
      </c>
      <c r="H214" s="7" t="s">
        <v>794</v>
      </c>
      <c r="I214" s="9">
        <v>6.7999999999999996E-3</v>
      </c>
    </row>
    <row r="215" spans="3:9" x14ac:dyDescent="0.25">
      <c r="C215" s="10">
        <v>44979</v>
      </c>
      <c r="D215" s="7">
        <v>153.6</v>
      </c>
      <c r="E215" s="7">
        <v>154.25</v>
      </c>
      <c r="F215" s="7">
        <v>154.5</v>
      </c>
      <c r="G215" s="7">
        <v>151.69999999999999</v>
      </c>
      <c r="H215" s="7" t="s">
        <v>795</v>
      </c>
      <c r="I215" s="9">
        <v>-3.2000000000000002E-3</v>
      </c>
    </row>
    <row r="216" spans="3:9" x14ac:dyDescent="0.25">
      <c r="C216" s="10">
        <v>44978</v>
      </c>
      <c r="D216" s="7">
        <v>154.1</v>
      </c>
      <c r="E216" s="7">
        <v>154.9</v>
      </c>
      <c r="F216" s="7">
        <v>155.9</v>
      </c>
      <c r="G216" s="7">
        <v>153.44999999999999</v>
      </c>
      <c r="H216" s="7" t="s">
        <v>98</v>
      </c>
      <c r="I216" s="9">
        <v>-4.7999999999999996E-3</v>
      </c>
    </row>
    <row r="217" spans="3:9" x14ac:dyDescent="0.25">
      <c r="C217" s="10">
        <v>44977</v>
      </c>
      <c r="D217" s="7">
        <v>154.85</v>
      </c>
      <c r="E217" s="7">
        <v>157.19999999999999</v>
      </c>
      <c r="F217" s="7">
        <v>157.80000000000001</v>
      </c>
      <c r="G217" s="7">
        <v>154.4</v>
      </c>
      <c r="H217" s="7" t="s">
        <v>796</v>
      </c>
      <c r="I217" s="9">
        <v>-1.12E-2</v>
      </c>
    </row>
    <row r="218" spans="3:9" x14ac:dyDescent="0.25">
      <c r="C218" s="10">
        <v>44974</v>
      </c>
      <c r="D218" s="7">
        <v>156.6</v>
      </c>
      <c r="E218" s="7">
        <v>155.5</v>
      </c>
      <c r="F218" s="7">
        <v>158.80000000000001</v>
      </c>
      <c r="G218" s="7">
        <v>154.4</v>
      </c>
      <c r="H218" s="7" t="s">
        <v>155</v>
      </c>
      <c r="I218" s="9">
        <v>4.4999999999999997E-3</v>
      </c>
    </row>
    <row r="219" spans="3:9" x14ac:dyDescent="0.25">
      <c r="C219" s="10">
        <v>44973</v>
      </c>
      <c r="D219" s="7">
        <v>155.9</v>
      </c>
      <c r="E219" s="7">
        <v>150</v>
      </c>
      <c r="F219" s="7">
        <v>156.44999999999999</v>
      </c>
      <c r="G219" s="7">
        <v>148.4</v>
      </c>
      <c r="H219" s="7" t="s">
        <v>797</v>
      </c>
      <c r="I219" s="9">
        <v>5.6899999999999999E-2</v>
      </c>
    </row>
    <row r="220" spans="3:9" x14ac:dyDescent="0.25">
      <c r="C220" s="10">
        <v>44972</v>
      </c>
      <c r="D220" s="7">
        <v>147.5</v>
      </c>
      <c r="E220" s="7">
        <v>149</v>
      </c>
      <c r="F220" s="7">
        <v>149.4</v>
      </c>
      <c r="G220" s="7">
        <v>145.5</v>
      </c>
      <c r="H220" s="7" t="s">
        <v>798</v>
      </c>
      <c r="I220" s="9">
        <v>-6.4000000000000003E-3</v>
      </c>
    </row>
    <row r="221" spans="3:9" x14ac:dyDescent="0.25">
      <c r="C221" s="10">
        <v>44971</v>
      </c>
      <c r="D221" s="7">
        <v>148.44999999999999</v>
      </c>
      <c r="E221" s="7">
        <v>148.65</v>
      </c>
      <c r="F221" s="7">
        <v>149.19999999999999</v>
      </c>
      <c r="G221" s="7">
        <v>147</v>
      </c>
      <c r="H221" s="7" t="s">
        <v>799</v>
      </c>
      <c r="I221" s="9">
        <v>2E-3</v>
      </c>
    </row>
    <row r="222" spans="3:9" x14ac:dyDescent="0.25">
      <c r="C222" s="10">
        <v>44970</v>
      </c>
      <c r="D222" s="7">
        <v>148.15</v>
      </c>
      <c r="E222" s="7">
        <v>147.44999999999999</v>
      </c>
      <c r="F222" s="7">
        <v>148.80000000000001</v>
      </c>
      <c r="G222" s="7">
        <v>146.6</v>
      </c>
      <c r="H222" s="7" t="s">
        <v>800</v>
      </c>
      <c r="I222" s="9">
        <v>9.9000000000000008E-3</v>
      </c>
    </row>
    <row r="223" spans="3:9" x14ac:dyDescent="0.25">
      <c r="C223" s="10">
        <v>44967</v>
      </c>
      <c r="D223" s="7">
        <v>146.69999999999999</v>
      </c>
      <c r="E223" s="7">
        <v>146.15</v>
      </c>
      <c r="F223" s="7">
        <v>147</v>
      </c>
      <c r="G223" s="7">
        <v>144.80000000000001</v>
      </c>
      <c r="H223" s="7" t="s">
        <v>801</v>
      </c>
      <c r="I223" s="9">
        <v>3.3999999999999998E-3</v>
      </c>
    </row>
    <row r="224" spans="3:9" x14ac:dyDescent="0.25">
      <c r="C224" s="10">
        <v>44966</v>
      </c>
      <c r="D224" s="7">
        <v>146.19999999999999</v>
      </c>
      <c r="E224" s="7">
        <v>144.65</v>
      </c>
      <c r="F224" s="7">
        <v>146.4</v>
      </c>
      <c r="G224" s="7">
        <v>143.19999999999999</v>
      </c>
      <c r="H224" s="7" t="s">
        <v>751</v>
      </c>
      <c r="I224" s="9">
        <v>1.6E-2</v>
      </c>
    </row>
    <row r="225" spans="3:9" x14ac:dyDescent="0.25">
      <c r="C225" s="10">
        <v>44965</v>
      </c>
      <c r="D225" s="7">
        <v>143.9</v>
      </c>
      <c r="E225" s="7">
        <v>145.4</v>
      </c>
      <c r="F225" s="7">
        <v>145.9</v>
      </c>
      <c r="G225" s="7">
        <v>143.15</v>
      </c>
      <c r="H225" s="7" t="s">
        <v>802</v>
      </c>
      <c r="I225" s="9">
        <v>-5.1999999999999998E-3</v>
      </c>
    </row>
    <row r="226" spans="3:9" x14ac:dyDescent="0.25">
      <c r="C226" s="10">
        <v>44964</v>
      </c>
      <c r="D226" s="7">
        <v>144.65</v>
      </c>
      <c r="E226" s="7">
        <v>143.9</v>
      </c>
      <c r="F226" s="7">
        <v>144.94999999999999</v>
      </c>
      <c r="G226" s="7">
        <v>142.19999999999999</v>
      </c>
      <c r="H226" s="7" t="s">
        <v>680</v>
      </c>
      <c r="I226" s="9">
        <v>8.0000000000000002E-3</v>
      </c>
    </row>
    <row r="227" spans="3:9" x14ac:dyDescent="0.25">
      <c r="C227" s="10">
        <v>44963</v>
      </c>
      <c r="D227" s="7">
        <v>143.5</v>
      </c>
      <c r="E227" s="7">
        <v>141.69999999999999</v>
      </c>
      <c r="F227" s="7">
        <v>144.19999999999999</v>
      </c>
      <c r="G227" s="7">
        <v>141.6</v>
      </c>
      <c r="H227" s="7" t="s">
        <v>803</v>
      </c>
      <c r="I227" s="9">
        <v>-5.4999999999999997E-3</v>
      </c>
    </row>
    <row r="228" spans="3:9" x14ac:dyDescent="0.25">
      <c r="C228" s="10">
        <v>44960</v>
      </c>
      <c r="D228" s="7">
        <v>144.30000000000001</v>
      </c>
      <c r="E228" s="7">
        <v>143.5</v>
      </c>
      <c r="F228" s="7">
        <v>145.35</v>
      </c>
      <c r="G228" s="7">
        <v>140.1</v>
      </c>
      <c r="H228" s="7" t="s">
        <v>804</v>
      </c>
      <c r="I228" s="9">
        <v>5.8999999999999999E-3</v>
      </c>
    </row>
    <row r="229" spans="3:9" x14ac:dyDescent="0.25">
      <c r="C229" s="10">
        <v>44959</v>
      </c>
      <c r="D229" s="7">
        <v>143.44999999999999</v>
      </c>
      <c r="E229" s="7">
        <v>143</v>
      </c>
      <c r="F229" s="7">
        <v>145</v>
      </c>
      <c r="G229" s="7">
        <v>140.65</v>
      </c>
      <c r="H229" s="7" t="s">
        <v>805</v>
      </c>
      <c r="I229" s="9">
        <v>-5.4999999999999997E-3</v>
      </c>
    </row>
    <row r="230" spans="3:9" x14ac:dyDescent="0.25">
      <c r="C230" s="10">
        <v>44958</v>
      </c>
      <c r="D230" s="7">
        <v>144.25</v>
      </c>
      <c r="E230" s="7">
        <v>145.80000000000001</v>
      </c>
      <c r="F230" s="7">
        <v>146</v>
      </c>
      <c r="G230" s="7">
        <v>142.35</v>
      </c>
      <c r="H230" s="7" t="s">
        <v>806</v>
      </c>
      <c r="I230" s="9">
        <v>-4.4999999999999997E-3</v>
      </c>
    </row>
    <row r="231" spans="3:9" x14ac:dyDescent="0.25">
      <c r="C231" s="10">
        <v>44957</v>
      </c>
      <c r="D231" s="7">
        <v>144.9</v>
      </c>
      <c r="E231" s="7">
        <v>145.15</v>
      </c>
      <c r="F231" s="7">
        <v>147.9</v>
      </c>
      <c r="G231" s="7">
        <v>144.25</v>
      </c>
      <c r="H231" s="7" t="s">
        <v>474</v>
      </c>
      <c r="I231" s="9">
        <v>0</v>
      </c>
    </row>
    <row r="232" spans="3:9" x14ac:dyDescent="0.25">
      <c r="C232" s="10">
        <v>44956</v>
      </c>
      <c r="D232" s="7">
        <v>144.9</v>
      </c>
      <c r="E232" s="7">
        <v>147.5</v>
      </c>
      <c r="F232" s="7">
        <v>148.85</v>
      </c>
      <c r="G232" s="7">
        <v>143.25</v>
      </c>
      <c r="H232" s="7" t="s">
        <v>692</v>
      </c>
      <c r="I232" s="9">
        <v>-1.8599999999999998E-2</v>
      </c>
    </row>
    <row r="233" spans="3:9" x14ac:dyDescent="0.25">
      <c r="C233" s="10">
        <v>44953</v>
      </c>
      <c r="D233" s="7">
        <v>147.65</v>
      </c>
      <c r="E233" s="7">
        <v>152.44999999999999</v>
      </c>
      <c r="F233" s="7">
        <v>154.15</v>
      </c>
      <c r="G233" s="7">
        <v>146.6</v>
      </c>
      <c r="H233" s="7" t="s">
        <v>807</v>
      </c>
      <c r="I233" s="9">
        <v>-3.15E-2</v>
      </c>
    </row>
    <row r="234" spans="3:9" x14ac:dyDescent="0.25">
      <c r="C234" s="10">
        <v>44951</v>
      </c>
      <c r="D234" s="7">
        <v>152.44999999999999</v>
      </c>
      <c r="E234" s="7">
        <v>151.25</v>
      </c>
      <c r="F234" s="7">
        <v>153.4</v>
      </c>
      <c r="G234" s="7">
        <v>151.15</v>
      </c>
      <c r="H234" s="7" t="s">
        <v>783</v>
      </c>
      <c r="I234" s="9">
        <v>2E-3</v>
      </c>
    </row>
    <row r="235" spans="3:9" x14ac:dyDescent="0.25">
      <c r="C235" s="10">
        <v>44950</v>
      </c>
      <c r="D235" s="7">
        <v>152.15</v>
      </c>
      <c r="E235" s="7">
        <v>152.35</v>
      </c>
      <c r="F235" s="7">
        <v>153.19999999999999</v>
      </c>
      <c r="G235" s="7">
        <v>151.6</v>
      </c>
      <c r="H235" s="7" t="s">
        <v>739</v>
      </c>
      <c r="I235" s="9">
        <v>-1.2999999999999999E-3</v>
      </c>
    </row>
    <row r="236" spans="3:9" x14ac:dyDescent="0.25">
      <c r="C236" s="10">
        <v>44949</v>
      </c>
      <c r="D236" s="7">
        <v>152.35</v>
      </c>
      <c r="E236" s="7">
        <v>152.55000000000001</v>
      </c>
      <c r="F236" s="7">
        <v>153.1</v>
      </c>
      <c r="G236" s="7">
        <v>151.35</v>
      </c>
      <c r="H236" s="7" t="s">
        <v>652</v>
      </c>
      <c r="I236" s="9">
        <v>4.8999999999999998E-3</v>
      </c>
    </row>
    <row r="237" spans="3:9" x14ac:dyDescent="0.25">
      <c r="C237" s="10">
        <v>44946</v>
      </c>
      <c r="D237" s="7">
        <v>151.6</v>
      </c>
      <c r="E237" s="7">
        <v>152</v>
      </c>
      <c r="F237" s="7">
        <v>152.5</v>
      </c>
      <c r="G237" s="7">
        <v>150.55000000000001</v>
      </c>
      <c r="H237" s="7" t="s">
        <v>124</v>
      </c>
      <c r="I237" s="9">
        <v>-1E-3</v>
      </c>
    </row>
    <row r="238" spans="3:9" x14ac:dyDescent="0.25">
      <c r="C238" s="10">
        <v>44945</v>
      </c>
      <c r="D238" s="7">
        <v>151.75</v>
      </c>
      <c r="E238" s="7">
        <v>148.05000000000001</v>
      </c>
      <c r="F238" s="7">
        <v>152.1</v>
      </c>
      <c r="G238" s="7">
        <v>148.05000000000001</v>
      </c>
      <c r="H238" s="7" t="s">
        <v>808</v>
      </c>
      <c r="I238" s="9">
        <v>1.6799999999999999E-2</v>
      </c>
    </row>
    <row r="239" spans="3:9" x14ac:dyDescent="0.25">
      <c r="C239" s="10">
        <v>44944</v>
      </c>
      <c r="D239" s="7">
        <v>149.25</v>
      </c>
      <c r="E239" s="7">
        <v>148.25</v>
      </c>
      <c r="F239" s="7">
        <v>149.75</v>
      </c>
      <c r="G239" s="7">
        <v>148.19999999999999</v>
      </c>
      <c r="H239" s="7" t="s">
        <v>809</v>
      </c>
      <c r="I239" s="9">
        <v>9.4999999999999998E-3</v>
      </c>
    </row>
    <row r="240" spans="3:9" x14ac:dyDescent="0.25">
      <c r="C240" s="10">
        <v>44943</v>
      </c>
      <c r="D240" s="7">
        <v>147.85</v>
      </c>
      <c r="E240" s="7">
        <v>148.30000000000001</v>
      </c>
      <c r="F240" s="7">
        <v>149</v>
      </c>
      <c r="G240" s="7">
        <v>146.65</v>
      </c>
      <c r="H240" s="7" t="s">
        <v>810</v>
      </c>
      <c r="I240" s="9">
        <v>1.6999999999999999E-3</v>
      </c>
    </row>
    <row r="241" spans="3:9" x14ac:dyDescent="0.25">
      <c r="C241" s="10">
        <v>44942</v>
      </c>
      <c r="D241" s="7">
        <v>147.6</v>
      </c>
      <c r="E241" s="7">
        <v>147.69999999999999</v>
      </c>
      <c r="F241" s="7">
        <v>147.80000000000001</v>
      </c>
      <c r="G241" s="7">
        <v>146</v>
      </c>
      <c r="H241" s="7" t="s">
        <v>742</v>
      </c>
      <c r="I241" s="9">
        <v>4.4000000000000003E-3</v>
      </c>
    </row>
    <row r="242" spans="3:9" x14ac:dyDescent="0.25">
      <c r="C242" s="10">
        <v>44939</v>
      </c>
      <c r="D242" s="7">
        <v>146.94999999999999</v>
      </c>
      <c r="E242" s="7">
        <v>146.4</v>
      </c>
      <c r="F242" s="7">
        <v>147.5</v>
      </c>
      <c r="G242" s="7">
        <v>145.9</v>
      </c>
      <c r="H242" s="7" t="s">
        <v>811</v>
      </c>
      <c r="I242" s="9">
        <v>5.4999999999999997E-3</v>
      </c>
    </row>
    <row r="243" spans="3:9" x14ac:dyDescent="0.25">
      <c r="C243" s="10">
        <v>44938</v>
      </c>
      <c r="D243" s="7">
        <v>146.15</v>
      </c>
      <c r="E243" s="7">
        <v>147.69999999999999</v>
      </c>
      <c r="F243" s="7">
        <v>148.25</v>
      </c>
      <c r="G243" s="7">
        <v>145.75</v>
      </c>
      <c r="H243" s="7" t="s">
        <v>812</v>
      </c>
      <c r="I243" s="9">
        <v>-4.4000000000000003E-3</v>
      </c>
    </row>
    <row r="244" spans="3:9" x14ac:dyDescent="0.25">
      <c r="C244" s="10">
        <v>44937</v>
      </c>
      <c r="D244" s="7">
        <v>146.80000000000001</v>
      </c>
      <c r="E244" s="7">
        <v>149.5</v>
      </c>
      <c r="F244" s="7">
        <v>150</v>
      </c>
      <c r="G244" s="7">
        <v>146.25</v>
      </c>
      <c r="H244" s="7" t="s">
        <v>813</v>
      </c>
      <c r="I244" s="9">
        <v>-1.7100000000000001E-2</v>
      </c>
    </row>
    <row r="245" spans="3:9" x14ac:dyDescent="0.25">
      <c r="C245" s="10">
        <v>44936</v>
      </c>
      <c r="D245" s="7">
        <v>149.35</v>
      </c>
      <c r="E245" s="7">
        <v>148.6</v>
      </c>
      <c r="F245" s="7">
        <v>150.30000000000001</v>
      </c>
      <c r="G245" s="7">
        <v>148.6</v>
      </c>
      <c r="H245" s="7" t="s">
        <v>814</v>
      </c>
      <c r="I245" s="9">
        <v>8.0999999999999996E-3</v>
      </c>
    </row>
    <row r="246" spans="3:9" x14ac:dyDescent="0.25">
      <c r="C246" s="10">
        <v>44935</v>
      </c>
      <c r="D246" s="7">
        <v>148.15</v>
      </c>
      <c r="E246" s="7">
        <v>149.30000000000001</v>
      </c>
      <c r="F246" s="7">
        <v>150.19999999999999</v>
      </c>
      <c r="G246" s="7">
        <v>147.80000000000001</v>
      </c>
      <c r="H246" s="7" t="s">
        <v>815</v>
      </c>
      <c r="I246" s="9">
        <v>5.4000000000000003E-3</v>
      </c>
    </row>
    <row r="247" spans="3:9" x14ac:dyDescent="0.25">
      <c r="C247" s="10">
        <v>44932</v>
      </c>
      <c r="D247" s="7">
        <v>147.35</v>
      </c>
      <c r="E247" s="7">
        <v>146.69999999999999</v>
      </c>
      <c r="F247" s="7">
        <v>148.1</v>
      </c>
      <c r="G247" s="7">
        <v>146.30000000000001</v>
      </c>
      <c r="H247" s="7" t="s">
        <v>816</v>
      </c>
      <c r="I247" s="9">
        <v>5.7999999999999996E-3</v>
      </c>
    </row>
    <row r="248" spans="3:9" x14ac:dyDescent="0.25">
      <c r="C248" s="10">
        <v>44931</v>
      </c>
      <c r="D248" s="7">
        <v>146.5</v>
      </c>
      <c r="E248" s="7">
        <v>145.85</v>
      </c>
      <c r="F248" s="7">
        <v>147</v>
      </c>
      <c r="G248" s="7">
        <v>144.15</v>
      </c>
      <c r="H248" s="7" t="s">
        <v>817</v>
      </c>
      <c r="I248" s="9">
        <v>1.6999999999999999E-3</v>
      </c>
    </row>
    <row r="249" spans="3:9" x14ac:dyDescent="0.25">
      <c r="C249" s="10">
        <v>44930</v>
      </c>
      <c r="D249" s="7">
        <v>146.25</v>
      </c>
      <c r="E249" s="7">
        <v>148.80000000000001</v>
      </c>
      <c r="F249" s="7">
        <v>148.85</v>
      </c>
      <c r="G249" s="7">
        <v>145</v>
      </c>
      <c r="H249" s="7" t="s">
        <v>818</v>
      </c>
      <c r="I249" s="9">
        <v>-2.2100000000000002E-2</v>
      </c>
    </row>
    <row r="250" spans="3:9" x14ac:dyDescent="0.25">
      <c r="C250" s="10">
        <v>44929</v>
      </c>
      <c r="D250" s="7">
        <v>149.55000000000001</v>
      </c>
      <c r="E250" s="7">
        <v>149.69999999999999</v>
      </c>
      <c r="F250" s="7">
        <v>150.6</v>
      </c>
      <c r="G250" s="7">
        <v>148</v>
      </c>
      <c r="H250" s="7" t="s">
        <v>491</v>
      </c>
      <c r="I250" s="9">
        <v>-6.0000000000000001E-3</v>
      </c>
    </row>
    <row r="251" spans="3:9" x14ac:dyDescent="0.25">
      <c r="C251" s="10">
        <v>44928</v>
      </c>
      <c r="D251" s="7">
        <v>150.44999999999999</v>
      </c>
      <c r="E251" s="7">
        <v>147.30000000000001</v>
      </c>
      <c r="F251" s="7">
        <v>150.80000000000001</v>
      </c>
      <c r="G251" s="7">
        <v>147.25</v>
      </c>
      <c r="H251" s="7" t="s">
        <v>819</v>
      </c>
      <c r="I251" s="9">
        <v>2.52E-2</v>
      </c>
    </row>
    <row r="252" spans="3:9" x14ac:dyDescent="0.25">
      <c r="C252" s="10">
        <v>44925</v>
      </c>
      <c r="D252" s="7">
        <v>146.75</v>
      </c>
      <c r="E252" s="7">
        <v>145.44999999999999</v>
      </c>
      <c r="F252" s="7">
        <v>148.75</v>
      </c>
      <c r="G252" s="7">
        <v>144.55000000000001</v>
      </c>
      <c r="H252" s="7" t="s">
        <v>820</v>
      </c>
      <c r="I252" s="9">
        <v>1.4500000000000001E-2</v>
      </c>
    </row>
    <row r="253" spans="3:9" x14ac:dyDescent="0.25">
      <c r="C253" s="10">
        <v>44924</v>
      </c>
      <c r="D253" s="7">
        <v>144.65</v>
      </c>
      <c r="E253" s="7">
        <v>142.75</v>
      </c>
      <c r="F253" s="7">
        <v>146</v>
      </c>
      <c r="G253" s="7">
        <v>142.5</v>
      </c>
      <c r="H253" s="7" t="s">
        <v>821</v>
      </c>
      <c r="I253" s="9">
        <v>5.1999999999999998E-3</v>
      </c>
    </row>
    <row r="254" spans="3:9" x14ac:dyDescent="0.25">
      <c r="C254" s="10">
        <v>44923</v>
      </c>
      <c r="D254" s="7">
        <v>143.9</v>
      </c>
      <c r="E254" s="7">
        <v>143.44999999999999</v>
      </c>
      <c r="F254" s="7">
        <v>144.65</v>
      </c>
      <c r="G254" s="7">
        <v>142.69999999999999</v>
      </c>
      <c r="H254" s="7" t="s">
        <v>119</v>
      </c>
      <c r="I254" s="9">
        <v>-6.1999999999999998E-3</v>
      </c>
    </row>
    <row r="255" spans="3:9" x14ac:dyDescent="0.25">
      <c r="C255" s="10">
        <v>44922</v>
      </c>
      <c r="D255" s="7">
        <v>144.80000000000001</v>
      </c>
      <c r="E255" s="7">
        <v>142.1</v>
      </c>
      <c r="F255" s="7">
        <v>145.4</v>
      </c>
      <c r="G255" s="7">
        <v>142.1</v>
      </c>
      <c r="H255" s="7" t="s">
        <v>55</v>
      </c>
      <c r="I255" s="9">
        <v>2.4799999999999999E-2</v>
      </c>
    </row>
    <row r="256" spans="3:9" x14ac:dyDescent="0.25">
      <c r="C256" s="10">
        <v>44921</v>
      </c>
      <c r="D256" s="7">
        <v>141.30000000000001</v>
      </c>
      <c r="E256" s="7">
        <v>140.5</v>
      </c>
      <c r="F256" s="7">
        <v>142.85</v>
      </c>
      <c r="G256" s="7">
        <v>139.5</v>
      </c>
      <c r="H256" s="7" t="s">
        <v>195</v>
      </c>
      <c r="I256" s="9">
        <v>1.0699999999999999E-2</v>
      </c>
    </row>
    <row r="257" spans="3:9" x14ac:dyDescent="0.25">
      <c r="C257" s="10">
        <v>44918</v>
      </c>
      <c r="D257" s="7">
        <v>139.80000000000001</v>
      </c>
      <c r="E257" s="7">
        <v>140.6</v>
      </c>
      <c r="F257" s="7">
        <v>143.5</v>
      </c>
      <c r="G257" s="7">
        <v>139.30000000000001</v>
      </c>
      <c r="H257" s="7" t="s">
        <v>769</v>
      </c>
      <c r="I257" s="9">
        <v>-1.72E-2</v>
      </c>
    </row>
    <row r="258" spans="3:9" x14ac:dyDescent="0.25">
      <c r="C258" s="10">
        <v>44917</v>
      </c>
      <c r="D258" s="7">
        <v>142.25</v>
      </c>
      <c r="E258" s="7">
        <v>145</v>
      </c>
      <c r="F258" s="7">
        <v>145.15</v>
      </c>
      <c r="G258" s="7">
        <v>141.55000000000001</v>
      </c>
      <c r="H258" s="7" t="s">
        <v>543</v>
      </c>
      <c r="I258" s="9">
        <v>-8.6999999999999994E-3</v>
      </c>
    </row>
    <row r="259" spans="3:9" x14ac:dyDescent="0.25">
      <c r="C259" s="10">
        <v>44916</v>
      </c>
      <c r="D259" s="7">
        <v>143.5</v>
      </c>
      <c r="E259" s="7">
        <v>146.5</v>
      </c>
      <c r="F259" s="7">
        <v>146.80000000000001</v>
      </c>
      <c r="G259" s="7">
        <v>142.69999999999999</v>
      </c>
      <c r="H259" s="7" t="s">
        <v>439</v>
      </c>
      <c r="I259" s="9">
        <v>-1.61E-2</v>
      </c>
    </row>
    <row r="260" spans="3:9" x14ac:dyDescent="0.25">
      <c r="C260" s="10">
        <v>44915</v>
      </c>
      <c r="D260" s="7">
        <v>145.85</v>
      </c>
      <c r="E260" s="7">
        <v>145.5</v>
      </c>
      <c r="F260" s="7">
        <v>146.19999999999999</v>
      </c>
      <c r="G260" s="7">
        <v>143.1</v>
      </c>
      <c r="H260" s="7" t="s">
        <v>822</v>
      </c>
      <c r="I260" s="9">
        <v>2.9999999999999997E-4</v>
      </c>
    </row>
    <row r="261" spans="3:9" x14ac:dyDescent="0.25">
      <c r="C261" s="10">
        <v>44914</v>
      </c>
      <c r="D261" s="7">
        <v>145.80000000000001</v>
      </c>
      <c r="E261" s="7">
        <v>147.05000000000001</v>
      </c>
      <c r="F261" s="7">
        <v>147.55000000000001</v>
      </c>
      <c r="G261" s="7">
        <v>145</v>
      </c>
      <c r="H261" s="7" t="s">
        <v>823</v>
      </c>
      <c r="I261" s="9">
        <v>-9.4999999999999998E-3</v>
      </c>
    </row>
    <row r="262" spans="3:9" x14ac:dyDescent="0.25">
      <c r="C262" s="10">
        <v>44911</v>
      </c>
      <c r="D262" s="7">
        <v>147.19999999999999</v>
      </c>
      <c r="E262" s="7">
        <v>148.35</v>
      </c>
      <c r="F262" s="7">
        <v>150.5</v>
      </c>
      <c r="G262" s="7">
        <v>147</v>
      </c>
      <c r="H262" s="7" t="s">
        <v>824</v>
      </c>
      <c r="I262" s="9">
        <v>-1.6999999999999999E-3</v>
      </c>
    </row>
    <row r="263" spans="3:9" x14ac:dyDescent="0.25">
      <c r="C263" s="10">
        <v>44910</v>
      </c>
      <c r="D263" s="7">
        <v>147.44999999999999</v>
      </c>
      <c r="E263" s="7">
        <v>147.65</v>
      </c>
      <c r="F263" s="7">
        <v>148.85</v>
      </c>
      <c r="G263" s="7">
        <v>146.65</v>
      </c>
      <c r="H263" s="7" t="s">
        <v>825</v>
      </c>
      <c r="I263" s="9">
        <v>-1E-3</v>
      </c>
    </row>
    <row r="264" spans="3:9" x14ac:dyDescent="0.25">
      <c r="C264" s="10">
        <v>44909</v>
      </c>
      <c r="D264" s="7">
        <v>147.6</v>
      </c>
      <c r="E264" s="7">
        <v>144.35</v>
      </c>
      <c r="F264" s="7">
        <v>148.6</v>
      </c>
      <c r="G264" s="7">
        <v>144.1</v>
      </c>
      <c r="H264" s="7" t="s">
        <v>826</v>
      </c>
      <c r="I264" s="9">
        <v>2.2499999999999999E-2</v>
      </c>
    </row>
    <row r="265" spans="3:9" x14ac:dyDescent="0.25">
      <c r="C265" s="10">
        <v>44908</v>
      </c>
      <c r="D265" s="7">
        <v>144.35</v>
      </c>
      <c r="E265" s="7">
        <v>143.05000000000001</v>
      </c>
      <c r="F265" s="7">
        <v>144.65</v>
      </c>
      <c r="G265" s="7">
        <v>142.55000000000001</v>
      </c>
      <c r="H265" s="7" t="s">
        <v>827</v>
      </c>
      <c r="I265" s="9">
        <v>1.4E-2</v>
      </c>
    </row>
    <row r="266" spans="3:9" x14ac:dyDescent="0.25">
      <c r="C266" s="10">
        <v>44907</v>
      </c>
      <c r="D266" s="7">
        <v>142.35</v>
      </c>
      <c r="E266" s="7">
        <v>140</v>
      </c>
      <c r="F266" s="7">
        <v>142.5</v>
      </c>
      <c r="G266" s="7">
        <v>139.19999999999999</v>
      </c>
      <c r="H266" s="7" t="s">
        <v>828</v>
      </c>
      <c r="I266" s="9">
        <v>1.17E-2</v>
      </c>
    </row>
    <row r="267" spans="3:9" x14ac:dyDescent="0.25">
      <c r="C267" s="10">
        <v>44904</v>
      </c>
      <c r="D267" s="7">
        <v>140.69999999999999</v>
      </c>
      <c r="E267" s="7">
        <v>142.5</v>
      </c>
      <c r="F267" s="7">
        <v>142.94999999999999</v>
      </c>
      <c r="G267" s="7">
        <v>140.30000000000001</v>
      </c>
      <c r="H267" s="7" t="s">
        <v>545</v>
      </c>
      <c r="I267" s="9">
        <v>-1.37E-2</v>
      </c>
    </row>
    <row r="268" spans="3:9" x14ac:dyDescent="0.25">
      <c r="C268" s="10">
        <v>44903</v>
      </c>
      <c r="D268" s="7">
        <v>142.65</v>
      </c>
      <c r="E268" s="7">
        <v>141.25</v>
      </c>
      <c r="F268" s="7">
        <v>143</v>
      </c>
      <c r="G268" s="7">
        <v>140.35</v>
      </c>
      <c r="H268" s="7" t="s">
        <v>829</v>
      </c>
      <c r="I268" s="9">
        <v>1.4200000000000001E-2</v>
      </c>
    </row>
    <row r="269" spans="3:9" x14ac:dyDescent="0.25">
      <c r="C269" s="10">
        <v>44902</v>
      </c>
      <c r="D269" s="7">
        <v>140.65</v>
      </c>
      <c r="E269" s="7">
        <v>140.80000000000001</v>
      </c>
      <c r="F269" s="7">
        <v>141.75</v>
      </c>
      <c r="G269" s="7">
        <v>140.1</v>
      </c>
      <c r="H269" s="7" t="s">
        <v>736</v>
      </c>
      <c r="I269" s="9">
        <v>-1.26E-2</v>
      </c>
    </row>
    <row r="270" spans="3:9" x14ac:dyDescent="0.25">
      <c r="C270" s="10">
        <v>44901</v>
      </c>
      <c r="D270" s="7">
        <v>142.44999999999999</v>
      </c>
      <c r="E270" s="7">
        <v>142.85</v>
      </c>
      <c r="F270" s="7">
        <v>143.15</v>
      </c>
      <c r="G270" s="7">
        <v>141.15</v>
      </c>
      <c r="H270" s="7" t="s">
        <v>74</v>
      </c>
      <c r="I270" s="9">
        <v>-8.9999999999999993E-3</v>
      </c>
    </row>
    <row r="271" spans="3:9" x14ac:dyDescent="0.25">
      <c r="C271" s="10">
        <v>44900</v>
      </c>
      <c r="D271" s="7">
        <v>143.75</v>
      </c>
      <c r="E271" s="7">
        <v>141.5</v>
      </c>
      <c r="F271" s="7">
        <v>143.94999999999999</v>
      </c>
      <c r="G271" s="7">
        <v>140.6</v>
      </c>
      <c r="H271" s="7" t="s">
        <v>808</v>
      </c>
      <c r="I271" s="9">
        <v>2.0199999999999999E-2</v>
      </c>
    </row>
    <row r="272" spans="3:9" x14ac:dyDescent="0.25">
      <c r="C272" s="10">
        <v>44897</v>
      </c>
      <c r="D272" s="7">
        <v>140.9</v>
      </c>
      <c r="E272" s="7">
        <v>141.85</v>
      </c>
      <c r="F272" s="7">
        <v>144.80000000000001</v>
      </c>
      <c r="G272" s="7">
        <v>140.55000000000001</v>
      </c>
      <c r="H272" s="7" t="s">
        <v>830</v>
      </c>
      <c r="I272" s="9">
        <v>6.1000000000000004E-3</v>
      </c>
    </row>
    <row r="273" spans="3:9" x14ac:dyDescent="0.25">
      <c r="C273" s="10">
        <v>44896</v>
      </c>
      <c r="D273" s="7">
        <v>140.05000000000001</v>
      </c>
      <c r="E273" s="7">
        <v>141.44999999999999</v>
      </c>
      <c r="F273" s="7">
        <v>142</v>
      </c>
      <c r="G273" s="7">
        <v>139.80000000000001</v>
      </c>
      <c r="H273" s="7" t="s">
        <v>831</v>
      </c>
      <c r="I273" s="9">
        <v>-7.4000000000000003E-3</v>
      </c>
    </row>
    <row r="274" spans="3:9" x14ac:dyDescent="0.25">
      <c r="C274" s="10">
        <v>44895</v>
      </c>
      <c r="D274" s="7">
        <v>141.1</v>
      </c>
      <c r="E274" s="7">
        <v>139.6</v>
      </c>
      <c r="F274" s="7">
        <v>141.80000000000001</v>
      </c>
      <c r="G274" s="7">
        <v>139.6</v>
      </c>
      <c r="H274" s="7" t="s">
        <v>832</v>
      </c>
      <c r="I274" s="9">
        <v>6.1000000000000004E-3</v>
      </c>
    </row>
    <row r="275" spans="3:9" x14ac:dyDescent="0.25">
      <c r="C275" s="10">
        <v>44894</v>
      </c>
      <c r="D275" s="7">
        <v>140.25</v>
      </c>
      <c r="E275" s="7">
        <v>140.05000000000001</v>
      </c>
      <c r="F275" s="7">
        <v>141.1</v>
      </c>
      <c r="G275" s="7">
        <v>139.5</v>
      </c>
      <c r="H275" s="7" t="s">
        <v>359</v>
      </c>
      <c r="I275" s="9">
        <v>4.7000000000000002E-3</v>
      </c>
    </row>
    <row r="276" spans="3:9" x14ac:dyDescent="0.25">
      <c r="C276" s="10">
        <v>44893</v>
      </c>
      <c r="D276" s="7">
        <v>139.6</v>
      </c>
      <c r="E276" s="7">
        <v>139.5</v>
      </c>
      <c r="F276" s="7">
        <v>141.19999999999999</v>
      </c>
      <c r="G276" s="7">
        <v>139.05000000000001</v>
      </c>
      <c r="H276" s="7" t="s">
        <v>833</v>
      </c>
      <c r="I276" s="9">
        <v>-6.7999999999999996E-3</v>
      </c>
    </row>
    <row r="277" spans="3:9" x14ac:dyDescent="0.25">
      <c r="C277" s="10">
        <v>44890</v>
      </c>
      <c r="D277" s="7">
        <v>140.55000000000001</v>
      </c>
      <c r="E277" s="7">
        <v>139</v>
      </c>
      <c r="F277" s="7">
        <v>141.30000000000001</v>
      </c>
      <c r="G277" s="7">
        <v>137.75</v>
      </c>
      <c r="H277" s="7" t="s">
        <v>834</v>
      </c>
      <c r="I277" s="9">
        <v>7.9000000000000008E-3</v>
      </c>
    </row>
    <row r="278" spans="3:9" x14ac:dyDescent="0.25">
      <c r="C278" s="10">
        <v>44889</v>
      </c>
      <c r="D278" s="7">
        <v>139.44999999999999</v>
      </c>
      <c r="E278" s="7">
        <v>136.5</v>
      </c>
      <c r="F278" s="7">
        <v>140</v>
      </c>
      <c r="G278" s="7">
        <v>135.5</v>
      </c>
      <c r="H278" s="7" t="s">
        <v>835</v>
      </c>
      <c r="I278" s="9">
        <v>2.1600000000000001E-2</v>
      </c>
    </row>
    <row r="279" spans="3:9" x14ac:dyDescent="0.25">
      <c r="C279" s="10">
        <v>44888</v>
      </c>
      <c r="D279" s="7">
        <v>136.5</v>
      </c>
      <c r="E279" s="7">
        <v>135.55000000000001</v>
      </c>
      <c r="F279" s="7">
        <v>136.65</v>
      </c>
      <c r="G279" s="7">
        <v>134.55000000000001</v>
      </c>
      <c r="H279" s="7" t="s">
        <v>836</v>
      </c>
      <c r="I279" s="9">
        <v>9.5999999999999992E-3</v>
      </c>
    </row>
    <row r="280" spans="3:9" x14ac:dyDescent="0.25">
      <c r="C280" s="10">
        <v>44887</v>
      </c>
      <c r="D280" s="7">
        <v>135.19999999999999</v>
      </c>
      <c r="E280" s="7">
        <v>134.94999999999999</v>
      </c>
      <c r="F280" s="7">
        <v>135.9</v>
      </c>
      <c r="G280" s="7">
        <v>132.9</v>
      </c>
      <c r="H280" s="7" t="s">
        <v>157</v>
      </c>
      <c r="I280" s="9">
        <v>-1.8E-3</v>
      </c>
    </row>
    <row r="281" spans="3:9" x14ac:dyDescent="0.25">
      <c r="C281" s="10">
        <v>44886</v>
      </c>
      <c r="D281" s="7">
        <v>135.44999999999999</v>
      </c>
      <c r="E281" s="7">
        <v>136</v>
      </c>
      <c r="F281" s="7">
        <v>136.35</v>
      </c>
      <c r="G281" s="7">
        <v>134.4</v>
      </c>
      <c r="H281" s="7" t="s">
        <v>112</v>
      </c>
      <c r="I281" s="9">
        <v>-4.4400000000000002E-2</v>
      </c>
    </row>
    <row r="282" spans="3:9" x14ac:dyDescent="0.25">
      <c r="C282" s="10">
        <v>44883</v>
      </c>
      <c r="D282" s="7">
        <v>141.75</v>
      </c>
      <c r="E282" s="7">
        <v>143.15</v>
      </c>
      <c r="F282" s="7">
        <v>143.25</v>
      </c>
      <c r="G282" s="7">
        <v>140.19999999999999</v>
      </c>
      <c r="H282" s="7" t="s">
        <v>837</v>
      </c>
      <c r="I282" s="9">
        <v>-1.01E-2</v>
      </c>
    </row>
    <row r="283" spans="3:9" x14ac:dyDescent="0.25">
      <c r="C283" s="10">
        <v>44882</v>
      </c>
      <c r="D283" s="7">
        <v>143.19999999999999</v>
      </c>
      <c r="E283" s="7">
        <v>141.94999999999999</v>
      </c>
      <c r="F283" s="7">
        <v>143.80000000000001</v>
      </c>
      <c r="G283" s="7">
        <v>141.69999999999999</v>
      </c>
      <c r="H283" s="7" t="s">
        <v>838</v>
      </c>
      <c r="I283" s="9">
        <v>2.0999999999999999E-3</v>
      </c>
    </row>
    <row r="284" spans="3:9" x14ac:dyDescent="0.25">
      <c r="C284" s="10">
        <v>44881</v>
      </c>
      <c r="D284" s="7">
        <v>142.9</v>
      </c>
      <c r="E284" s="7">
        <v>142.80000000000001</v>
      </c>
      <c r="F284" s="7">
        <v>143.30000000000001</v>
      </c>
      <c r="G284" s="7">
        <v>141.19999999999999</v>
      </c>
      <c r="H284" s="7" t="s">
        <v>839</v>
      </c>
      <c r="I284" s="9">
        <v>3.8999999999999998E-3</v>
      </c>
    </row>
    <row r="285" spans="3:9" x14ac:dyDescent="0.25">
      <c r="C285" s="10">
        <v>44880</v>
      </c>
      <c r="D285" s="7">
        <v>142.35</v>
      </c>
      <c r="E285" s="7">
        <v>140</v>
      </c>
      <c r="F285" s="7">
        <v>143.35</v>
      </c>
      <c r="G285" s="7">
        <v>140</v>
      </c>
      <c r="H285" s="7" t="s">
        <v>840</v>
      </c>
      <c r="I285" s="9">
        <v>2.23E-2</v>
      </c>
    </row>
    <row r="286" spans="3:9" x14ac:dyDescent="0.25">
      <c r="C286" s="10">
        <v>44879</v>
      </c>
      <c r="D286" s="7">
        <v>139.25</v>
      </c>
      <c r="E286" s="7">
        <v>140.6</v>
      </c>
      <c r="F286" s="7">
        <v>141</v>
      </c>
      <c r="G286" s="7">
        <v>138.6</v>
      </c>
      <c r="H286" s="7" t="s">
        <v>841</v>
      </c>
      <c r="I286" s="9">
        <v>-8.5000000000000006E-3</v>
      </c>
    </row>
    <row r="287" spans="3:9" x14ac:dyDescent="0.25">
      <c r="C287" s="10">
        <v>44876</v>
      </c>
      <c r="D287" s="7">
        <v>140.44999999999999</v>
      </c>
      <c r="E287" s="7">
        <v>140.6</v>
      </c>
      <c r="F287" s="7">
        <v>141.30000000000001</v>
      </c>
      <c r="G287" s="7">
        <v>139.19999999999999</v>
      </c>
      <c r="H287" s="7" t="s">
        <v>814</v>
      </c>
      <c r="I287" s="9">
        <v>4.3E-3</v>
      </c>
    </row>
    <row r="288" spans="3:9" x14ac:dyDescent="0.25">
      <c r="C288" s="10">
        <v>44875</v>
      </c>
      <c r="D288" s="7">
        <v>139.85</v>
      </c>
      <c r="E288" s="7">
        <v>137.5</v>
      </c>
      <c r="F288" s="7">
        <v>140.85</v>
      </c>
      <c r="G288" s="7">
        <v>137.4</v>
      </c>
      <c r="H288" s="7" t="s">
        <v>842</v>
      </c>
      <c r="I288" s="9">
        <v>8.6999999999999994E-3</v>
      </c>
    </row>
    <row r="289" spans="3:9" x14ac:dyDescent="0.25">
      <c r="C289" s="10">
        <v>44874</v>
      </c>
      <c r="D289" s="7">
        <v>138.65</v>
      </c>
      <c r="E289" s="7">
        <v>138.94999999999999</v>
      </c>
      <c r="F289" s="7">
        <v>139</v>
      </c>
      <c r="G289" s="7">
        <v>137</v>
      </c>
      <c r="H289" s="7" t="s">
        <v>843</v>
      </c>
      <c r="I289" s="9">
        <v>6.9999999999999999E-4</v>
      </c>
    </row>
    <row r="290" spans="3:9" x14ac:dyDescent="0.25">
      <c r="C290" s="10">
        <v>44872</v>
      </c>
      <c r="D290" s="7">
        <v>138.55000000000001</v>
      </c>
      <c r="E290" s="7">
        <v>138.55000000000001</v>
      </c>
      <c r="F290" s="7">
        <v>139</v>
      </c>
      <c r="G290" s="7">
        <v>136.75</v>
      </c>
      <c r="H290" s="7" t="s">
        <v>301</v>
      </c>
      <c r="I290" s="9">
        <v>5.1000000000000004E-3</v>
      </c>
    </row>
    <row r="291" spans="3:9" x14ac:dyDescent="0.25">
      <c r="C291" s="10">
        <v>44869</v>
      </c>
      <c r="D291" s="7">
        <v>137.85</v>
      </c>
      <c r="E291" s="7">
        <v>136.4</v>
      </c>
      <c r="F291" s="7">
        <v>138.4</v>
      </c>
      <c r="G291" s="7">
        <v>136.05000000000001</v>
      </c>
      <c r="H291" s="7" t="s">
        <v>844</v>
      </c>
      <c r="I291" s="9">
        <v>1.06E-2</v>
      </c>
    </row>
    <row r="292" spans="3:9" x14ac:dyDescent="0.25">
      <c r="C292" s="10">
        <v>44868</v>
      </c>
      <c r="D292" s="7">
        <v>136.4</v>
      </c>
      <c r="E292" s="7">
        <v>136.4</v>
      </c>
      <c r="F292" s="7">
        <v>136.69999999999999</v>
      </c>
      <c r="G292" s="7">
        <v>135.25</v>
      </c>
      <c r="H292" s="7" t="s">
        <v>845</v>
      </c>
      <c r="I292" s="9">
        <v>-4.0000000000000002E-4</v>
      </c>
    </row>
    <row r="293" spans="3:9" x14ac:dyDescent="0.25">
      <c r="C293" s="10">
        <v>44867</v>
      </c>
      <c r="D293" s="7">
        <v>136.44999999999999</v>
      </c>
      <c r="E293" s="7">
        <v>135.85</v>
      </c>
      <c r="F293" s="7">
        <v>139.19999999999999</v>
      </c>
      <c r="G293" s="7">
        <v>135.35</v>
      </c>
      <c r="H293" s="7" t="s">
        <v>846</v>
      </c>
      <c r="I293" s="9">
        <v>9.5999999999999992E-3</v>
      </c>
    </row>
    <row r="294" spans="3:9" x14ac:dyDescent="0.25">
      <c r="C294" s="10">
        <v>44866</v>
      </c>
      <c r="D294" s="7">
        <v>135.15</v>
      </c>
      <c r="E294" s="7">
        <v>134.1</v>
      </c>
      <c r="F294" s="7">
        <v>135.69999999999999</v>
      </c>
      <c r="G294" s="7">
        <v>134.1</v>
      </c>
      <c r="H294" s="7" t="s">
        <v>847</v>
      </c>
      <c r="I294" s="9">
        <v>8.2000000000000007E-3</v>
      </c>
    </row>
    <row r="295" spans="3:9" x14ac:dyDescent="0.25">
      <c r="C295" s="10">
        <v>44865</v>
      </c>
      <c r="D295" s="7">
        <v>134.05000000000001</v>
      </c>
      <c r="E295" s="7">
        <v>134.4</v>
      </c>
      <c r="F295" s="7">
        <v>135.19999999999999</v>
      </c>
      <c r="G295" s="7">
        <v>132.80000000000001</v>
      </c>
      <c r="H295" s="7" t="s">
        <v>780</v>
      </c>
      <c r="I295" s="9">
        <v>2.5999999999999999E-3</v>
      </c>
    </row>
    <row r="296" spans="3:9" x14ac:dyDescent="0.25">
      <c r="C296" s="10">
        <v>44862</v>
      </c>
      <c r="D296" s="7">
        <v>133.69999999999999</v>
      </c>
      <c r="E296" s="7">
        <v>132.1</v>
      </c>
      <c r="F296" s="7">
        <v>135.6</v>
      </c>
      <c r="G296" s="7">
        <v>131.80000000000001</v>
      </c>
      <c r="H296" s="7" t="s">
        <v>848</v>
      </c>
      <c r="I296" s="9">
        <v>1.44E-2</v>
      </c>
    </row>
    <row r="297" spans="3:9" x14ac:dyDescent="0.25">
      <c r="C297" s="10">
        <v>44861</v>
      </c>
      <c r="D297" s="7">
        <v>131.80000000000001</v>
      </c>
      <c r="E297" s="7">
        <v>130.75</v>
      </c>
      <c r="F297" s="7">
        <v>132.19999999999999</v>
      </c>
      <c r="G297" s="7">
        <v>130.30000000000001</v>
      </c>
      <c r="H297" s="7" t="s">
        <v>849</v>
      </c>
      <c r="I297" s="9">
        <v>8.0000000000000002E-3</v>
      </c>
    </row>
    <row r="298" spans="3:9" x14ac:dyDescent="0.25">
      <c r="C298" s="10">
        <v>44859</v>
      </c>
      <c r="D298" s="7">
        <v>130.75</v>
      </c>
      <c r="E298" s="7">
        <v>132.44999999999999</v>
      </c>
      <c r="F298" s="7">
        <v>132.9</v>
      </c>
      <c r="G298" s="7">
        <v>129.85</v>
      </c>
      <c r="H298" s="7" t="s">
        <v>850</v>
      </c>
      <c r="I298" s="9">
        <v>-1.54E-2</v>
      </c>
    </row>
    <row r="299" spans="3:9" x14ac:dyDescent="0.25">
      <c r="C299" s="10">
        <v>44858</v>
      </c>
      <c r="D299" s="7">
        <v>132.80000000000001</v>
      </c>
      <c r="E299" s="7">
        <v>133</v>
      </c>
      <c r="F299" s="7">
        <v>134</v>
      </c>
      <c r="G299" s="7">
        <v>132.4</v>
      </c>
      <c r="H299" s="7" t="s">
        <v>851</v>
      </c>
      <c r="I299" s="9">
        <v>9.4999999999999998E-3</v>
      </c>
    </row>
    <row r="300" spans="3:9" x14ac:dyDescent="0.25">
      <c r="C300" s="10">
        <v>44855</v>
      </c>
      <c r="D300" s="7">
        <v>131.55000000000001</v>
      </c>
      <c r="E300" s="7">
        <v>129.35</v>
      </c>
      <c r="F300" s="7">
        <v>133.4</v>
      </c>
      <c r="G300" s="7">
        <v>128.75</v>
      </c>
      <c r="H300" s="7" t="s">
        <v>232</v>
      </c>
      <c r="I300" s="9">
        <v>1.4999999999999999E-2</v>
      </c>
    </row>
    <row r="301" spans="3:9" x14ac:dyDescent="0.25">
      <c r="C301" s="10">
        <v>44854</v>
      </c>
      <c r="D301" s="7">
        <v>129.6</v>
      </c>
      <c r="E301" s="7">
        <v>127</v>
      </c>
      <c r="F301" s="7">
        <v>131</v>
      </c>
      <c r="G301" s="7">
        <v>125.8</v>
      </c>
      <c r="H301" s="7" t="s">
        <v>852</v>
      </c>
      <c r="I301" s="9">
        <v>1.41E-2</v>
      </c>
    </row>
    <row r="302" spans="3:9" x14ac:dyDescent="0.25">
      <c r="C302" s="10">
        <v>44853</v>
      </c>
      <c r="D302" s="7">
        <v>127.8</v>
      </c>
      <c r="E302" s="7">
        <v>128.69999999999999</v>
      </c>
      <c r="F302" s="7">
        <v>128.69999999999999</v>
      </c>
      <c r="G302" s="7">
        <v>127.4</v>
      </c>
      <c r="H302" s="7" t="s">
        <v>853</v>
      </c>
      <c r="I302" s="9">
        <v>-7.0000000000000001E-3</v>
      </c>
    </row>
    <row r="303" spans="3:9" x14ac:dyDescent="0.25">
      <c r="C303" s="10">
        <v>44852</v>
      </c>
      <c r="D303" s="7">
        <v>128.69999999999999</v>
      </c>
      <c r="E303" s="7">
        <v>128.44999999999999</v>
      </c>
      <c r="F303" s="7">
        <v>129.1</v>
      </c>
      <c r="G303" s="7">
        <v>127.6</v>
      </c>
      <c r="H303" s="7" t="s">
        <v>854</v>
      </c>
      <c r="I303" s="9">
        <v>7.0000000000000001E-3</v>
      </c>
    </row>
    <row r="304" spans="3:9" x14ac:dyDescent="0.25">
      <c r="C304" s="10">
        <v>44851</v>
      </c>
      <c r="D304" s="7">
        <v>127.8</v>
      </c>
      <c r="E304" s="7">
        <v>127</v>
      </c>
      <c r="F304" s="7">
        <v>128.19999999999999</v>
      </c>
      <c r="G304" s="7">
        <v>126</v>
      </c>
      <c r="H304" s="7" t="s">
        <v>855</v>
      </c>
      <c r="I304" s="9">
        <v>1.6000000000000001E-3</v>
      </c>
    </row>
    <row r="305" spans="3:9" x14ac:dyDescent="0.25">
      <c r="C305" s="10">
        <v>44848</v>
      </c>
      <c r="D305" s="7">
        <v>127.6</v>
      </c>
      <c r="E305" s="7">
        <v>132</v>
      </c>
      <c r="F305" s="7">
        <v>132.80000000000001</v>
      </c>
      <c r="G305" s="7">
        <v>127.05</v>
      </c>
      <c r="H305" s="7" t="s">
        <v>856</v>
      </c>
      <c r="I305" s="9">
        <v>-1.7299999999999999E-2</v>
      </c>
    </row>
    <row r="306" spans="3:9" x14ac:dyDescent="0.25">
      <c r="C306" s="10">
        <v>44847</v>
      </c>
      <c r="D306" s="7">
        <v>129.85</v>
      </c>
      <c r="E306" s="7">
        <v>131.19999999999999</v>
      </c>
      <c r="F306" s="7">
        <v>131.85</v>
      </c>
      <c r="G306" s="7">
        <v>127.65</v>
      </c>
      <c r="H306" s="7" t="s">
        <v>857</v>
      </c>
      <c r="I306" s="9">
        <v>-1.14E-2</v>
      </c>
    </row>
    <row r="307" spans="3:9" x14ac:dyDescent="0.25">
      <c r="C307" s="10">
        <v>44846</v>
      </c>
      <c r="D307" s="7">
        <v>131.35</v>
      </c>
      <c r="E307" s="7">
        <v>131.1</v>
      </c>
      <c r="F307" s="7">
        <v>132</v>
      </c>
      <c r="G307" s="7">
        <v>129.1</v>
      </c>
      <c r="H307" s="7" t="s">
        <v>674</v>
      </c>
      <c r="I307" s="9">
        <v>1.9E-3</v>
      </c>
    </row>
    <row r="308" spans="3:9" x14ac:dyDescent="0.25">
      <c r="C308" s="10">
        <v>44845</v>
      </c>
      <c r="D308" s="7">
        <v>131.1</v>
      </c>
      <c r="E308" s="7">
        <v>133.25</v>
      </c>
      <c r="F308" s="7">
        <v>133.5</v>
      </c>
      <c r="G308" s="7">
        <v>130.25</v>
      </c>
      <c r="H308" s="7" t="s">
        <v>858</v>
      </c>
      <c r="I308" s="9">
        <v>-1.61E-2</v>
      </c>
    </row>
    <row r="309" spans="3:9" x14ac:dyDescent="0.25">
      <c r="C309" s="10">
        <v>44844</v>
      </c>
      <c r="D309" s="7">
        <v>133.25</v>
      </c>
      <c r="E309" s="7">
        <v>133</v>
      </c>
      <c r="F309" s="7">
        <v>134</v>
      </c>
      <c r="G309" s="7">
        <v>132.19999999999999</v>
      </c>
      <c r="H309" s="7" t="s">
        <v>50</v>
      </c>
      <c r="I309" s="9">
        <v>-6.0000000000000001E-3</v>
      </c>
    </row>
    <row r="310" spans="3:9" x14ac:dyDescent="0.25">
      <c r="C310" s="10">
        <v>44841</v>
      </c>
      <c r="D310" s="7">
        <v>134.05000000000001</v>
      </c>
      <c r="E310" s="7">
        <v>132.05000000000001</v>
      </c>
      <c r="F310" s="7">
        <v>134.25</v>
      </c>
      <c r="G310" s="7">
        <v>131.19999999999999</v>
      </c>
      <c r="H310" s="7" t="s">
        <v>859</v>
      </c>
      <c r="I310" s="9">
        <v>1.06E-2</v>
      </c>
    </row>
    <row r="311" spans="3:9" x14ac:dyDescent="0.25">
      <c r="C311" s="10">
        <v>44840</v>
      </c>
      <c r="D311" s="7">
        <v>132.65</v>
      </c>
      <c r="E311" s="7">
        <v>136.5</v>
      </c>
      <c r="F311" s="7">
        <v>136.55000000000001</v>
      </c>
      <c r="G311" s="7">
        <v>132.4</v>
      </c>
      <c r="H311" s="7" t="s">
        <v>860</v>
      </c>
      <c r="I311" s="9">
        <v>-9.2999999999999992E-3</v>
      </c>
    </row>
    <row r="312" spans="3:9" x14ac:dyDescent="0.25">
      <c r="C312" s="10">
        <v>44838</v>
      </c>
      <c r="D312" s="7">
        <v>133.9</v>
      </c>
      <c r="E312" s="7">
        <v>134.9</v>
      </c>
      <c r="F312" s="7">
        <v>135</v>
      </c>
      <c r="G312" s="7">
        <v>131.80000000000001</v>
      </c>
      <c r="H312" s="7" t="s">
        <v>293</v>
      </c>
      <c r="I312" s="9">
        <v>1.1299999999999999E-2</v>
      </c>
    </row>
    <row r="313" spans="3:9" x14ac:dyDescent="0.25">
      <c r="C313" s="10">
        <v>44837</v>
      </c>
      <c r="D313" s="7">
        <v>132.4</v>
      </c>
      <c r="E313" s="7">
        <v>131.69999999999999</v>
      </c>
      <c r="F313" s="7">
        <v>135</v>
      </c>
      <c r="G313" s="7">
        <v>130.6</v>
      </c>
      <c r="H313" s="7" t="s">
        <v>861</v>
      </c>
      <c r="I313" s="9">
        <v>4.4200000000000003E-2</v>
      </c>
    </row>
    <row r="314" spans="3:9" x14ac:dyDescent="0.25">
      <c r="C314" s="10">
        <v>44834</v>
      </c>
      <c r="D314" s="7">
        <v>126.8</v>
      </c>
      <c r="E314" s="7">
        <v>125.5</v>
      </c>
      <c r="F314" s="7">
        <v>132.4</v>
      </c>
      <c r="G314" s="7">
        <v>125.5</v>
      </c>
      <c r="H314" s="7" t="s">
        <v>862</v>
      </c>
      <c r="I314" s="9">
        <v>1.1999999999999999E-3</v>
      </c>
    </row>
    <row r="315" spans="3:9" x14ac:dyDescent="0.25">
      <c r="C315" s="10">
        <v>44833</v>
      </c>
      <c r="D315" s="7">
        <v>126.65</v>
      </c>
      <c r="E315" s="7">
        <v>123.5</v>
      </c>
      <c r="F315" s="7">
        <v>128.19999999999999</v>
      </c>
      <c r="G315" s="7">
        <v>123.5</v>
      </c>
      <c r="H315" s="7" t="s">
        <v>863</v>
      </c>
      <c r="I315" s="9">
        <v>3.3500000000000002E-2</v>
      </c>
    </row>
    <row r="316" spans="3:9" x14ac:dyDescent="0.25">
      <c r="C316" s="10">
        <v>44832</v>
      </c>
      <c r="D316" s="7">
        <v>122.55</v>
      </c>
      <c r="E316" s="7">
        <v>123.95</v>
      </c>
      <c r="F316" s="7">
        <v>123.95</v>
      </c>
      <c r="G316" s="7">
        <v>121.5</v>
      </c>
      <c r="H316" s="7" t="s">
        <v>864</v>
      </c>
      <c r="I316" s="9">
        <v>-1.5299999999999999E-2</v>
      </c>
    </row>
    <row r="317" spans="3:9" x14ac:dyDescent="0.25">
      <c r="C317" s="10">
        <v>44831</v>
      </c>
      <c r="D317" s="7">
        <v>124.45</v>
      </c>
      <c r="E317" s="7">
        <v>124.35</v>
      </c>
      <c r="F317" s="7">
        <v>127.9</v>
      </c>
      <c r="G317" s="7">
        <v>123.85</v>
      </c>
      <c r="H317" s="7" t="s">
        <v>865</v>
      </c>
      <c r="I317" s="9">
        <v>8.0999999999999996E-3</v>
      </c>
    </row>
    <row r="318" spans="3:9" x14ac:dyDescent="0.25">
      <c r="C318" s="10">
        <v>44830</v>
      </c>
      <c r="D318" s="7">
        <v>123.45</v>
      </c>
      <c r="E318" s="7">
        <v>127.3</v>
      </c>
      <c r="F318" s="7">
        <v>128.80000000000001</v>
      </c>
      <c r="G318" s="7">
        <v>122.65</v>
      </c>
      <c r="H318" s="7" t="s">
        <v>86</v>
      </c>
      <c r="I318" s="9">
        <v>-0.04</v>
      </c>
    </row>
    <row r="319" spans="3:9" x14ac:dyDescent="0.25">
      <c r="C319" s="10">
        <v>44827</v>
      </c>
      <c r="D319" s="7">
        <v>128.6</v>
      </c>
      <c r="E319" s="7">
        <v>128.25</v>
      </c>
      <c r="F319" s="7">
        <v>129.1</v>
      </c>
      <c r="G319" s="7">
        <v>127.5</v>
      </c>
      <c r="H319" s="7" t="s">
        <v>270</v>
      </c>
      <c r="I319" s="9">
        <v>-4.0000000000000002E-4</v>
      </c>
    </row>
    <row r="320" spans="3:9" x14ac:dyDescent="0.25">
      <c r="C320" s="10">
        <v>44826</v>
      </c>
      <c r="D320" s="7">
        <v>128.65</v>
      </c>
      <c r="E320" s="7">
        <v>130.4</v>
      </c>
      <c r="F320" s="7">
        <v>130.85</v>
      </c>
      <c r="G320" s="7">
        <v>128.1</v>
      </c>
      <c r="H320" s="7" t="s">
        <v>512</v>
      </c>
      <c r="I320" s="9">
        <v>-1.72E-2</v>
      </c>
    </row>
    <row r="321" spans="3:9" x14ac:dyDescent="0.25">
      <c r="C321" s="10">
        <v>44825</v>
      </c>
      <c r="D321" s="7">
        <v>130.9</v>
      </c>
      <c r="E321" s="7">
        <v>132.19999999999999</v>
      </c>
      <c r="F321" s="7">
        <v>133.19999999999999</v>
      </c>
      <c r="G321" s="7">
        <v>130.05000000000001</v>
      </c>
      <c r="H321" s="7" t="s">
        <v>866</v>
      </c>
      <c r="I321" s="9">
        <v>-1.7299999999999999E-2</v>
      </c>
    </row>
    <row r="322" spans="3:9" x14ac:dyDescent="0.25">
      <c r="C322" s="10">
        <v>44824</v>
      </c>
      <c r="D322" s="7">
        <v>133.19999999999999</v>
      </c>
      <c r="E322" s="7">
        <v>131.4</v>
      </c>
      <c r="F322" s="7">
        <v>133.6</v>
      </c>
      <c r="G322" s="7">
        <v>131.30000000000001</v>
      </c>
      <c r="H322" s="7" t="s">
        <v>867</v>
      </c>
      <c r="I322" s="9">
        <v>2.0299999999999999E-2</v>
      </c>
    </row>
    <row r="323" spans="3:9" x14ac:dyDescent="0.25">
      <c r="C323" s="10">
        <v>44823</v>
      </c>
      <c r="D323" s="7">
        <v>130.55000000000001</v>
      </c>
      <c r="E323" s="7">
        <v>132.1</v>
      </c>
      <c r="F323" s="7">
        <v>134.35</v>
      </c>
      <c r="G323" s="7">
        <v>129.69999999999999</v>
      </c>
      <c r="H323" s="7" t="s">
        <v>868</v>
      </c>
      <c r="I323" s="9">
        <v>-5.3E-3</v>
      </c>
    </row>
    <row r="324" spans="3:9" x14ac:dyDescent="0.25">
      <c r="C324" s="10">
        <v>44820</v>
      </c>
      <c r="D324" s="7">
        <v>131.25</v>
      </c>
      <c r="E324" s="7">
        <v>131.1</v>
      </c>
      <c r="F324" s="7">
        <v>132</v>
      </c>
      <c r="G324" s="7">
        <v>130</v>
      </c>
      <c r="H324" s="7" t="s">
        <v>253</v>
      </c>
      <c r="I324" s="9">
        <v>-1.0200000000000001E-2</v>
      </c>
    </row>
    <row r="325" spans="3:9" x14ac:dyDescent="0.25">
      <c r="C325" s="10">
        <v>44819</v>
      </c>
      <c r="D325" s="7">
        <v>132.6</v>
      </c>
      <c r="E325" s="7">
        <v>133.6</v>
      </c>
      <c r="F325" s="7">
        <v>134.4</v>
      </c>
      <c r="G325" s="7">
        <v>132</v>
      </c>
      <c r="H325" s="7" t="s">
        <v>144</v>
      </c>
      <c r="I325" s="9">
        <v>-4.4999999999999997E-3</v>
      </c>
    </row>
    <row r="326" spans="3:9" x14ac:dyDescent="0.25">
      <c r="C326" s="10">
        <v>44818</v>
      </c>
      <c r="D326" s="7">
        <v>133.19999999999999</v>
      </c>
      <c r="E326" s="7">
        <v>132.44999999999999</v>
      </c>
      <c r="F326" s="7">
        <v>134.1</v>
      </c>
      <c r="G326" s="7">
        <v>132</v>
      </c>
      <c r="H326" s="7" t="s">
        <v>208</v>
      </c>
      <c r="I326" s="9">
        <v>-5.1999999999999998E-3</v>
      </c>
    </row>
    <row r="327" spans="3:9" x14ac:dyDescent="0.25">
      <c r="C327" s="10">
        <v>44817</v>
      </c>
      <c r="D327" s="7">
        <v>133.9</v>
      </c>
      <c r="E327" s="7">
        <v>134.19999999999999</v>
      </c>
      <c r="F327" s="7">
        <v>135.15</v>
      </c>
      <c r="G327" s="7">
        <v>133.5</v>
      </c>
      <c r="H327" s="7" t="s">
        <v>698</v>
      </c>
      <c r="I327" s="9">
        <v>-6.9999999999999999E-4</v>
      </c>
    </row>
    <row r="328" spans="3:9" x14ac:dyDescent="0.25">
      <c r="C328" s="10">
        <v>44816</v>
      </c>
      <c r="D328" s="7">
        <v>134</v>
      </c>
      <c r="E328" s="7">
        <v>135</v>
      </c>
      <c r="F328" s="7">
        <v>135.4</v>
      </c>
      <c r="G328" s="7">
        <v>133.6</v>
      </c>
      <c r="H328" s="7" t="s">
        <v>869</v>
      </c>
      <c r="I328" s="9">
        <v>0</v>
      </c>
    </row>
    <row r="329" spans="3:9" x14ac:dyDescent="0.25">
      <c r="C329" s="10">
        <v>44813</v>
      </c>
      <c r="D329" s="7">
        <v>134</v>
      </c>
      <c r="E329" s="7">
        <v>132.5</v>
      </c>
      <c r="F329" s="7">
        <v>134.19999999999999</v>
      </c>
      <c r="G329" s="7">
        <v>131.94999999999999</v>
      </c>
      <c r="H329" s="7" t="s">
        <v>870</v>
      </c>
      <c r="I329" s="9">
        <v>1.6299999999999999E-2</v>
      </c>
    </row>
    <row r="330" spans="3:9" x14ac:dyDescent="0.25">
      <c r="C330" s="10">
        <v>44812</v>
      </c>
      <c r="D330" s="7">
        <v>131.85</v>
      </c>
      <c r="E330" s="7">
        <v>131.65</v>
      </c>
      <c r="F330" s="7">
        <v>134.15</v>
      </c>
      <c r="G330" s="7">
        <v>131.5</v>
      </c>
      <c r="H330" s="7" t="s">
        <v>399</v>
      </c>
      <c r="I330" s="9">
        <v>-4.8999999999999998E-3</v>
      </c>
    </row>
    <row r="331" spans="3:9" x14ac:dyDescent="0.25">
      <c r="C331" s="10">
        <v>44811</v>
      </c>
      <c r="D331" s="7">
        <v>132.5</v>
      </c>
      <c r="E331" s="7">
        <v>131</v>
      </c>
      <c r="F331" s="7">
        <v>132.94999999999999</v>
      </c>
      <c r="G331" s="7">
        <v>130.05000000000001</v>
      </c>
      <c r="H331" s="7" t="s">
        <v>871</v>
      </c>
      <c r="I331" s="9">
        <v>3.0000000000000001E-3</v>
      </c>
    </row>
    <row r="332" spans="3:9" x14ac:dyDescent="0.25">
      <c r="C332" s="10">
        <v>44810</v>
      </c>
      <c r="D332" s="7">
        <v>132.1</v>
      </c>
      <c r="E332" s="7">
        <v>134.1</v>
      </c>
      <c r="F332" s="7">
        <v>134.15</v>
      </c>
      <c r="G332" s="7">
        <v>131.69999999999999</v>
      </c>
      <c r="H332" s="7" t="s">
        <v>872</v>
      </c>
      <c r="I332" s="9">
        <v>-9.7000000000000003E-3</v>
      </c>
    </row>
    <row r="333" spans="3:9" x14ac:dyDescent="0.25">
      <c r="C333" s="10">
        <v>44809</v>
      </c>
      <c r="D333" s="7">
        <v>133.4</v>
      </c>
      <c r="E333" s="7">
        <v>132.9</v>
      </c>
      <c r="F333" s="7">
        <v>133.9</v>
      </c>
      <c r="G333" s="7">
        <v>132.65</v>
      </c>
      <c r="H333" s="7" t="s">
        <v>440</v>
      </c>
      <c r="I333" s="9">
        <v>4.8999999999999998E-3</v>
      </c>
    </row>
    <row r="334" spans="3:9" x14ac:dyDescent="0.25">
      <c r="C334" s="10">
        <v>44806</v>
      </c>
      <c r="D334" s="7">
        <v>132.75</v>
      </c>
      <c r="E334" s="7">
        <v>134.69999999999999</v>
      </c>
      <c r="F334" s="7">
        <v>135.75</v>
      </c>
      <c r="G334" s="7">
        <v>132.30000000000001</v>
      </c>
      <c r="H334" s="7" t="s">
        <v>873</v>
      </c>
      <c r="I334" s="9">
        <v>-1.4500000000000001E-2</v>
      </c>
    </row>
    <row r="335" spans="3:9" x14ac:dyDescent="0.25">
      <c r="C335" s="10">
        <v>44805</v>
      </c>
      <c r="D335" s="7">
        <v>134.69999999999999</v>
      </c>
      <c r="E335" s="7">
        <v>135</v>
      </c>
      <c r="F335" s="7">
        <v>136.25</v>
      </c>
      <c r="G335" s="7">
        <v>134.15</v>
      </c>
      <c r="H335" s="7" t="s">
        <v>874</v>
      </c>
      <c r="I335" s="9">
        <v>-2.81E-2</v>
      </c>
    </row>
    <row r="336" spans="3:9" x14ac:dyDescent="0.25">
      <c r="C336" s="10">
        <v>44803</v>
      </c>
      <c r="D336" s="7">
        <v>138.6</v>
      </c>
      <c r="E336" s="7">
        <v>137.9</v>
      </c>
      <c r="F336" s="7">
        <v>139.85</v>
      </c>
      <c r="G336" s="7">
        <v>137.55000000000001</v>
      </c>
      <c r="H336" s="7" t="s">
        <v>875</v>
      </c>
      <c r="I336" s="9">
        <v>1.9900000000000001E-2</v>
      </c>
    </row>
    <row r="337" spans="3:9" x14ac:dyDescent="0.25">
      <c r="C337" s="10">
        <v>44802</v>
      </c>
      <c r="D337" s="7">
        <v>135.9</v>
      </c>
      <c r="E337" s="7">
        <v>134.19999999999999</v>
      </c>
      <c r="F337" s="7">
        <v>136.6</v>
      </c>
      <c r="G337" s="7">
        <v>133.75</v>
      </c>
      <c r="H337" s="7" t="s">
        <v>876</v>
      </c>
      <c r="I337" s="9">
        <v>-5.4999999999999997E-3</v>
      </c>
    </row>
    <row r="338" spans="3:9" x14ac:dyDescent="0.25">
      <c r="C338" s="10">
        <v>44799</v>
      </c>
      <c r="D338" s="7">
        <v>136.65</v>
      </c>
      <c r="E338" s="7">
        <v>136.5</v>
      </c>
      <c r="F338" s="7">
        <v>138.25</v>
      </c>
      <c r="G338" s="7">
        <v>136.1</v>
      </c>
      <c r="H338" s="7" t="s">
        <v>877</v>
      </c>
      <c r="I338" s="9">
        <v>6.9999999999999999E-4</v>
      </c>
    </row>
    <row r="339" spans="3:9" x14ac:dyDescent="0.25">
      <c r="C339" s="10">
        <v>44798</v>
      </c>
      <c r="D339" s="7">
        <v>136.55000000000001</v>
      </c>
      <c r="E339" s="7">
        <v>137</v>
      </c>
      <c r="F339" s="7">
        <v>138.15</v>
      </c>
      <c r="G339" s="7">
        <v>136.15</v>
      </c>
      <c r="H339" s="7" t="s">
        <v>374</v>
      </c>
      <c r="I339" s="9">
        <v>4.0000000000000001E-3</v>
      </c>
    </row>
    <row r="340" spans="3:9" x14ac:dyDescent="0.25">
      <c r="C340" s="10">
        <v>44797</v>
      </c>
      <c r="D340" s="7">
        <v>136</v>
      </c>
      <c r="E340" s="7">
        <v>134.69999999999999</v>
      </c>
      <c r="F340" s="7">
        <v>137.4</v>
      </c>
      <c r="G340" s="7">
        <v>134.5</v>
      </c>
      <c r="H340" s="7" t="s">
        <v>878</v>
      </c>
      <c r="I340" s="9">
        <v>1.6799999999999999E-2</v>
      </c>
    </row>
    <row r="341" spans="3:9" x14ac:dyDescent="0.25">
      <c r="C341" s="10">
        <v>44796</v>
      </c>
      <c r="D341" s="7">
        <v>133.75</v>
      </c>
      <c r="E341" s="7">
        <v>131.9</v>
      </c>
      <c r="F341" s="7">
        <v>134.19999999999999</v>
      </c>
      <c r="G341" s="7">
        <v>130.1</v>
      </c>
      <c r="H341" s="7" t="s">
        <v>879</v>
      </c>
      <c r="I341" s="9">
        <v>1.4E-2</v>
      </c>
    </row>
    <row r="342" spans="3:9" x14ac:dyDescent="0.25">
      <c r="C342" s="10">
        <v>44795</v>
      </c>
      <c r="D342" s="7">
        <v>131.9</v>
      </c>
      <c r="E342" s="7">
        <v>134.5</v>
      </c>
      <c r="F342" s="7">
        <v>134.5</v>
      </c>
      <c r="G342" s="7">
        <v>129.80000000000001</v>
      </c>
      <c r="H342" s="7" t="s">
        <v>880</v>
      </c>
      <c r="I342" s="9">
        <v>-2.01E-2</v>
      </c>
    </row>
    <row r="343" spans="3:9" x14ac:dyDescent="0.25">
      <c r="C343" s="10">
        <v>44792</v>
      </c>
      <c r="D343" s="7">
        <v>134.6</v>
      </c>
      <c r="E343" s="7">
        <v>137.5</v>
      </c>
      <c r="F343" s="7">
        <v>138.5</v>
      </c>
      <c r="G343" s="7">
        <v>134.05000000000001</v>
      </c>
      <c r="H343" s="7" t="s">
        <v>881</v>
      </c>
      <c r="I343" s="9">
        <v>-7.0000000000000001E-3</v>
      </c>
    </row>
    <row r="344" spans="3:9" x14ac:dyDescent="0.25">
      <c r="C344" s="10">
        <v>44791</v>
      </c>
      <c r="D344" s="7">
        <v>135.55000000000001</v>
      </c>
      <c r="E344" s="7">
        <v>138.25</v>
      </c>
      <c r="F344" s="7">
        <v>138.30000000000001</v>
      </c>
      <c r="G344" s="7">
        <v>134.69999999999999</v>
      </c>
      <c r="H344" s="7" t="s">
        <v>882</v>
      </c>
      <c r="I344" s="9">
        <v>-2.9399999999999999E-2</v>
      </c>
    </row>
    <row r="345" spans="3:9" x14ac:dyDescent="0.25">
      <c r="C345" s="10">
        <v>44790</v>
      </c>
      <c r="D345" s="7">
        <v>139.65</v>
      </c>
      <c r="E345" s="7">
        <v>139.94999999999999</v>
      </c>
      <c r="F345" s="7">
        <v>140.80000000000001</v>
      </c>
      <c r="G345" s="7">
        <v>138.69999999999999</v>
      </c>
      <c r="H345" s="7" t="s">
        <v>883</v>
      </c>
      <c r="I345" s="9">
        <v>-2.0999999999999999E-3</v>
      </c>
    </row>
    <row r="346" spans="3:9" x14ac:dyDescent="0.25">
      <c r="C346" s="10">
        <v>44789</v>
      </c>
      <c r="D346" s="7">
        <v>139.94999999999999</v>
      </c>
      <c r="E346" s="7">
        <v>139.5</v>
      </c>
      <c r="F346" s="7">
        <v>141.9</v>
      </c>
      <c r="G346" s="7">
        <v>136.1</v>
      </c>
      <c r="H346" s="7" t="s">
        <v>880</v>
      </c>
      <c r="I346" s="9">
        <v>5.4000000000000003E-3</v>
      </c>
    </row>
    <row r="347" spans="3:9" x14ac:dyDescent="0.25">
      <c r="C347" s="10">
        <v>44785</v>
      </c>
      <c r="D347" s="7">
        <v>139.19999999999999</v>
      </c>
      <c r="E347" s="7">
        <v>133.9</v>
      </c>
      <c r="F347" s="7">
        <v>139.69999999999999</v>
      </c>
      <c r="G347" s="7">
        <v>133.5</v>
      </c>
      <c r="H347" s="7" t="s">
        <v>884</v>
      </c>
      <c r="I347" s="9">
        <v>4.82E-2</v>
      </c>
    </row>
    <row r="348" spans="3:9" x14ac:dyDescent="0.25">
      <c r="C348" s="10">
        <v>44784</v>
      </c>
      <c r="D348" s="7">
        <v>132.80000000000001</v>
      </c>
      <c r="E348" s="7">
        <v>134.5</v>
      </c>
      <c r="F348" s="7">
        <v>136</v>
      </c>
      <c r="G348" s="7">
        <v>132.05000000000001</v>
      </c>
      <c r="H348" s="7" t="s">
        <v>885</v>
      </c>
      <c r="I348" s="9">
        <v>-7.4999999999999997E-3</v>
      </c>
    </row>
    <row r="349" spans="3:9" x14ac:dyDescent="0.25">
      <c r="C349" s="10">
        <v>44783</v>
      </c>
      <c r="D349" s="7">
        <v>133.80000000000001</v>
      </c>
      <c r="E349" s="7">
        <v>136.4</v>
      </c>
      <c r="F349" s="7">
        <v>136.75</v>
      </c>
      <c r="G349" s="7">
        <v>133.44999999999999</v>
      </c>
      <c r="H349" s="7" t="s">
        <v>886</v>
      </c>
      <c r="I349" s="9">
        <v>-1.9800000000000002E-2</v>
      </c>
    </row>
    <row r="350" spans="3:9" x14ac:dyDescent="0.25">
      <c r="C350" s="10">
        <v>44781</v>
      </c>
      <c r="D350" s="7">
        <v>136.5</v>
      </c>
      <c r="E350" s="7">
        <v>136.30000000000001</v>
      </c>
      <c r="F350" s="7">
        <v>137.5</v>
      </c>
      <c r="G350" s="7">
        <v>135.05000000000001</v>
      </c>
      <c r="H350" s="7" t="s">
        <v>689</v>
      </c>
      <c r="I350" s="9">
        <v>0</v>
      </c>
    </row>
    <row r="351" spans="3:9" x14ac:dyDescent="0.25">
      <c r="C351" s="10">
        <v>44778</v>
      </c>
      <c r="D351" s="7">
        <v>136.5</v>
      </c>
      <c r="E351" s="7">
        <v>135.1</v>
      </c>
      <c r="F351" s="7">
        <v>138.5</v>
      </c>
      <c r="G351" s="7">
        <v>133.6</v>
      </c>
      <c r="H351" s="7" t="s">
        <v>887</v>
      </c>
      <c r="I351" s="9">
        <v>1.8E-3</v>
      </c>
    </row>
    <row r="352" spans="3:9" x14ac:dyDescent="0.25">
      <c r="C352" s="10">
        <v>44777</v>
      </c>
      <c r="D352" s="7">
        <v>136.25</v>
      </c>
      <c r="E352" s="7">
        <v>134.35</v>
      </c>
      <c r="F352" s="7">
        <v>137.15</v>
      </c>
      <c r="G352" s="7">
        <v>134</v>
      </c>
      <c r="H352" s="7" t="s">
        <v>888</v>
      </c>
      <c r="I352" s="9">
        <v>4.4000000000000003E-3</v>
      </c>
    </row>
    <row r="353" spans="3:9" x14ac:dyDescent="0.25">
      <c r="C353" s="10">
        <v>44776</v>
      </c>
      <c r="D353" s="7">
        <v>135.65</v>
      </c>
      <c r="E353" s="7">
        <v>136</v>
      </c>
      <c r="F353" s="7">
        <v>138.44999999999999</v>
      </c>
      <c r="G353" s="7">
        <v>133.80000000000001</v>
      </c>
      <c r="H353" s="7" t="s">
        <v>889</v>
      </c>
      <c r="I353" s="9">
        <v>-7.7000000000000002E-3</v>
      </c>
    </row>
    <row r="354" spans="3:9" x14ac:dyDescent="0.25">
      <c r="C354" s="10">
        <v>44775</v>
      </c>
      <c r="D354" s="7">
        <v>136.69999999999999</v>
      </c>
      <c r="E354" s="7">
        <v>136.69999999999999</v>
      </c>
      <c r="F354" s="7">
        <v>137.05000000000001</v>
      </c>
      <c r="G354" s="7">
        <v>134.6</v>
      </c>
      <c r="H354" s="7" t="s">
        <v>890</v>
      </c>
      <c r="I354" s="9">
        <v>-1.23E-2</v>
      </c>
    </row>
    <row r="355" spans="3:9" x14ac:dyDescent="0.25">
      <c r="C355" s="10">
        <v>44774</v>
      </c>
      <c r="D355" s="7">
        <v>138.4</v>
      </c>
      <c r="E355" s="7">
        <v>134.1</v>
      </c>
      <c r="F355" s="7">
        <v>139</v>
      </c>
      <c r="G355" s="7">
        <v>133.19999999999999</v>
      </c>
      <c r="H355" s="7" t="s">
        <v>891</v>
      </c>
      <c r="I355" s="9">
        <v>3.1699999999999999E-2</v>
      </c>
    </row>
    <row r="356" spans="3:9" x14ac:dyDescent="0.25">
      <c r="C356" s="10">
        <v>44771</v>
      </c>
      <c r="D356" s="7">
        <v>134.15</v>
      </c>
      <c r="E356" s="7">
        <v>130.44999999999999</v>
      </c>
      <c r="F356" s="7">
        <v>134.5</v>
      </c>
      <c r="G356" s="7">
        <v>129.9</v>
      </c>
      <c r="H356" s="7" t="s">
        <v>892</v>
      </c>
      <c r="I356" s="9">
        <v>2.9899999999999999E-2</v>
      </c>
    </row>
    <row r="357" spans="3:9" x14ac:dyDescent="0.25">
      <c r="C357" s="10">
        <v>44770</v>
      </c>
      <c r="D357" s="7">
        <v>130.25</v>
      </c>
      <c r="E357" s="7">
        <v>130.4</v>
      </c>
      <c r="F357" s="7">
        <v>130.5</v>
      </c>
      <c r="G357" s="7">
        <v>128.25</v>
      </c>
      <c r="H357" s="7" t="s">
        <v>893</v>
      </c>
      <c r="I357" s="9">
        <v>1.2800000000000001E-2</v>
      </c>
    </row>
    <row r="358" spans="3:9" x14ac:dyDescent="0.25">
      <c r="C358" s="10">
        <v>44769</v>
      </c>
      <c r="D358" s="7">
        <v>128.6</v>
      </c>
      <c r="E358" s="7">
        <v>129.1</v>
      </c>
      <c r="F358" s="7">
        <v>130.19999999999999</v>
      </c>
      <c r="G358" s="7">
        <v>127.8</v>
      </c>
      <c r="H358" s="7" t="s">
        <v>894</v>
      </c>
      <c r="I358" s="9">
        <v>3.0999999999999999E-3</v>
      </c>
    </row>
    <row r="359" spans="3:9" x14ac:dyDescent="0.25">
      <c r="C359" s="10">
        <v>44768</v>
      </c>
      <c r="D359" s="7">
        <v>128.19999999999999</v>
      </c>
      <c r="E359" s="7">
        <v>130.85</v>
      </c>
      <c r="F359" s="7">
        <v>131.6</v>
      </c>
      <c r="G359" s="7">
        <v>127.75</v>
      </c>
      <c r="H359" s="7" t="s">
        <v>895</v>
      </c>
      <c r="I359" s="9">
        <v>-1.23E-2</v>
      </c>
    </row>
    <row r="360" spans="3:9" x14ac:dyDescent="0.25">
      <c r="C360" s="10">
        <v>44767</v>
      </c>
      <c r="D360" s="7">
        <v>129.80000000000001</v>
      </c>
      <c r="E360" s="7">
        <v>132</v>
      </c>
      <c r="F360" s="7">
        <v>132.44999999999999</v>
      </c>
      <c r="G360" s="7">
        <v>128.4</v>
      </c>
      <c r="H360" s="7" t="s">
        <v>896</v>
      </c>
      <c r="I360" s="9">
        <v>-0.02</v>
      </c>
    </row>
    <row r="361" spans="3:9" x14ac:dyDescent="0.25">
      <c r="C361" s="10">
        <v>44764</v>
      </c>
      <c r="D361" s="7">
        <v>132.44999999999999</v>
      </c>
      <c r="E361" s="7">
        <v>133.80000000000001</v>
      </c>
      <c r="F361" s="7">
        <v>133.80000000000001</v>
      </c>
      <c r="G361" s="7">
        <v>131.55000000000001</v>
      </c>
      <c r="H361" s="7" t="s">
        <v>847</v>
      </c>
      <c r="I361" s="9">
        <v>-4.8999999999999998E-3</v>
      </c>
    </row>
    <row r="362" spans="3:9" x14ac:dyDescent="0.25">
      <c r="C362" s="10">
        <v>44763</v>
      </c>
      <c r="D362" s="7">
        <v>133.1</v>
      </c>
      <c r="E362" s="7">
        <v>133</v>
      </c>
      <c r="F362" s="7">
        <v>133.5</v>
      </c>
      <c r="G362" s="7">
        <v>131.80000000000001</v>
      </c>
      <c r="H362" s="7" t="s">
        <v>897</v>
      </c>
      <c r="I362" s="9">
        <v>4.1000000000000003E-3</v>
      </c>
    </row>
    <row r="363" spans="3:9" x14ac:dyDescent="0.25">
      <c r="C363" s="10">
        <v>44762</v>
      </c>
      <c r="D363" s="7">
        <v>132.55000000000001</v>
      </c>
      <c r="E363" s="7">
        <v>135</v>
      </c>
      <c r="F363" s="7">
        <v>136.6</v>
      </c>
      <c r="G363" s="7">
        <v>132.19999999999999</v>
      </c>
      <c r="H363" s="7" t="s">
        <v>898</v>
      </c>
      <c r="I363" s="9">
        <v>3.6400000000000002E-2</v>
      </c>
    </row>
    <row r="364" spans="3:9" x14ac:dyDescent="0.25">
      <c r="C364" s="10">
        <v>44761</v>
      </c>
      <c r="D364" s="7">
        <v>127.9</v>
      </c>
      <c r="E364" s="7">
        <v>130.5</v>
      </c>
      <c r="F364" s="7">
        <v>133.19999999999999</v>
      </c>
      <c r="G364" s="7">
        <v>124.45</v>
      </c>
      <c r="H364" s="7" t="s">
        <v>899</v>
      </c>
      <c r="I364" s="9">
        <v>-1.54E-2</v>
      </c>
    </row>
    <row r="365" spans="3:9" x14ac:dyDescent="0.25">
      <c r="C365" s="10">
        <v>44760</v>
      </c>
      <c r="D365" s="7">
        <v>129.9</v>
      </c>
      <c r="E365" s="7">
        <v>127.05</v>
      </c>
      <c r="F365" s="7">
        <v>130.69999999999999</v>
      </c>
      <c r="G365" s="7">
        <v>126.95</v>
      </c>
      <c r="H365" s="7" t="s">
        <v>900</v>
      </c>
      <c r="I365" s="9">
        <v>2.6499999999999999E-2</v>
      </c>
    </row>
    <row r="366" spans="3:9" x14ac:dyDescent="0.25">
      <c r="C366" s="10">
        <v>44757</v>
      </c>
      <c r="D366" s="7">
        <v>126.55</v>
      </c>
      <c r="E366" s="7">
        <v>127.6</v>
      </c>
      <c r="F366" s="7">
        <v>128.4</v>
      </c>
      <c r="G366" s="7">
        <v>124.6</v>
      </c>
      <c r="H366" s="7" t="s">
        <v>190</v>
      </c>
      <c r="I366" s="9">
        <v>-4.7000000000000002E-3</v>
      </c>
    </row>
    <row r="367" spans="3:9" x14ac:dyDescent="0.25">
      <c r="C367" s="10">
        <v>44756</v>
      </c>
      <c r="D367" s="7">
        <v>127.15</v>
      </c>
      <c r="E367" s="7">
        <v>124.4</v>
      </c>
      <c r="F367" s="7">
        <v>132.6</v>
      </c>
      <c r="G367" s="7">
        <v>123.8</v>
      </c>
      <c r="H367" s="7" t="s">
        <v>901</v>
      </c>
      <c r="I367" s="9">
        <v>2.1700000000000001E-2</v>
      </c>
    </row>
    <row r="368" spans="3:9" x14ac:dyDescent="0.25">
      <c r="C368" s="10">
        <v>44755</v>
      </c>
      <c r="D368" s="7">
        <v>124.45</v>
      </c>
      <c r="E368" s="7">
        <v>122.45</v>
      </c>
      <c r="F368" s="7">
        <v>124.9</v>
      </c>
      <c r="G368" s="7">
        <v>121.4</v>
      </c>
      <c r="H368" s="7" t="s">
        <v>902</v>
      </c>
      <c r="I368" s="9">
        <v>2.8E-3</v>
      </c>
    </row>
    <row r="369" spans="3:9" x14ac:dyDescent="0.25">
      <c r="C369" s="10">
        <v>44754</v>
      </c>
      <c r="D369" s="7">
        <v>124.1</v>
      </c>
      <c r="E369" s="7">
        <v>124.9</v>
      </c>
      <c r="F369" s="7">
        <v>126.75</v>
      </c>
      <c r="G369" s="7">
        <v>123.5</v>
      </c>
      <c r="H369" s="7" t="s">
        <v>903</v>
      </c>
      <c r="I369" s="9">
        <v>-1.12E-2</v>
      </c>
    </row>
    <row r="370" spans="3:9" x14ac:dyDescent="0.25">
      <c r="C370" s="10">
        <v>44753</v>
      </c>
      <c r="D370" s="7">
        <v>125.5</v>
      </c>
      <c r="E370" s="7">
        <v>121.5</v>
      </c>
      <c r="F370" s="7">
        <v>125.9</v>
      </c>
      <c r="G370" s="7">
        <v>121.05</v>
      </c>
      <c r="H370" s="7" t="s">
        <v>566</v>
      </c>
      <c r="I370" s="9">
        <v>3.2899999999999999E-2</v>
      </c>
    </row>
    <row r="371" spans="3:9" x14ac:dyDescent="0.25">
      <c r="C371" s="10">
        <v>44750</v>
      </c>
      <c r="D371" s="7">
        <v>121.5</v>
      </c>
      <c r="E371" s="7">
        <v>126.35</v>
      </c>
      <c r="F371" s="7">
        <v>126.35</v>
      </c>
      <c r="G371" s="7">
        <v>121</v>
      </c>
      <c r="H371" s="7" t="s">
        <v>904</v>
      </c>
      <c r="I371" s="9">
        <v>-1.6199999999999999E-2</v>
      </c>
    </row>
    <row r="372" spans="3:9" x14ac:dyDescent="0.25">
      <c r="C372" s="10">
        <v>44749</v>
      </c>
      <c r="D372" s="7">
        <v>123.5</v>
      </c>
      <c r="E372" s="7">
        <v>121.25</v>
      </c>
      <c r="F372" s="7">
        <v>124.15</v>
      </c>
      <c r="G372" s="7">
        <v>121.25</v>
      </c>
      <c r="H372" s="7" t="s">
        <v>905</v>
      </c>
      <c r="I372" s="9">
        <v>2.1100000000000001E-2</v>
      </c>
    </row>
    <row r="373" spans="3:9" x14ac:dyDescent="0.25">
      <c r="C373" s="10">
        <v>44748</v>
      </c>
      <c r="D373" s="7">
        <v>120.95</v>
      </c>
      <c r="E373" s="7">
        <v>123</v>
      </c>
      <c r="F373" s="7">
        <v>123.5</v>
      </c>
      <c r="G373" s="7">
        <v>119.85</v>
      </c>
      <c r="H373" s="7" t="s">
        <v>906</v>
      </c>
      <c r="I373" s="9">
        <v>-5.0599999999999999E-2</v>
      </c>
    </row>
    <row r="374" spans="3:9" x14ac:dyDescent="0.25">
      <c r="C374" s="10">
        <v>44747</v>
      </c>
      <c r="D374" s="7">
        <v>127.4</v>
      </c>
      <c r="E374" s="7">
        <v>127</v>
      </c>
      <c r="F374" s="7">
        <v>128.6</v>
      </c>
      <c r="G374" s="7">
        <v>126</v>
      </c>
      <c r="H374" s="7" t="s">
        <v>907</v>
      </c>
      <c r="I374" s="9">
        <v>1.11E-2</v>
      </c>
    </row>
    <row r="375" spans="3:9" x14ac:dyDescent="0.25">
      <c r="C375" s="10">
        <v>44746</v>
      </c>
      <c r="D375" s="7">
        <v>126</v>
      </c>
      <c r="E375" s="7">
        <v>129.94999999999999</v>
      </c>
      <c r="F375" s="7">
        <v>129.94999999999999</v>
      </c>
      <c r="G375" s="7">
        <v>124.1</v>
      </c>
      <c r="H375" s="7" t="s">
        <v>908</v>
      </c>
      <c r="I375" s="9">
        <v>-3.85E-2</v>
      </c>
    </row>
    <row r="376" spans="3:9" x14ac:dyDescent="0.25">
      <c r="C376" s="10">
        <v>44743</v>
      </c>
      <c r="D376" s="7">
        <v>131.05000000000001</v>
      </c>
      <c r="E376" s="7">
        <v>148.94999999999999</v>
      </c>
      <c r="F376" s="7">
        <v>151.15</v>
      </c>
      <c r="G376" s="7">
        <v>130</v>
      </c>
      <c r="H376" s="7" t="s">
        <v>909</v>
      </c>
      <c r="I376" s="9">
        <v>-0.1353</v>
      </c>
    </row>
    <row r="377" spans="3:9" x14ac:dyDescent="0.25">
      <c r="C377" s="10">
        <v>44742</v>
      </c>
      <c r="D377" s="7">
        <v>151.55000000000001</v>
      </c>
      <c r="E377" s="7">
        <v>153</v>
      </c>
      <c r="F377" s="7">
        <v>154.44999999999999</v>
      </c>
      <c r="G377" s="7">
        <v>149.25</v>
      </c>
      <c r="H377" s="7" t="s">
        <v>910</v>
      </c>
      <c r="I377" s="9">
        <v>-1.6899999999999998E-2</v>
      </c>
    </row>
    <row r="378" spans="3:9" x14ac:dyDescent="0.25">
      <c r="C378" s="10">
        <v>44741</v>
      </c>
      <c r="D378" s="7">
        <v>154.15</v>
      </c>
      <c r="E378" s="7">
        <v>149.35</v>
      </c>
      <c r="F378" s="7">
        <v>157.4</v>
      </c>
      <c r="G378" s="7">
        <v>146.19999999999999</v>
      </c>
      <c r="H378" s="7" t="s">
        <v>911</v>
      </c>
      <c r="I378" s="9">
        <v>3.2099999999999997E-2</v>
      </c>
    </row>
    <row r="379" spans="3:9" x14ac:dyDescent="0.25">
      <c r="C379" s="10">
        <v>44740</v>
      </c>
      <c r="D379" s="7">
        <v>149.35</v>
      </c>
      <c r="E379" s="7">
        <v>142.80000000000001</v>
      </c>
      <c r="F379" s="7">
        <v>151.75</v>
      </c>
      <c r="G379" s="7">
        <v>142.15</v>
      </c>
      <c r="H379" s="7" t="s">
        <v>912</v>
      </c>
      <c r="I379" s="9">
        <v>5.5500000000000001E-2</v>
      </c>
    </row>
    <row r="380" spans="3:9" x14ac:dyDescent="0.25">
      <c r="C380" s="10">
        <v>44739</v>
      </c>
      <c r="D380" s="7">
        <v>141.5</v>
      </c>
      <c r="E380" s="7">
        <v>140</v>
      </c>
      <c r="F380" s="7">
        <v>142.6</v>
      </c>
      <c r="G380" s="7">
        <v>137.25</v>
      </c>
      <c r="H380" s="7" t="s">
        <v>913</v>
      </c>
      <c r="I380" s="9">
        <v>3.0200000000000001E-2</v>
      </c>
    </row>
    <row r="381" spans="3:9" x14ac:dyDescent="0.25">
      <c r="C381" s="10">
        <v>44736</v>
      </c>
      <c r="D381" s="7">
        <v>137.35</v>
      </c>
      <c r="E381" s="7">
        <v>137</v>
      </c>
      <c r="F381" s="7">
        <v>141</v>
      </c>
      <c r="G381" s="7">
        <v>135.19999999999999</v>
      </c>
      <c r="H381" s="7" t="s">
        <v>914</v>
      </c>
      <c r="I381" s="9">
        <v>1.89E-2</v>
      </c>
    </row>
    <row r="382" spans="3:9" x14ac:dyDescent="0.25">
      <c r="C382" s="10">
        <v>44735</v>
      </c>
      <c r="D382" s="7">
        <v>134.80000000000001</v>
      </c>
      <c r="E382" s="7">
        <v>134</v>
      </c>
      <c r="F382" s="7">
        <v>136.4</v>
      </c>
      <c r="G382" s="7">
        <v>132.19999999999999</v>
      </c>
      <c r="H382" s="7" t="s">
        <v>915</v>
      </c>
      <c r="I382" s="9">
        <v>-4.0000000000000002E-4</v>
      </c>
    </row>
    <row r="383" spans="3:9" x14ac:dyDescent="0.25">
      <c r="C383" s="10">
        <v>44734</v>
      </c>
      <c r="D383" s="7">
        <v>134.85</v>
      </c>
      <c r="E383" s="7">
        <v>136.94999999999999</v>
      </c>
      <c r="F383" s="7">
        <v>136.94999999999999</v>
      </c>
      <c r="G383" s="7">
        <v>131</v>
      </c>
      <c r="H383" s="7" t="s">
        <v>916</v>
      </c>
      <c r="I383" s="9">
        <v>-3.0599999999999999E-2</v>
      </c>
    </row>
    <row r="384" spans="3:9" x14ac:dyDescent="0.25">
      <c r="C384" s="10">
        <v>44733</v>
      </c>
      <c r="D384" s="7">
        <v>139.1</v>
      </c>
      <c r="E384" s="7">
        <v>136.1</v>
      </c>
      <c r="F384" s="7">
        <v>140.19999999999999</v>
      </c>
      <c r="G384" s="7">
        <v>135</v>
      </c>
      <c r="H384" s="7" t="s">
        <v>917</v>
      </c>
      <c r="I384" s="9">
        <v>3.5000000000000003E-2</v>
      </c>
    </row>
    <row r="385" spans="3:9" x14ac:dyDescent="0.25">
      <c r="C385" s="10">
        <v>44732</v>
      </c>
      <c r="D385" s="7">
        <v>134.4</v>
      </c>
      <c r="E385" s="7">
        <v>138.6</v>
      </c>
      <c r="F385" s="7">
        <v>138.9</v>
      </c>
      <c r="G385" s="7">
        <v>130</v>
      </c>
      <c r="H385" s="7" t="s">
        <v>918</v>
      </c>
      <c r="I385" s="9">
        <v>-4.9799999999999997E-2</v>
      </c>
    </row>
    <row r="386" spans="3:9" x14ac:dyDescent="0.25">
      <c r="C386" s="10">
        <v>44729</v>
      </c>
      <c r="D386" s="7">
        <v>141.44999999999999</v>
      </c>
      <c r="E386" s="7">
        <v>142.44999999999999</v>
      </c>
      <c r="F386" s="7">
        <v>145.15</v>
      </c>
      <c r="G386" s="7">
        <v>140.65</v>
      </c>
      <c r="H386" s="7" t="s">
        <v>848</v>
      </c>
      <c r="I386" s="9">
        <v>-1.46E-2</v>
      </c>
    </row>
    <row r="387" spans="3:9" x14ac:dyDescent="0.25">
      <c r="C387" s="10">
        <v>44728</v>
      </c>
      <c r="D387" s="7">
        <v>143.55000000000001</v>
      </c>
      <c r="E387" s="7">
        <v>149.15</v>
      </c>
      <c r="F387" s="7">
        <v>151.55000000000001</v>
      </c>
      <c r="G387" s="7">
        <v>142.6</v>
      </c>
      <c r="H387" s="7" t="s">
        <v>919</v>
      </c>
      <c r="I387" s="9">
        <v>-5.1799999999999999E-2</v>
      </c>
    </row>
    <row r="388" spans="3:9" x14ac:dyDescent="0.25">
      <c r="C388" s="10">
        <v>44727</v>
      </c>
      <c r="D388" s="7">
        <v>151.4</v>
      </c>
      <c r="E388" s="7">
        <v>156.94999999999999</v>
      </c>
      <c r="F388" s="7">
        <v>157.25</v>
      </c>
      <c r="G388" s="7">
        <v>150.80000000000001</v>
      </c>
      <c r="H388" s="7" t="s">
        <v>920</v>
      </c>
      <c r="I388" s="9">
        <v>-2.92E-2</v>
      </c>
    </row>
    <row r="389" spans="3:9" x14ac:dyDescent="0.25">
      <c r="C389" s="10">
        <v>44726</v>
      </c>
      <c r="D389" s="7">
        <v>155.94999999999999</v>
      </c>
      <c r="E389" s="7">
        <v>159.55000000000001</v>
      </c>
      <c r="F389" s="7">
        <v>160.55000000000001</v>
      </c>
      <c r="G389" s="7">
        <v>155.30000000000001</v>
      </c>
      <c r="H389" s="7" t="s">
        <v>921</v>
      </c>
      <c r="I389" s="9">
        <v>-2.2599999999999999E-2</v>
      </c>
    </row>
    <row r="390" spans="3:9" x14ac:dyDescent="0.25">
      <c r="C390" s="10">
        <v>44725</v>
      </c>
      <c r="D390" s="7">
        <v>159.55000000000001</v>
      </c>
      <c r="E390" s="7">
        <v>162</v>
      </c>
      <c r="F390" s="7">
        <v>163.95</v>
      </c>
      <c r="G390" s="7">
        <v>158.44999999999999</v>
      </c>
      <c r="H390" s="7" t="s">
        <v>401</v>
      </c>
      <c r="I390" s="9">
        <v>-3.1E-2</v>
      </c>
    </row>
    <row r="391" spans="3:9" x14ac:dyDescent="0.25">
      <c r="C391" s="10">
        <v>44722</v>
      </c>
      <c r="D391" s="7">
        <v>164.65</v>
      </c>
      <c r="E391" s="7">
        <v>164</v>
      </c>
      <c r="F391" s="7">
        <v>166.65</v>
      </c>
      <c r="G391" s="7">
        <v>163.35</v>
      </c>
      <c r="H391" s="7" t="s">
        <v>922</v>
      </c>
      <c r="I391" s="9">
        <v>-5.4000000000000003E-3</v>
      </c>
    </row>
    <row r="392" spans="3:9" x14ac:dyDescent="0.25">
      <c r="C392" s="10">
        <v>44721</v>
      </c>
      <c r="D392" s="7">
        <v>165.55</v>
      </c>
      <c r="E392" s="7">
        <v>166</v>
      </c>
      <c r="F392" s="7">
        <v>167.35</v>
      </c>
      <c r="G392" s="7">
        <v>164.5</v>
      </c>
      <c r="H392" s="7" t="s">
        <v>923</v>
      </c>
      <c r="I392" s="9">
        <v>1.32E-2</v>
      </c>
    </row>
    <row r="393" spans="3:9" x14ac:dyDescent="0.25">
      <c r="C393" s="10">
        <v>44720</v>
      </c>
      <c r="D393" s="7">
        <v>163.4</v>
      </c>
      <c r="E393" s="7">
        <v>163.5</v>
      </c>
      <c r="F393" s="7">
        <v>166.4</v>
      </c>
      <c r="G393" s="7">
        <v>162.1</v>
      </c>
      <c r="H393" s="7" t="s">
        <v>924</v>
      </c>
      <c r="I393" s="9">
        <v>9.5999999999999992E-3</v>
      </c>
    </row>
    <row r="394" spans="3:9" x14ac:dyDescent="0.25">
      <c r="C394" s="10">
        <v>44719</v>
      </c>
      <c r="D394" s="7">
        <v>161.85</v>
      </c>
      <c r="E394" s="7">
        <v>154.80000000000001</v>
      </c>
      <c r="F394" s="7">
        <v>162.94999999999999</v>
      </c>
      <c r="G394" s="7">
        <v>154.19999999999999</v>
      </c>
      <c r="H394" s="7" t="s">
        <v>925</v>
      </c>
      <c r="I394" s="9">
        <v>5.1299999999999998E-2</v>
      </c>
    </row>
    <row r="395" spans="3:9" x14ac:dyDescent="0.25">
      <c r="C395" s="10">
        <v>44718</v>
      </c>
      <c r="D395" s="7">
        <v>153.94999999999999</v>
      </c>
      <c r="E395" s="7">
        <v>153.1</v>
      </c>
      <c r="F395" s="7">
        <v>156</v>
      </c>
      <c r="G395" s="7">
        <v>152.80000000000001</v>
      </c>
      <c r="H395" s="7" t="s">
        <v>926</v>
      </c>
      <c r="I395" s="9">
        <v>1.55E-2</v>
      </c>
    </row>
    <row r="396" spans="3:9" x14ac:dyDescent="0.25">
      <c r="C396" s="10">
        <v>44715</v>
      </c>
      <c r="D396" s="7">
        <v>151.6</v>
      </c>
      <c r="E396" s="7">
        <v>153.94999999999999</v>
      </c>
      <c r="F396" s="7">
        <v>154.19999999999999</v>
      </c>
      <c r="G396" s="7">
        <v>151.15</v>
      </c>
      <c r="H396" s="7" t="s">
        <v>927</v>
      </c>
      <c r="I396" s="9">
        <v>-5.5999999999999999E-3</v>
      </c>
    </row>
    <row r="397" spans="3:9" x14ac:dyDescent="0.25">
      <c r="C397" s="10">
        <v>44714</v>
      </c>
      <c r="D397" s="7">
        <v>152.44999999999999</v>
      </c>
      <c r="E397" s="7">
        <v>147.80000000000001</v>
      </c>
      <c r="F397" s="7">
        <v>152.9</v>
      </c>
      <c r="G397" s="7">
        <v>146</v>
      </c>
      <c r="H397" s="7" t="s">
        <v>928</v>
      </c>
      <c r="I397" s="9">
        <v>1.7999999999999999E-2</v>
      </c>
    </row>
    <row r="398" spans="3:9" x14ac:dyDescent="0.25">
      <c r="C398" s="10">
        <v>44713</v>
      </c>
      <c r="D398" s="7">
        <v>149.75</v>
      </c>
      <c r="E398" s="7">
        <v>151.19999999999999</v>
      </c>
      <c r="F398" s="7">
        <v>152.9</v>
      </c>
      <c r="G398" s="7">
        <v>148.75</v>
      </c>
      <c r="H398" s="7" t="s">
        <v>929</v>
      </c>
      <c r="I398" s="9">
        <v>-9.9000000000000008E-3</v>
      </c>
    </row>
    <row r="399" spans="3:9" x14ac:dyDescent="0.25">
      <c r="C399" s="10">
        <v>44712</v>
      </c>
      <c r="D399" s="7">
        <v>151.25</v>
      </c>
      <c r="E399" s="7">
        <v>145.4</v>
      </c>
      <c r="F399" s="7">
        <v>153</v>
      </c>
      <c r="G399" s="7">
        <v>145.4</v>
      </c>
      <c r="H399" s="7" t="s">
        <v>930</v>
      </c>
      <c r="I399" s="9">
        <v>0.05</v>
      </c>
    </row>
    <row r="400" spans="3:9" x14ac:dyDescent="0.25">
      <c r="C400" s="10">
        <v>44711</v>
      </c>
      <c r="D400" s="7">
        <v>144.05000000000001</v>
      </c>
      <c r="E400" s="7">
        <v>145.65</v>
      </c>
      <c r="F400" s="7">
        <v>147.30000000000001</v>
      </c>
      <c r="G400" s="7">
        <v>141.15</v>
      </c>
      <c r="H400" s="7" t="s">
        <v>931</v>
      </c>
      <c r="I400" s="9">
        <v>1.6999999999999999E-3</v>
      </c>
    </row>
    <row r="401" spans="3:9" x14ac:dyDescent="0.25">
      <c r="C401" s="10">
        <v>44708</v>
      </c>
      <c r="D401" s="7">
        <v>143.80000000000001</v>
      </c>
      <c r="E401" s="7">
        <v>155</v>
      </c>
      <c r="F401" s="7">
        <v>155.5</v>
      </c>
      <c r="G401" s="7">
        <v>141.1</v>
      </c>
      <c r="H401" s="7" t="s">
        <v>932</v>
      </c>
      <c r="I401" s="9">
        <v>-5.33E-2</v>
      </c>
    </row>
    <row r="402" spans="3:9" x14ac:dyDescent="0.25">
      <c r="C402" s="10">
        <v>44707</v>
      </c>
      <c r="D402" s="7">
        <v>151.9</v>
      </c>
      <c r="E402" s="7">
        <v>152.80000000000001</v>
      </c>
      <c r="F402" s="7">
        <v>153.30000000000001</v>
      </c>
      <c r="G402" s="7">
        <v>148.1</v>
      </c>
      <c r="H402" s="7" t="s">
        <v>933</v>
      </c>
      <c r="I402" s="9">
        <v>-4.5999999999999999E-3</v>
      </c>
    </row>
    <row r="403" spans="3:9" x14ac:dyDescent="0.25">
      <c r="C403" s="10">
        <v>44706</v>
      </c>
      <c r="D403" s="7">
        <v>152.6</v>
      </c>
      <c r="E403" s="7">
        <v>152.9</v>
      </c>
      <c r="F403" s="7">
        <v>153.25</v>
      </c>
      <c r="G403" s="7">
        <v>147.6</v>
      </c>
      <c r="H403" s="7" t="s">
        <v>934</v>
      </c>
      <c r="I403" s="9">
        <v>1.29E-2</v>
      </c>
    </row>
    <row r="404" spans="3:9" x14ac:dyDescent="0.25">
      <c r="C404" s="10">
        <v>44705</v>
      </c>
      <c r="D404" s="7">
        <v>150.65</v>
      </c>
      <c r="E404" s="7">
        <v>157.4</v>
      </c>
      <c r="F404" s="7">
        <v>157.75</v>
      </c>
      <c r="G404" s="7">
        <v>150.15</v>
      </c>
      <c r="H404" s="7" t="s">
        <v>390</v>
      </c>
      <c r="I404" s="9">
        <v>-2.87E-2</v>
      </c>
    </row>
    <row r="405" spans="3:9" x14ac:dyDescent="0.25">
      <c r="C405" s="10">
        <v>44704</v>
      </c>
      <c r="D405" s="7">
        <v>155.1</v>
      </c>
      <c r="E405" s="7">
        <v>161.75</v>
      </c>
      <c r="F405" s="7">
        <v>164.2</v>
      </c>
      <c r="G405" s="7">
        <v>154.65</v>
      </c>
      <c r="H405" s="7" t="s">
        <v>935</v>
      </c>
      <c r="I405" s="9">
        <v>-4.2000000000000003E-2</v>
      </c>
    </row>
    <row r="406" spans="3:9" x14ac:dyDescent="0.25">
      <c r="C406" s="10">
        <v>44701</v>
      </c>
      <c r="D406" s="7">
        <v>161.9</v>
      </c>
      <c r="E406" s="7">
        <v>161.65</v>
      </c>
      <c r="F406" s="7">
        <v>163.80000000000001</v>
      </c>
      <c r="G406" s="7">
        <v>160.1</v>
      </c>
      <c r="H406" s="7" t="s">
        <v>936</v>
      </c>
      <c r="I406" s="9">
        <v>1.1900000000000001E-2</v>
      </c>
    </row>
    <row r="407" spans="3:9" x14ac:dyDescent="0.25">
      <c r="C407" s="10">
        <v>44700</v>
      </c>
      <c r="D407" s="7">
        <v>160</v>
      </c>
      <c r="E407" s="7">
        <v>158.55000000000001</v>
      </c>
      <c r="F407" s="7">
        <v>162.05000000000001</v>
      </c>
      <c r="G407" s="7">
        <v>157.80000000000001</v>
      </c>
      <c r="H407" s="7" t="s">
        <v>833</v>
      </c>
      <c r="I407" s="9">
        <v>-1.9599999999999999E-2</v>
      </c>
    </row>
    <row r="408" spans="3:9" x14ac:dyDescent="0.25">
      <c r="C408" s="10">
        <v>44699</v>
      </c>
      <c r="D408" s="7">
        <v>163.19999999999999</v>
      </c>
      <c r="E408" s="7">
        <v>162</v>
      </c>
      <c r="F408" s="7">
        <v>164.5</v>
      </c>
      <c r="G408" s="7">
        <v>160.19999999999999</v>
      </c>
      <c r="H408" s="7" t="s">
        <v>937</v>
      </c>
      <c r="I408" s="9">
        <v>2.9999999999999997E-4</v>
      </c>
    </row>
    <row r="409" spans="3:9" x14ac:dyDescent="0.25">
      <c r="C409" s="10">
        <v>44698</v>
      </c>
      <c r="D409" s="7">
        <v>163.15</v>
      </c>
      <c r="E409" s="7">
        <v>156</v>
      </c>
      <c r="F409" s="7">
        <v>163.69999999999999</v>
      </c>
      <c r="G409" s="7">
        <v>155.55000000000001</v>
      </c>
      <c r="H409" s="7" t="s">
        <v>562</v>
      </c>
      <c r="I409" s="9">
        <v>6.2899999999999998E-2</v>
      </c>
    </row>
    <row r="410" spans="3:9" x14ac:dyDescent="0.25">
      <c r="C410" s="10">
        <v>44697</v>
      </c>
      <c r="D410" s="7">
        <v>153.5</v>
      </c>
      <c r="E410" s="7">
        <v>154.19999999999999</v>
      </c>
      <c r="F410" s="7">
        <v>156.25</v>
      </c>
      <c r="G410" s="7">
        <v>151.80000000000001</v>
      </c>
      <c r="H410" s="7" t="s">
        <v>856</v>
      </c>
      <c r="I410" s="9">
        <v>-2.9999999999999997E-4</v>
      </c>
    </row>
    <row r="411" spans="3:9" x14ac:dyDescent="0.25">
      <c r="C411" s="10">
        <v>44694</v>
      </c>
      <c r="D411" s="7">
        <v>153.55000000000001</v>
      </c>
      <c r="E411" s="7">
        <v>160</v>
      </c>
      <c r="F411" s="7">
        <v>160.30000000000001</v>
      </c>
      <c r="G411" s="7">
        <v>152.94999999999999</v>
      </c>
      <c r="H411" s="7" t="s">
        <v>938</v>
      </c>
      <c r="I411" s="9">
        <v>-1.8800000000000001E-2</v>
      </c>
    </row>
    <row r="412" spans="3:9" x14ac:dyDescent="0.25">
      <c r="C412" s="10">
        <v>44693</v>
      </c>
      <c r="D412" s="7">
        <v>156.5</v>
      </c>
      <c r="E412" s="7">
        <v>159</v>
      </c>
      <c r="F412" s="7">
        <v>161</v>
      </c>
      <c r="G412" s="7">
        <v>154</v>
      </c>
      <c r="H412" s="7" t="s">
        <v>304</v>
      </c>
      <c r="I412" s="9">
        <v>-1.32E-2</v>
      </c>
    </row>
    <row r="413" spans="3:9" x14ac:dyDescent="0.25">
      <c r="C413" s="10">
        <v>44692</v>
      </c>
      <c r="D413" s="7">
        <v>158.6</v>
      </c>
      <c r="E413" s="7">
        <v>154</v>
      </c>
      <c r="F413" s="7">
        <v>160</v>
      </c>
      <c r="G413" s="7">
        <v>153.75</v>
      </c>
      <c r="H413" s="7" t="s">
        <v>939</v>
      </c>
      <c r="I413" s="9">
        <v>2.69E-2</v>
      </c>
    </row>
    <row r="414" spans="3:9" x14ac:dyDescent="0.25">
      <c r="C414" s="10">
        <v>44691</v>
      </c>
      <c r="D414" s="7">
        <v>154.44999999999999</v>
      </c>
      <c r="E414" s="7">
        <v>160.44999999999999</v>
      </c>
      <c r="F414" s="7">
        <v>161.65</v>
      </c>
      <c r="G414" s="7">
        <v>152.9</v>
      </c>
      <c r="H414" s="7" t="s">
        <v>372</v>
      </c>
      <c r="I414" s="9">
        <v>-6.25E-2</v>
      </c>
    </row>
    <row r="415" spans="3:9" x14ac:dyDescent="0.25">
      <c r="C415" s="10">
        <v>44690</v>
      </c>
      <c r="D415" s="7">
        <v>164.75</v>
      </c>
      <c r="E415" s="7">
        <v>165.25</v>
      </c>
      <c r="F415" s="7">
        <v>167.3</v>
      </c>
      <c r="G415" s="7">
        <v>162.75</v>
      </c>
      <c r="H415" s="7" t="s">
        <v>940</v>
      </c>
      <c r="I415" s="9">
        <v>-1.32E-2</v>
      </c>
    </row>
    <row r="416" spans="3:9" x14ac:dyDescent="0.25">
      <c r="C416" s="10">
        <v>44687</v>
      </c>
      <c r="D416" s="7">
        <v>166.95</v>
      </c>
      <c r="E416" s="7">
        <v>163.9</v>
      </c>
      <c r="F416" s="7">
        <v>167.4</v>
      </c>
      <c r="G416" s="7">
        <v>161.1</v>
      </c>
      <c r="H416" s="7" t="s">
        <v>422</v>
      </c>
      <c r="I416" s="9">
        <v>1.2699999999999999E-2</v>
      </c>
    </row>
    <row r="417" spans="3:9" x14ac:dyDescent="0.25">
      <c r="C417" s="10">
        <v>44686</v>
      </c>
      <c r="D417" s="7">
        <v>164.85</v>
      </c>
      <c r="E417" s="7">
        <v>164.2</v>
      </c>
      <c r="F417" s="7">
        <v>168.4</v>
      </c>
      <c r="G417" s="7">
        <v>163.4</v>
      </c>
      <c r="H417" s="7" t="s">
        <v>941</v>
      </c>
      <c r="I417" s="9">
        <v>1.6E-2</v>
      </c>
    </row>
    <row r="418" spans="3:9" x14ac:dyDescent="0.25">
      <c r="C418" s="10">
        <v>44685</v>
      </c>
      <c r="D418" s="7">
        <v>162.25</v>
      </c>
      <c r="E418" s="7">
        <v>159</v>
      </c>
      <c r="F418" s="7">
        <v>162.80000000000001</v>
      </c>
      <c r="G418" s="7">
        <v>157.94999999999999</v>
      </c>
      <c r="H418" s="7" t="s">
        <v>19</v>
      </c>
      <c r="I418" s="9">
        <v>3.7699999999999997E-2</v>
      </c>
    </row>
    <row r="419" spans="3:9" x14ac:dyDescent="0.25">
      <c r="C419" s="10">
        <v>44683</v>
      </c>
      <c r="D419" s="7">
        <v>156.35</v>
      </c>
      <c r="E419" s="7">
        <v>158.15</v>
      </c>
      <c r="F419" s="7">
        <v>159.25</v>
      </c>
      <c r="G419" s="7">
        <v>155.9</v>
      </c>
      <c r="H419" s="7" t="s">
        <v>942</v>
      </c>
      <c r="I419" s="9">
        <v>-2.5600000000000001E-2</v>
      </c>
    </row>
    <row r="420" spans="3:9" x14ac:dyDescent="0.25">
      <c r="C420" s="10">
        <v>44680</v>
      </c>
      <c r="D420" s="7">
        <v>160.44999999999999</v>
      </c>
      <c r="E420" s="7">
        <v>166.5</v>
      </c>
      <c r="F420" s="7">
        <v>167.45</v>
      </c>
      <c r="G420" s="7">
        <v>159.5</v>
      </c>
      <c r="H420" s="7" t="s">
        <v>943</v>
      </c>
      <c r="I420" s="9">
        <v>-2.64E-2</v>
      </c>
    </row>
    <row r="421" spans="3:9" x14ac:dyDescent="0.25">
      <c r="C421" s="10">
        <v>44679</v>
      </c>
      <c r="D421" s="7">
        <v>164.8</v>
      </c>
      <c r="E421" s="7">
        <v>166</v>
      </c>
      <c r="F421" s="7">
        <v>166</v>
      </c>
      <c r="G421" s="7">
        <v>162.44999999999999</v>
      </c>
      <c r="H421" s="7" t="s">
        <v>271</v>
      </c>
      <c r="I421" s="9">
        <v>-2.9999999999999997E-4</v>
      </c>
    </row>
    <row r="422" spans="3:9" x14ac:dyDescent="0.25">
      <c r="C422" s="10">
        <v>44678</v>
      </c>
      <c r="D422" s="7">
        <v>164.85</v>
      </c>
      <c r="E422" s="7">
        <v>167.95</v>
      </c>
      <c r="F422" s="7">
        <v>168.9</v>
      </c>
      <c r="G422" s="7">
        <v>163.35</v>
      </c>
      <c r="H422" s="7" t="s">
        <v>748</v>
      </c>
      <c r="I422" s="9">
        <v>-1.26E-2</v>
      </c>
    </row>
    <row r="423" spans="3:9" x14ac:dyDescent="0.25">
      <c r="C423" s="10">
        <v>44677</v>
      </c>
      <c r="D423" s="7">
        <v>166.95</v>
      </c>
      <c r="E423" s="7">
        <v>171.1</v>
      </c>
      <c r="F423" s="7">
        <v>171.7</v>
      </c>
      <c r="G423" s="7">
        <v>165.7</v>
      </c>
      <c r="H423" s="7" t="s">
        <v>496</v>
      </c>
      <c r="I423" s="9">
        <v>-1.5900000000000001E-2</v>
      </c>
    </row>
    <row r="424" spans="3:9" x14ac:dyDescent="0.25">
      <c r="C424" s="10">
        <v>44676</v>
      </c>
      <c r="D424" s="7">
        <v>169.65</v>
      </c>
      <c r="E424" s="7">
        <v>171</v>
      </c>
      <c r="F424" s="7">
        <v>173</v>
      </c>
      <c r="G424" s="7">
        <v>168.3</v>
      </c>
      <c r="H424" s="7" t="s">
        <v>456</v>
      </c>
      <c r="I424" s="9">
        <v>-2.5000000000000001E-2</v>
      </c>
    </row>
    <row r="425" spans="3:9" x14ac:dyDescent="0.25">
      <c r="C425" s="10">
        <v>44673</v>
      </c>
      <c r="D425" s="7">
        <v>174</v>
      </c>
      <c r="E425" s="7">
        <v>174.15</v>
      </c>
      <c r="F425" s="7">
        <v>176.3</v>
      </c>
      <c r="G425" s="7">
        <v>173.7</v>
      </c>
      <c r="H425" s="7" t="s">
        <v>187</v>
      </c>
      <c r="I425" s="9">
        <v>-8.9999999999999998E-4</v>
      </c>
    </row>
    <row r="426" spans="3:9" x14ac:dyDescent="0.25">
      <c r="C426" s="10">
        <v>44672</v>
      </c>
      <c r="D426" s="7">
        <v>174.15</v>
      </c>
      <c r="E426" s="7">
        <v>175.7</v>
      </c>
      <c r="F426" s="7">
        <v>176.7</v>
      </c>
      <c r="G426" s="7">
        <v>173.9</v>
      </c>
      <c r="H426" s="7" t="s">
        <v>755</v>
      </c>
      <c r="I426" s="9">
        <v>-7.7000000000000002E-3</v>
      </c>
    </row>
    <row r="427" spans="3:9" x14ac:dyDescent="0.25">
      <c r="C427" s="10">
        <v>44671</v>
      </c>
      <c r="D427" s="7">
        <v>175.5</v>
      </c>
      <c r="E427" s="7">
        <v>176.9</v>
      </c>
      <c r="F427" s="7">
        <v>177.35</v>
      </c>
      <c r="G427" s="7">
        <v>174.8</v>
      </c>
      <c r="H427" s="7" t="s">
        <v>944</v>
      </c>
      <c r="I427" s="9">
        <v>-9.2999999999999992E-3</v>
      </c>
    </row>
    <row r="428" spans="3:9" x14ac:dyDescent="0.25">
      <c r="C428" s="10">
        <v>44670</v>
      </c>
      <c r="D428" s="7">
        <v>177.15</v>
      </c>
      <c r="E428" s="7">
        <v>177.3</v>
      </c>
      <c r="F428" s="7">
        <v>179.8</v>
      </c>
      <c r="G428" s="7">
        <v>176</v>
      </c>
      <c r="H428" s="7" t="s">
        <v>945</v>
      </c>
      <c r="I428" s="9">
        <v>7.7000000000000002E-3</v>
      </c>
    </row>
    <row r="429" spans="3:9" x14ac:dyDescent="0.25">
      <c r="C429" s="10">
        <v>44669</v>
      </c>
      <c r="D429" s="7">
        <v>175.8</v>
      </c>
      <c r="E429" s="7">
        <v>176</v>
      </c>
      <c r="F429" s="7">
        <v>179</v>
      </c>
      <c r="G429" s="7">
        <v>175.1</v>
      </c>
      <c r="H429" s="7" t="s">
        <v>946</v>
      </c>
      <c r="I429" s="9">
        <v>8.8999999999999999E-3</v>
      </c>
    </row>
    <row r="430" spans="3:9" x14ac:dyDescent="0.25">
      <c r="C430" s="10">
        <v>44664</v>
      </c>
      <c r="D430" s="7">
        <v>174.25</v>
      </c>
      <c r="E430" s="7">
        <v>171.4</v>
      </c>
      <c r="F430" s="7">
        <v>174.85</v>
      </c>
      <c r="G430" s="7">
        <v>170.7</v>
      </c>
      <c r="H430" s="7" t="s">
        <v>947</v>
      </c>
      <c r="I430" s="9">
        <v>3.1699999999999999E-2</v>
      </c>
    </row>
    <row r="431" spans="3:9" x14ac:dyDescent="0.25">
      <c r="C431" s="10">
        <v>44663</v>
      </c>
      <c r="D431" s="7">
        <v>168.9</v>
      </c>
      <c r="E431" s="7">
        <v>171</v>
      </c>
      <c r="F431" s="7">
        <v>172.2</v>
      </c>
      <c r="G431" s="7">
        <v>168.2</v>
      </c>
      <c r="H431" s="7" t="s">
        <v>858</v>
      </c>
      <c r="I431" s="9">
        <v>-1.34E-2</v>
      </c>
    </row>
    <row r="432" spans="3:9" x14ac:dyDescent="0.25">
      <c r="C432" s="10">
        <v>44662</v>
      </c>
      <c r="D432" s="7">
        <v>171.2</v>
      </c>
      <c r="E432" s="7">
        <v>171</v>
      </c>
      <c r="F432" s="7">
        <v>172.75</v>
      </c>
      <c r="G432" s="7">
        <v>169.55</v>
      </c>
      <c r="H432" s="7" t="s">
        <v>948</v>
      </c>
      <c r="I432" s="9">
        <v>1.8E-3</v>
      </c>
    </row>
    <row r="433" spans="3:9" x14ac:dyDescent="0.25">
      <c r="C433" s="10">
        <v>44659</v>
      </c>
      <c r="D433" s="7">
        <v>170.9</v>
      </c>
      <c r="E433" s="7">
        <v>169</v>
      </c>
      <c r="F433" s="7">
        <v>171.3</v>
      </c>
      <c r="G433" s="7">
        <v>168.7</v>
      </c>
      <c r="H433" s="7" t="s">
        <v>119</v>
      </c>
      <c r="I433" s="9">
        <v>1.21E-2</v>
      </c>
    </row>
    <row r="434" spans="3:9" x14ac:dyDescent="0.25">
      <c r="C434" s="10">
        <v>44658</v>
      </c>
      <c r="D434" s="7">
        <v>168.85</v>
      </c>
      <c r="E434" s="7">
        <v>170.6</v>
      </c>
      <c r="F434" s="7">
        <v>173.8</v>
      </c>
      <c r="G434" s="7">
        <v>168.2</v>
      </c>
      <c r="H434" s="7" t="s">
        <v>949</v>
      </c>
      <c r="I434" s="9">
        <v>-2.29E-2</v>
      </c>
    </row>
    <row r="435" spans="3:9" x14ac:dyDescent="0.25">
      <c r="C435" s="10">
        <v>44657</v>
      </c>
      <c r="D435" s="7">
        <v>172.8</v>
      </c>
      <c r="E435" s="7">
        <v>170.6</v>
      </c>
      <c r="F435" s="7">
        <v>173.5</v>
      </c>
      <c r="G435" s="7">
        <v>170.3</v>
      </c>
      <c r="H435" s="7" t="s">
        <v>950</v>
      </c>
      <c r="I435" s="9">
        <v>5.4999999999999997E-3</v>
      </c>
    </row>
    <row r="436" spans="3:9" x14ac:dyDescent="0.25">
      <c r="C436" s="10">
        <v>44656</v>
      </c>
      <c r="D436" s="7">
        <v>171.85</v>
      </c>
      <c r="E436" s="7">
        <v>170.25</v>
      </c>
      <c r="F436" s="7">
        <v>172.75</v>
      </c>
      <c r="G436" s="7">
        <v>169.3</v>
      </c>
      <c r="H436" s="7" t="s">
        <v>951</v>
      </c>
      <c r="I436" s="9">
        <v>2.2599999999999999E-2</v>
      </c>
    </row>
    <row r="437" spans="3:9" x14ac:dyDescent="0.25">
      <c r="C437" s="10">
        <v>44655</v>
      </c>
      <c r="D437" s="7">
        <v>168.05</v>
      </c>
      <c r="E437" s="7">
        <v>166.95</v>
      </c>
      <c r="F437" s="7">
        <v>169.05</v>
      </c>
      <c r="G437" s="7">
        <v>165.35</v>
      </c>
      <c r="H437" s="7" t="s">
        <v>695</v>
      </c>
      <c r="I437" s="9">
        <v>5.9999999999999995E-4</v>
      </c>
    </row>
    <row r="438" spans="3:9" x14ac:dyDescent="0.25">
      <c r="C438" s="10">
        <v>44652</v>
      </c>
      <c r="D438" s="7">
        <v>167.95</v>
      </c>
      <c r="E438" s="7">
        <v>163.9</v>
      </c>
      <c r="F438" s="7">
        <v>168.25</v>
      </c>
      <c r="G438" s="7">
        <v>163.55000000000001</v>
      </c>
      <c r="H438" s="7" t="s">
        <v>952</v>
      </c>
      <c r="I438" s="9">
        <v>2.47E-2</v>
      </c>
    </row>
    <row r="439" spans="3:9" x14ac:dyDescent="0.25">
      <c r="C439" s="10">
        <v>44651</v>
      </c>
      <c r="D439" s="7">
        <v>163.9</v>
      </c>
      <c r="E439" s="7">
        <v>161.85</v>
      </c>
      <c r="F439" s="7">
        <v>165.25</v>
      </c>
      <c r="G439" s="7">
        <v>161.15</v>
      </c>
      <c r="H439" s="7" t="s">
        <v>953</v>
      </c>
      <c r="I439" s="9">
        <v>1.17E-2</v>
      </c>
    </row>
    <row r="440" spans="3:9" x14ac:dyDescent="0.25">
      <c r="C440" s="10">
        <v>44650</v>
      </c>
      <c r="D440" s="7">
        <v>162</v>
      </c>
      <c r="E440" s="7">
        <v>163</v>
      </c>
      <c r="F440" s="7">
        <v>164.85</v>
      </c>
      <c r="G440" s="7">
        <v>161.15</v>
      </c>
      <c r="H440" s="7" t="s">
        <v>954</v>
      </c>
      <c r="I440" s="9">
        <v>-5.2600000000000001E-2</v>
      </c>
    </row>
    <row r="441" spans="3:9" x14ac:dyDescent="0.25">
      <c r="C441" s="10">
        <v>44649</v>
      </c>
      <c r="D441" s="7">
        <v>171</v>
      </c>
      <c r="E441" s="7">
        <v>174.95</v>
      </c>
      <c r="F441" s="7">
        <v>175.2</v>
      </c>
      <c r="G441" s="7">
        <v>170.55</v>
      </c>
      <c r="H441" s="7" t="s">
        <v>955</v>
      </c>
      <c r="I441" s="9">
        <v>-3.0300000000000001E-2</v>
      </c>
    </row>
    <row r="442" spans="3:9" x14ac:dyDescent="0.25">
      <c r="C442" s="10">
        <v>44648</v>
      </c>
      <c r="D442" s="7">
        <v>176.35</v>
      </c>
      <c r="E442" s="7">
        <v>175.5</v>
      </c>
      <c r="F442" s="7">
        <v>177.9</v>
      </c>
      <c r="G442" s="7">
        <v>174.65</v>
      </c>
      <c r="H442" s="7" t="s">
        <v>956</v>
      </c>
      <c r="I442" s="9">
        <v>3.0999999999999999E-3</v>
      </c>
    </row>
    <row r="443" spans="3:9" x14ac:dyDescent="0.25">
      <c r="C443" s="10">
        <v>44645</v>
      </c>
      <c r="D443" s="7">
        <v>175.8</v>
      </c>
      <c r="E443" s="7">
        <v>178.5</v>
      </c>
      <c r="F443" s="7">
        <v>179.25</v>
      </c>
      <c r="G443" s="7">
        <v>175.1</v>
      </c>
      <c r="H443" s="7" t="s">
        <v>957</v>
      </c>
      <c r="I443" s="9">
        <v>-9.2999999999999992E-3</v>
      </c>
    </row>
    <row r="444" spans="3:9" x14ac:dyDescent="0.25">
      <c r="C444" s="10">
        <v>44644</v>
      </c>
      <c r="D444" s="7">
        <v>177.45</v>
      </c>
      <c r="E444" s="7">
        <v>178.9</v>
      </c>
      <c r="F444" s="7">
        <v>180.4</v>
      </c>
      <c r="G444" s="7">
        <v>176.5</v>
      </c>
      <c r="H444" s="7" t="s">
        <v>462</v>
      </c>
      <c r="I444" s="9">
        <v>1.0500000000000001E-2</v>
      </c>
    </row>
    <row r="445" spans="3:9" x14ac:dyDescent="0.25">
      <c r="C445" s="10">
        <v>44643</v>
      </c>
      <c r="D445" s="7">
        <v>175.6</v>
      </c>
      <c r="E445" s="7">
        <v>176.5</v>
      </c>
      <c r="F445" s="7">
        <v>177.7</v>
      </c>
      <c r="G445" s="7">
        <v>174.85</v>
      </c>
      <c r="H445" s="7" t="s">
        <v>958</v>
      </c>
      <c r="I445" s="9">
        <v>8.9999999999999998E-4</v>
      </c>
    </row>
    <row r="446" spans="3:9" x14ac:dyDescent="0.25">
      <c r="C446" s="10">
        <v>44642</v>
      </c>
      <c r="D446" s="7">
        <v>175.45</v>
      </c>
      <c r="E446" s="7">
        <v>176.2</v>
      </c>
      <c r="F446" s="7">
        <v>181.25</v>
      </c>
      <c r="G446" s="7">
        <v>173.8</v>
      </c>
      <c r="H446" s="7" t="s">
        <v>959</v>
      </c>
      <c r="I446" s="9">
        <v>1.6799999999999999E-2</v>
      </c>
    </row>
    <row r="447" spans="3:9" x14ac:dyDescent="0.25">
      <c r="C447" s="10">
        <v>44641</v>
      </c>
      <c r="D447" s="7">
        <v>172.55</v>
      </c>
      <c r="E447" s="7">
        <v>171.7</v>
      </c>
      <c r="F447" s="7">
        <v>175</v>
      </c>
      <c r="G447" s="7">
        <v>170.3</v>
      </c>
      <c r="H447" s="7" t="s">
        <v>604</v>
      </c>
      <c r="I447" s="9">
        <v>1.32E-2</v>
      </c>
    </row>
    <row r="448" spans="3:9" x14ac:dyDescent="0.25">
      <c r="C448" s="10">
        <v>44637</v>
      </c>
      <c r="D448" s="7">
        <v>170.3</v>
      </c>
      <c r="E448" s="7">
        <v>166.6</v>
      </c>
      <c r="F448" s="7">
        <v>171.5</v>
      </c>
      <c r="G448" s="7">
        <v>164.6</v>
      </c>
      <c r="H448" s="7" t="s">
        <v>960</v>
      </c>
      <c r="I448" s="9">
        <v>1.7899999999999999E-2</v>
      </c>
    </row>
    <row r="449" spans="3:9" x14ac:dyDescent="0.25">
      <c r="C449" s="10">
        <v>44636</v>
      </c>
      <c r="D449" s="7">
        <v>167.3</v>
      </c>
      <c r="E449" s="7">
        <v>166</v>
      </c>
      <c r="F449" s="7">
        <v>167.85</v>
      </c>
      <c r="G449" s="7">
        <v>161.85</v>
      </c>
      <c r="H449" s="7" t="s">
        <v>961</v>
      </c>
      <c r="I449" s="9">
        <v>2.1700000000000001E-2</v>
      </c>
    </row>
    <row r="450" spans="3:9" x14ac:dyDescent="0.25">
      <c r="C450" s="10">
        <v>44635</v>
      </c>
      <c r="D450" s="7">
        <v>163.75</v>
      </c>
      <c r="E450" s="7">
        <v>168.3</v>
      </c>
      <c r="F450" s="7">
        <v>169.5</v>
      </c>
      <c r="G450" s="7">
        <v>161.65</v>
      </c>
      <c r="H450" s="7" t="s">
        <v>962</v>
      </c>
      <c r="I450" s="9">
        <v>-4.6899999999999997E-2</v>
      </c>
    </row>
    <row r="451" spans="3:9" x14ac:dyDescent="0.25">
      <c r="C451" s="10">
        <v>44634</v>
      </c>
      <c r="D451" s="7">
        <v>171.8</v>
      </c>
      <c r="E451" s="7">
        <v>174</v>
      </c>
      <c r="F451" s="7">
        <v>175.5</v>
      </c>
      <c r="G451" s="7">
        <v>170.6</v>
      </c>
      <c r="H451" s="7" t="s">
        <v>963</v>
      </c>
      <c r="I451" s="9">
        <v>-2.2200000000000001E-2</v>
      </c>
    </row>
    <row r="452" spans="3:9" x14ac:dyDescent="0.25">
      <c r="C452" s="10">
        <v>44631</v>
      </c>
      <c r="D452" s="7">
        <v>175.7</v>
      </c>
      <c r="E452" s="7">
        <v>172.5</v>
      </c>
      <c r="F452" s="7">
        <v>176.4</v>
      </c>
      <c r="G452" s="7">
        <v>171.7</v>
      </c>
      <c r="H452" s="7" t="s">
        <v>964</v>
      </c>
      <c r="I452" s="9">
        <v>7.7000000000000002E-3</v>
      </c>
    </row>
    <row r="453" spans="3:9" x14ac:dyDescent="0.25">
      <c r="C453" s="10">
        <v>44630</v>
      </c>
      <c r="D453" s="7">
        <v>174.35</v>
      </c>
      <c r="E453" s="7">
        <v>168.25</v>
      </c>
      <c r="F453" s="7">
        <v>176.9</v>
      </c>
      <c r="G453" s="7">
        <v>165</v>
      </c>
      <c r="H453" s="7" t="s">
        <v>965</v>
      </c>
      <c r="I453" s="9">
        <v>-6.0000000000000001E-3</v>
      </c>
    </row>
    <row r="454" spans="3:9" x14ac:dyDescent="0.25">
      <c r="C454" s="10">
        <v>44629</v>
      </c>
      <c r="D454" s="7">
        <v>175.4</v>
      </c>
      <c r="E454" s="7">
        <v>183</v>
      </c>
      <c r="F454" s="7">
        <v>183.8</v>
      </c>
      <c r="G454" s="7">
        <v>173.85</v>
      </c>
      <c r="H454" s="7" t="s">
        <v>966</v>
      </c>
      <c r="I454" s="9">
        <v>-2.07E-2</v>
      </c>
    </row>
    <row r="455" spans="3:9" x14ac:dyDescent="0.25">
      <c r="C455" s="10">
        <v>44628</v>
      </c>
      <c r="D455" s="7">
        <v>179.1</v>
      </c>
      <c r="E455" s="7">
        <v>190</v>
      </c>
      <c r="F455" s="7">
        <v>194.95</v>
      </c>
      <c r="G455" s="7">
        <v>177.8</v>
      </c>
      <c r="H455" s="7" t="s">
        <v>967</v>
      </c>
      <c r="I455" s="9">
        <v>-4.2000000000000003E-2</v>
      </c>
    </row>
    <row r="456" spans="3:9" x14ac:dyDescent="0.25">
      <c r="C456" s="10">
        <v>44627</v>
      </c>
      <c r="D456" s="7">
        <v>186.95</v>
      </c>
      <c r="E456" s="7">
        <v>167.1</v>
      </c>
      <c r="F456" s="7">
        <v>189.8</v>
      </c>
      <c r="G456" s="7">
        <v>167.1</v>
      </c>
      <c r="H456" s="7" t="s">
        <v>968</v>
      </c>
      <c r="I456" s="9">
        <v>0.1313</v>
      </c>
    </row>
    <row r="457" spans="3:9" x14ac:dyDescent="0.25">
      <c r="C457" s="10">
        <v>44624</v>
      </c>
      <c r="D457" s="7">
        <v>165.25</v>
      </c>
      <c r="E457" s="7">
        <v>170.1</v>
      </c>
      <c r="F457" s="7">
        <v>171</v>
      </c>
      <c r="G457" s="7">
        <v>163.85</v>
      </c>
      <c r="H457" s="7" t="s">
        <v>969</v>
      </c>
      <c r="I457" s="9">
        <v>-2.9700000000000001E-2</v>
      </c>
    </row>
    <row r="458" spans="3:9" x14ac:dyDescent="0.25">
      <c r="C458" s="10">
        <v>44623</v>
      </c>
      <c r="D458" s="7">
        <v>170.3</v>
      </c>
      <c r="E458" s="7">
        <v>168.3</v>
      </c>
      <c r="F458" s="7">
        <v>171.8</v>
      </c>
      <c r="G458" s="7">
        <v>162.9</v>
      </c>
      <c r="H458" s="7" t="s">
        <v>970</v>
      </c>
      <c r="I458" s="9">
        <v>4.5100000000000001E-2</v>
      </c>
    </row>
    <row r="459" spans="3:9" x14ac:dyDescent="0.25">
      <c r="C459" s="10">
        <v>44622</v>
      </c>
      <c r="D459" s="7">
        <v>162.94999999999999</v>
      </c>
      <c r="E459" s="7">
        <v>165.65</v>
      </c>
      <c r="F459" s="7">
        <v>168.35</v>
      </c>
      <c r="G459" s="7">
        <v>161.9</v>
      </c>
      <c r="H459" s="7" t="s">
        <v>971</v>
      </c>
      <c r="I459" s="9">
        <v>1.43E-2</v>
      </c>
    </row>
    <row r="460" spans="3:9" x14ac:dyDescent="0.25">
      <c r="C460" s="10">
        <v>44620</v>
      </c>
      <c r="D460" s="7">
        <v>160.65</v>
      </c>
      <c r="E460" s="7">
        <v>160.5</v>
      </c>
      <c r="F460" s="7">
        <v>161.85</v>
      </c>
      <c r="G460" s="7">
        <v>155.80000000000001</v>
      </c>
      <c r="H460" s="7" t="s">
        <v>963</v>
      </c>
      <c r="I460" s="9">
        <v>7.1999999999999998E-3</v>
      </c>
    </row>
    <row r="461" spans="3:9" x14ac:dyDescent="0.25">
      <c r="C461" s="10">
        <v>44617</v>
      </c>
      <c r="D461" s="7">
        <v>159.5</v>
      </c>
      <c r="E461" s="7">
        <v>159.4</v>
      </c>
      <c r="F461" s="7">
        <v>160.4</v>
      </c>
      <c r="G461" s="7">
        <v>156.80000000000001</v>
      </c>
      <c r="H461" s="7" t="s">
        <v>972</v>
      </c>
      <c r="I461" s="9">
        <v>1.8200000000000001E-2</v>
      </c>
    </row>
    <row r="462" spans="3:9" x14ac:dyDescent="0.25">
      <c r="C462" s="10">
        <v>44616</v>
      </c>
      <c r="D462" s="7">
        <v>156.65</v>
      </c>
      <c r="E462" s="7">
        <v>160.75</v>
      </c>
      <c r="F462" s="7">
        <v>162.4</v>
      </c>
      <c r="G462" s="7">
        <v>156</v>
      </c>
      <c r="H462" s="7" t="s">
        <v>973</v>
      </c>
      <c r="I462" s="9">
        <v>-2.5499999999999998E-2</v>
      </c>
    </row>
    <row r="463" spans="3:9" x14ac:dyDescent="0.25">
      <c r="C463" s="10">
        <v>44615</v>
      </c>
      <c r="D463" s="7">
        <v>160.75</v>
      </c>
      <c r="E463" s="7">
        <v>166.25</v>
      </c>
      <c r="F463" s="7">
        <v>166.4</v>
      </c>
      <c r="G463" s="7">
        <v>159.65</v>
      </c>
      <c r="H463" s="7" t="s">
        <v>974</v>
      </c>
      <c r="I463" s="9">
        <v>-2.5499999999999998E-2</v>
      </c>
    </row>
    <row r="464" spans="3:9" x14ac:dyDescent="0.25">
      <c r="C464" s="10">
        <v>44614</v>
      </c>
      <c r="D464" s="7">
        <v>164.95</v>
      </c>
      <c r="E464" s="7">
        <v>166.5</v>
      </c>
      <c r="F464" s="7">
        <v>166.5</v>
      </c>
      <c r="G464" s="7">
        <v>163.25</v>
      </c>
      <c r="H464" s="7" t="s">
        <v>975</v>
      </c>
      <c r="I464" s="9">
        <v>9.4999999999999998E-3</v>
      </c>
    </row>
    <row r="465" spans="3:9" x14ac:dyDescent="0.25">
      <c r="C465" s="10">
        <v>44613</v>
      </c>
      <c r="D465" s="7">
        <v>163.4</v>
      </c>
      <c r="E465" s="7">
        <v>167.4</v>
      </c>
      <c r="F465" s="7">
        <v>167.55</v>
      </c>
      <c r="G465" s="7">
        <v>163.05000000000001</v>
      </c>
      <c r="H465" s="7" t="s">
        <v>976</v>
      </c>
      <c r="I465" s="9">
        <v>-2.6800000000000001E-2</v>
      </c>
    </row>
    <row r="466" spans="3:9" x14ac:dyDescent="0.25">
      <c r="C466" s="10">
        <v>44610</v>
      </c>
      <c r="D466" s="7">
        <v>167.9</v>
      </c>
      <c r="E466" s="7">
        <v>171.2</v>
      </c>
      <c r="F466" s="7">
        <v>171.75</v>
      </c>
      <c r="G466" s="7">
        <v>166.7</v>
      </c>
      <c r="H466" s="7" t="s">
        <v>977</v>
      </c>
      <c r="I466" s="9">
        <v>-2.24E-2</v>
      </c>
    </row>
    <row r="467" spans="3:9" x14ac:dyDescent="0.25">
      <c r="C467" s="10">
        <v>44609</v>
      </c>
      <c r="D467" s="7">
        <v>171.75</v>
      </c>
      <c r="E467" s="7">
        <v>168.55</v>
      </c>
      <c r="F467" s="7">
        <v>172.4</v>
      </c>
      <c r="G467" s="7">
        <v>168.5</v>
      </c>
      <c r="H467" s="7" t="s">
        <v>840</v>
      </c>
      <c r="I467" s="9">
        <v>1.9E-2</v>
      </c>
    </row>
    <row r="468" spans="3:9" x14ac:dyDescent="0.25">
      <c r="C468" s="10">
        <v>44608</v>
      </c>
      <c r="D468" s="7">
        <v>168.55</v>
      </c>
      <c r="E468" s="7">
        <v>164.5</v>
      </c>
      <c r="F468" s="7">
        <v>168.9</v>
      </c>
      <c r="G468" s="7">
        <v>164.5</v>
      </c>
      <c r="H468" s="7" t="s">
        <v>943</v>
      </c>
      <c r="I468" s="9">
        <v>2.6800000000000001E-2</v>
      </c>
    </row>
    <row r="469" spans="3:9" x14ac:dyDescent="0.25">
      <c r="C469" s="10">
        <v>44607</v>
      </c>
      <c r="D469" s="7">
        <v>164.15</v>
      </c>
      <c r="E469" s="7">
        <v>170</v>
      </c>
      <c r="F469" s="7">
        <v>170</v>
      </c>
      <c r="G469" s="7">
        <v>156.4</v>
      </c>
      <c r="H469" s="7" t="s">
        <v>978</v>
      </c>
      <c r="I469" s="9">
        <v>-1.23E-2</v>
      </c>
    </row>
    <row r="470" spans="3:9" x14ac:dyDescent="0.25">
      <c r="C470" s="10">
        <v>44606</v>
      </c>
      <c r="D470" s="7">
        <v>166.2</v>
      </c>
      <c r="E470" s="7">
        <v>168.9</v>
      </c>
      <c r="F470" s="7">
        <v>176.35</v>
      </c>
      <c r="G470" s="7">
        <v>165.2</v>
      </c>
      <c r="H470" s="7" t="s">
        <v>907</v>
      </c>
      <c r="I470" s="9">
        <v>-1.1599999999999999E-2</v>
      </c>
    </row>
    <row r="471" spans="3:9" x14ac:dyDescent="0.25">
      <c r="C471" s="10">
        <v>44603</v>
      </c>
      <c r="D471" s="7">
        <v>168.15</v>
      </c>
      <c r="E471" s="7">
        <v>167.95</v>
      </c>
      <c r="F471" s="7">
        <v>170.5</v>
      </c>
      <c r="G471" s="7">
        <v>167.1</v>
      </c>
      <c r="H471" s="7" t="s">
        <v>60</v>
      </c>
      <c r="I471" s="9">
        <v>-5.5999999999999999E-3</v>
      </c>
    </row>
    <row r="472" spans="3:9" x14ac:dyDescent="0.25">
      <c r="C472" s="10">
        <v>44602</v>
      </c>
      <c r="D472" s="7">
        <v>169.1</v>
      </c>
      <c r="E472" s="7">
        <v>165.85</v>
      </c>
      <c r="F472" s="7">
        <v>170.4</v>
      </c>
      <c r="G472" s="7">
        <v>165.15</v>
      </c>
      <c r="H472" s="7" t="s">
        <v>979</v>
      </c>
      <c r="I472" s="9">
        <v>3.1399999999999997E-2</v>
      </c>
    </row>
    <row r="473" spans="3:9" x14ac:dyDescent="0.25">
      <c r="C473" s="10">
        <v>44601</v>
      </c>
      <c r="D473" s="7">
        <v>163.95</v>
      </c>
      <c r="E473" s="7">
        <v>167.9</v>
      </c>
      <c r="F473" s="7">
        <v>169.6</v>
      </c>
      <c r="G473" s="7">
        <v>163.1</v>
      </c>
      <c r="H473" s="7" t="s">
        <v>460</v>
      </c>
      <c r="I473" s="9">
        <v>-1.7999999999999999E-2</v>
      </c>
    </row>
    <row r="474" spans="3:9" x14ac:dyDescent="0.25">
      <c r="C474" s="10">
        <v>44600</v>
      </c>
      <c r="D474" s="7">
        <v>166.95</v>
      </c>
      <c r="E474" s="7">
        <v>172</v>
      </c>
      <c r="F474" s="7">
        <v>173</v>
      </c>
      <c r="G474" s="7">
        <v>166.5</v>
      </c>
      <c r="H474" s="7" t="s">
        <v>980</v>
      </c>
      <c r="I474" s="9">
        <v>-2.9899999999999999E-2</v>
      </c>
    </row>
    <row r="475" spans="3:9" x14ac:dyDescent="0.25">
      <c r="C475" s="10">
        <v>44599</v>
      </c>
      <c r="D475" s="7">
        <v>172.1</v>
      </c>
      <c r="E475" s="7">
        <v>170.7</v>
      </c>
      <c r="F475" s="7">
        <v>173.3</v>
      </c>
      <c r="G475" s="7">
        <v>169.2</v>
      </c>
      <c r="H475" s="7" t="s">
        <v>80</v>
      </c>
      <c r="I475" s="9">
        <v>1.47E-2</v>
      </c>
    </row>
    <row r="476" spans="3:9" x14ac:dyDescent="0.25">
      <c r="C476" s="10">
        <v>44596</v>
      </c>
      <c r="D476" s="7">
        <v>169.6</v>
      </c>
      <c r="E476" s="7">
        <v>170</v>
      </c>
      <c r="F476" s="7">
        <v>172.7</v>
      </c>
      <c r="G476" s="7">
        <v>169.05</v>
      </c>
      <c r="H476" s="7" t="s">
        <v>772</v>
      </c>
      <c r="I476" s="9">
        <v>1.2500000000000001E-2</v>
      </c>
    </row>
    <row r="477" spans="3:9" x14ac:dyDescent="0.25">
      <c r="C477" s="10">
        <v>44595</v>
      </c>
      <c r="D477" s="7">
        <v>167.5</v>
      </c>
      <c r="E477" s="7">
        <v>170</v>
      </c>
      <c r="F477" s="7">
        <v>171.25</v>
      </c>
      <c r="G477" s="7">
        <v>166</v>
      </c>
      <c r="H477" s="7" t="s">
        <v>981</v>
      </c>
      <c r="I477" s="9">
        <v>-2.2200000000000001E-2</v>
      </c>
    </row>
    <row r="478" spans="3:9" x14ac:dyDescent="0.25">
      <c r="C478" s="10">
        <v>44594</v>
      </c>
      <c r="D478" s="7">
        <v>171.3</v>
      </c>
      <c r="E478" s="7">
        <v>170.55</v>
      </c>
      <c r="F478" s="7">
        <v>174.05</v>
      </c>
      <c r="G478" s="7">
        <v>170.5</v>
      </c>
      <c r="H478" s="7" t="s">
        <v>982</v>
      </c>
      <c r="I478" s="9">
        <v>2E-3</v>
      </c>
    </row>
    <row r="479" spans="3:9" x14ac:dyDescent="0.25">
      <c r="C479" s="10">
        <v>44593</v>
      </c>
      <c r="D479" s="7">
        <v>170.95</v>
      </c>
      <c r="E479" s="7">
        <v>174</v>
      </c>
      <c r="F479" s="7">
        <v>174.9</v>
      </c>
      <c r="G479" s="7">
        <v>168.5</v>
      </c>
      <c r="H479" s="7" t="s">
        <v>976</v>
      </c>
      <c r="I479" s="9">
        <v>-9.5999999999999992E-3</v>
      </c>
    </row>
    <row r="480" spans="3:9" x14ac:dyDescent="0.25">
      <c r="C480" s="10">
        <v>44592</v>
      </c>
      <c r="D480" s="7">
        <v>172.6</v>
      </c>
      <c r="E480" s="7">
        <v>171.6</v>
      </c>
      <c r="F480" s="7">
        <v>174.85</v>
      </c>
      <c r="G480" s="7">
        <v>169.55</v>
      </c>
      <c r="H480" s="7" t="s">
        <v>983</v>
      </c>
      <c r="I480" s="9">
        <v>2.2499999999999999E-2</v>
      </c>
    </row>
    <row r="481" spans="3:9" x14ac:dyDescent="0.25">
      <c r="C481" s="10">
        <v>44589</v>
      </c>
      <c r="D481" s="7">
        <v>168.8</v>
      </c>
      <c r="E481" s="7">
        <v>167.55</v>
      </c>
      <c r="F481" s="7">
        <v>174.7</v>
      </c>
      <c r="G481" s="7">
        <v>166.25</v>
      </c>
      <c r="H481" s="7" t="s">
        <v>984</v>
      </c>
      <c r="I481" s="9">
        <v>1.8700000000000001E-2</v>
      </c>
    </row>
    <row r="482" spans="3:9" x14ac:dyDescent="0.25">
      <c r="C482" s="10">
        <v>44588</v>
      </c>
      <c r="D482" s="7">
        <v>165.7</v>
      </c>
      <c r="E482" s="7">
        <v>165.1</v>
      </c>
      <c r="F482" s="7">
        <v>168.75</v>
      </c>
      <c r="G482" s="7">
        <v>164.5</v>
      </c>
      <c r="H482" s="7" t="s">
        <v>985</v>
      </c>
      <c r="I482" s="9">
        <v>3.3E-3</v>
      </c>
    </row>
    <row r="483" spans="3:9" x14ac:dyDescent="0.25">
      <c r="C483" s="10">
        <v>44586</v>
      </c>
      <c r="D483" s="7">
        <v>165.15</v>
      </c>
      <c r="E483" s="7">
        <v>163</v>
      </c>
      <c r="F483" s="7">
        <v>166.7</v>
      </c>
      <c r="G483" s="7">
        <v>163</v>
      </c>
      <c r="H483" s="7" t="s">
        <v>986</v>
      </c>
      <c r="I483" s="9">
        <v>-3.3E-3</v>
      </c>
    </row>
    <row r="484" spans="3:9" x14ac:dyDescent="0.25">
      <c r="C484" s="10">
        <v>44585</v>
      </c>
      <c r="D484" s="7">
        <v>165.7</v>
      </c>
      <c r="E484" s="7">
        <v>165.2</v>
      </c>
      <c r="F484" s="7">
        <v>168.3</v>
      </c>
      <c r="G484" s="7">
        <v>163.75</v>
      </c>
      <c r="H484" s="7" t="s">
        <v>987</v>
      </c>
      <c r="I484" s="9">
        <v>1.2500000000000001E-2</v>
      </c>
    </row>
    <row r="485" spans="3:9" x14ac:dyDescent="0.25">
      <c r="C485" s="10">
        <v>44582</v>
      </c>
      <c r="D485" s="7">
        <v>163.65</v>
      </c>
      <c r="E485" s="7">
        <v>165.3</v>
      </c>
      <c r="F485" s="7">
        <v>166.4</v>
      </c>
      <c r="G485" s="7">
        <v>162.30000000000001</v>
      </c>
      <c r="H485" s="7" t="s">
        <v>59</v>
      </c>
      <c r="I485" s="9">
        <v>-1.9199999999999998E-2</v>
      </c>
    </row>
    <row r="486" spans="3:9" x14ac:dyDescent="0.25">
      <c r="C486" s="10">
        <v>44581</v>
      </c>
      <c r="D486" s="7">
        <v>166.85</v>
      </c>
      <c r="E486" s="7">
        <v>170.9</v>
      </c>
      <c r="F486" s="7">
        <v>170.9</v>
      </c>
      <c r="G486" s="7">
        <v>166.5</v>
      </c>
      <c r="H486" s="7" t="s">
        <v>865</v>
      </c>
      <c r="I486" s="9">
        <v>-0.02</v>
      </c>
    </row>
    <row r="487" spans="3:9" x14ac:dyDescent="0.25">
      <c r="C487" s="10">
        <v>44580</v>
      </c>
      <c r="D487" s="7">
        <v>170.25</v>
      </c>
      <c r="E487" s="7">
        <v>165.3</v>
      </c>
      <c r="F487" s="7">
        <v>171</v>
      </c>
      <c r="G487" s="7">
        <v>164.9</v>
      </c>
      <c r="H487" s="7" t="s">
        <v>988</v>
      </c>
      <c r="I487" s="9">
        <v>3.9100000000000003E-2</v>
      </c>
    </row>
    <row r="488" spans="3:9" x14ac:dyDescent="0.25">
      <c r="C488" s="10">
        <v>44579</v>
      </c>
      <c r="D488" s="7">
        <v>163.85</v>
      </c>
      <c r="E488" s="7">
        <v>168.3</v>
      </c>
      <c r="F488" s="7">
        <v>168.4</v>
      </c>
      <c r="G488" s="7">
        <v>163.4</v>
      </c>
      <c r="H488" s="7" t="s">
        <v>548</v>
      </c>
      <c r="I488" s="9">
        <v>-1.21E-2</v>
      </c>
    </row>
    <row r="489" spans="3:9" x14ac:dyDescent="0.25">
      <c r="C489" s="10">
        <v>44578</v>
      </c>
      <c r="D489" s="7">
        <v>165.85</v>
      </c>
      <c r="E489" s="7">
        <v>162.5</v>
      </c>
      <c r="F489" s="7">
        <v>168.2</v>
      </c>
      <c r="G489" s="7">
        <v>162.30000000000001</v>
      </c>
      <c r="H489" s="7" t="s">
        <v>989</v>
      </c>
      <c r="I489" s="9">
        <v>2.98E-2</v>
      </c>
    </row>
    <row r="490" spans="3:9" x14ac:dyDescent="0.25">
      <c r="C490" s="10">
        <v>44575</v>
      </c>
      <c r="D490" s="7">
        <v>161.05000000000001</v>
      </c>
      <c r="E490" s="7">
        <v>162.94999999999999</v>
      </c>
      <c r="F490" s="7">
        <v>163.30000000000001</v>
      </c>
      <c r="G490" s="7">
        <v>160.19999999999999</v>
      </c>
      <c r="H490" s="7" t="s">
        <v>990</v>
      </c>
      <c r="I490" s="9">
        <v>-1.77E-2</v>
      </c>
    </row>
    <row r="491" spans="3:9" x14ac:dyDescent="0.25">
      <c r="C491" s="10">
        <v>44574</v>
      </c>
      <c r="D491" s="7">
        <v>163.95</v>
      </c>
      <c r="E491" s="7">
        <v>164.95</v>
      </c>
      <c r="F491" s="7">
        <v>165.5</v>
      </c>
      <c r="G491" s="7">
        <v>163.05000000000001</v>
      </c>
      <c r="H491" s="7" t="s">
        <v>97</v>
      </c>
      <c r="I491" s="9">
        <v>-6.1000000000000004E-3</v>
      </c>
    </row>
    <row r="492" spans="3:9" x14ac:dyDescent="0.25">
      <c r="C492" s="10">
        <v>44573</v>
      </c>
      <c r="D492" s="7">
        <v>164.95</v>
      </c>
      <c r="E492" s="7">
        <v>162.69999999999999</v>
      </c>
      <c r="F492" s="7">
        <v>165.7</v>
      </c>
      <c r="G492" s="7">
        <v>161.4</v>
      </c>
      <c r="H492" s="7" t="s">
        <v>991</v>
      </c>
      <c r="I492" s="9">
        <v>2.4899999999999999E-2</v>
      </c>
    </row>
    <row r="493" spans="3:9" x14ac:dyDescent="0.25">
      <c r="C493" s="10">
        <v>44572</v>
      </c>
      <c r="D493" s="7">
        <v>160.94999999999999</v>
      </c>
      <c r="E493" s="7">
        <v>158.80000000000001</v>
      </c>
      <c r="F493" s="7">
        <v>161.65</v>
      </c>
      <c r="G493" s="7">
        <v>157.6</v>
      </c>
      <c r="H493" s="7" t="s">
        <v>284</v>
      </c>
      <c r="I493" s="9">
        <v>1.6400000000000001E-2</v>
      </c>
    </row>
    <row r="494" spans="3:9" x14ac:dyDescent="0.25">
      <c r="C494" s="10">
        <v>44571</v>
      </c>
      <c r="D494" s="7">
        <v>158.35</v>
      </c>
      <c r="E494" s="7">
        <v>158.25</v>
      </c>
      <c r="F494" s="7">
        <v>159.4</v>
      </c>
      <c r="G494" s="7">
        <v>156.4</v>
      </c>
      <c r="H494" s="7" t="s">
        <v>992</v>
      </c>
      <c r="I494" s="9">
        <v>8.3000000000000001E-3</v>
      </c>
    </row>
    <row r="495" spans="3:9" x14ac:dyDescent="0.25">
      <c r="C495" s="10">
        <v>44568</v>
      </c>
      <c r="D495" s="7">
        <v>157.05000000000001</v>
      </c>
      <c r="E495" s="7">
        <v>151.5</v>
      </c>
      <c r="F495" s="7">
        <v>157.5</v>
      </c>
      <c r="G495" s="7">
        <v>151.35</v>
      </c>
      <c r="H495" s="7" t="s">
        <v>609</v>
      </c>
      <c r="I495" s="9">
        <v>4.1399999999999999E-2</v>
      </c>
    </row>
    <row r="496" spans="3:9" x14ac:dyDescent="0.25">
      <c r="C496" s="10">
        <v>44567</v>
      </c>
      <c r="D496" s="7">
        <v>150.80000000000001</v>
      </c>
      <c r="E496" s="7">
        <v>150.6</v>
      </c>
      <c r="F496" s="7">
        <v>151.4</v>
      </c>
      <c r="G496" s="7">
        <v>148.35</v>
      </c>
      <c r="H496" s="7" t="s">
        <v>836</v>
      </c>
      <c r="I496" s="9">
        <v>3.0000000000000001E-3</v>
      </c>
    </row>
    <row r="497" spans="3:9" x14ac:dyDescent="0.25">
      <c r="C497" s="10">
        <v>44566</v>
      </c>
      <c r="D497" s="7">
        <v>150.35</v>
      </c>
      <c r="E497" s="7">
        <v>148.5</v>
      </c>
      <c r="F497" s="7">
        <v>151.1</v>
      </c>
      <c r="G497" s="7">
        <v>147.4</v>
      </c>
      <c r="H497" s="7" t="s">
        <v>424</v>
      </c>
      <c r="I497" s="9">
        <v>1.7299999999999999E-2</v>
      </c>
    </row>
    <row r="498" spans="3:9" x14ac:dyDescent="0.25">
      <c r="C498" s="10">
        <v>44565</v>
      </c>
      <c r="D498" s="7">
        <v>147.80000000000001</v>
      </c>
      <c r="E498" s="7">
        <v>143.1</v>
      </c>
      <c r="F498" s="7">
        <v>148.6</v>
      </c>
      <c r="G498" s="7">
        <v>143.1</v>
      </c>
      <c r="H498" s="7" t="s">
        <v>112</v>
      </c>
      <c r="I498" s="9">
        <v>3.32E-2</v>
      </c>
    </row>
    <row r="499" spans="3:9" x14ac:dyDescent="0.25">
      <c r="C499" s="10">
        <v>44564</v>
      </c>
      <c r="D499" s="7">
        <v>143.05000000000001</v>
      </c>
      <c r="E499" s="7">
        <v>142.35</v>
      </c>
      <c r="F499" s="7">
        <v>143.44999999999999</v>
      </c>
      <c r="G499" s="7">
        <v>141.19999999999999</v>
      </c>
      <c r="H499" s="7" t="s">
        <v>993</v>
      </c>
      <c r="I499" s="9">
        <v>4.5999999999999999E-3</v>
      </c>
    </row>
    <row r="500" spans="3:9" x14ac:dyDescent="0.25">
      <c r="C500" s="10">
        <v>44561</v>
      </c>
      <c r="D500" s="7">
        <v>142.4</v>
      </c>
      <c r="E500" s="7">
        <v>140.44999999999999</v>
      </c>
      <c r="F500" s="7">
        <v>142.94999999999999</v>
      </c>
      <c r="G500" s="7">
        <v>139.44999999999999</v>
      </c>
      <c r="H500" s="7" t="s">
        <v>994</v>
      </c>
      <c r="I500" s="9">
        <v>1.35E-2</v>
      </c>
    </row>
    <row r="501" spans="3:9" x14ac:dyDescent="0.25">
      <c r="C501" s="10">
        <v>44560</v>
      </c>
      <c r="D501" s="7">
        <v>140.5</v>
      </c>
      <c r="E501" s="7">
        <v>138.75</v>
      </c>
      <c r="F501" s="7">
        <v>141.19999999999999</v>
      </c>
      <c r="G501" s="7">
        <v>138.5</v>
      </c>
      <c r="H501" s="7" t="s">
        <v>303</v>
      </c>
      <c r="I501" s="9">
        <v>1.15E-2</v>
      </c>
    </row>
    <row r="502" spans="3:9" x14ac:dyDescent="0.25">
      <c r="C502" s="10">
        <v>44559</v>
      </c>
      <c r="D502" s="7">
        <v>138.9</v>
      </c>
      <c r="E502" s="7">
        <v>140.19999999999999</v>
      </c>
      <c r="F502" s="7">
        <v>140.85</v>
      </c>
      <c r="G502" s="7">
        <v>137.44999999999999</v>
      </c>
      <c r="H502" s="7" t="s">
        <v>995</v>
      </c>
      <c r="I502" s="9">
        <v>-4.3E-3</v>
      </c>
    </row>
    <row r="503" spans="3:9" x14ac:dyDescent="0.25">
      <c r="C503" s="10">
        <v>44558</v>
      </c>
      <c r="D503" s="7">
        <v>139.5</v>
      </c>
      <c r="E503" s="7">
        <v>139.15</v>
      </c>
      <c r="F503" s="7">
        <v>140.5</v>
      </c>
      <c r="G503" s="7">
        <v>138.5</v>
      </c>
      <c r="H503" s="7" t="s">
        <v>141</v>
      </c>
      <c r="I503" s="9">
        <v>1.5699999999999999E-2</v>
      </c>
    </row>
    <row r="504" spans="3:9" x14ac:dyDescent="0.25">
      <c r="C504" s="10">
        <v>44557</v>
      </c>
      <c r="D504" s="7">
        <v>137.35</v>
      </c>
      <c r="E504" s="7">
        <v>136.55000000000001</v>
      </c>
      <c r="F504" s="7">
        <v>138.05000000000001</v>
      </c>
      <c r="G504" s="7">
        <v>136</v>
      </c>
      <c r="H504" s="7" t="s">
        <v>996</v>
      </c>
      <c r="I504" s="9">
        <v>-8.3000000000000001E-3</v>
      </c>
    </row>
    <row r="505" spans="3:9" x14ac:dyDescent="0.25">
      <c r="C505" s="10">
        <v>44554</v>
      </c>
      <c r="D505" s="7">
        <v>138.5</v>
      </c>
      <c r="E505" s="7">
        <v>141.55000000000001</v>
      </c>
      <c r="F505" s="7">
        <v>141.6</v>
      </c>
      <c r="G505" s="7">
        <v>137.19999999999999</v>
      </c>
      <c r="H505" s="7" t="s">
        <v>997</v>
      </c>
      <c r="I505" s="9">
        <v>-1.4200000000000001E-2</v>
      </c>
    </row>
    <row r="506" spans="3:9" x14ac:dyDescent="0.25">
      <c r="C506" s="10">
        <v>44553</v>
      </c>
      <c r="D506" s="7">
        <v>140.5</v>
      </c>
      <c r="E506" s="7">
        <v>138.5</v>
      </c>
      <c r="F506" s="7">
        <v>141</v>
      </c>
      <c r="G506" s="7">
        <v>137.15</v>
      </c>
      <c r="H506" s="7" t="s">
        <v>998</v>
      </c>
      <c r="I506" s="9">
        <v>2.7E-2</v>
      </c>
    </row>
    <row r="507" spans="3:9" x14ac:dyDescent="0.25">
      <c r="C507" s="10">
        <v>44552</v>
      </c>
      <c r="D507" s="7">
        <v>136.80000000000001</v>
      </c>
      <c r="E507" s="7">
        <v>137.4</v>
      </c>
      <c r="F507" s="7">
        <v>137.94999999999999</v>
      </c>
      <c r="G507" s="7">
        <v>135.30000000000001</v>
      </c>
      <c r="H507" s="7" t="s">
        <v>727</v>
      </c>
      <c r="I507" s="9">
        <v>5.4999999999999997E-3</v>
      </c>
    </row>
    <row r="508" spans="3:9" x14ac:dyDescent="0.25">
      <c r="C508" s="10">
        <v>44551</v>
      </c>
      <c r="D508" s="7">
        <v>136.05000000000001</v>
      </c>
      <c r="E508" s="7">
        <v>135.05000000000001</v>
      </c>
      <c r="F508" s="7">
        <v>136.85</v>
      </c>
      <c r="G508" s="7">
        <v>133.80000000000001</v>
      </c>
      <c r="H508" s="7" t="s">
        <v>245</v>
      </c>
      <c r="I508" s="9">
        <v>1.5299999999999999E-2</v>
      </c>
    </row>
    <row r="509" spans="3:9" x14ac:dyDescent="0.25">
      <c r="C509" s="10">
        <v>44550</v>
      </c>
      <c r="D509" s="7">
        <v>134</v>
      </c>
      <c r="E509" s="7">
        <v>137.5</v>
      </c>
      <c r="F509" s="7">
        <v>137.65</v>
      </c>
      <c r="G509" s="7">
        <v>131.65</v>
      </c>
      <c r="H509" s="7" t="s">
        <v>999</v>
      </c>
      <c r="I509" s="9">
        <v>-3.8699999999999998E-2</v>
      </c>
    </row>
    <row r="510" spans="3:9" x14ac:dyDescent="0.25">
      <c r="C510" s="10">
        <v>44547</v>
      </c>
      <c r="D510" s="7">
        <v>139.4</v>
      </c>
      <c r="E510" s="7">
        <v>144.19999999999999</v>
      </c>
      <c r="F510" s="7">
        <v>145.1</v>
      </c>
      <c r="G510" s="7">
        <v>138.5</v>
      </c>
      <c r="H510" s="7" t="s">
        <v>423</v>
      </c>
      <c r="I510" s="9">
        <v>-4.0899999999999999E-2</v>
      </c>
    </row>
    <row r="511" spans="3:9" x14ac:dyDescent="0.25">
      <c r="C511" s="10">
        <v>44546</v>
      </c>
      <c r="D511" s="7">
        <v>145.35</v>
      </c>
      <c r="E511" s="7">
        <v>145.30000000000001</v>
      </c>
      <c r="F511" s="7">
        <v>146.25</v>
      </c>
      <c r="G511" s="7">
        <v>144.55000000000001</v>
      </c>
      <c r="H511" s="7" t="s">
        <v>358</v>
      </c>
      <c r="I511" s="9">
        <v>9.7000000000000003E-3</v>
      </c>
    </row>
    <row r="512" spans="3:9" x14ac:dyDescent="0.25">
      <c r="C512" s="10">
        <v>44545</v>
      </c>
      <c r="D512" s="7">
        <v>143.94999999999999</v>
      </c>
      <c r="E512" s="7">
        <v>146.30000000000001</v>
      </c>
      <c r="F512" s="7">
        <v>147.69999999999999</v>
      </c>
      <c r="G512" s="7">
        <v>143.6</v>
      </c>
      <c r="H512" s="7" t="s">
        <v>1000</v>
      </c>
      <c r="I512" s="9">
        <v>-2.01E-2</v>
      </c>
    </row>
    <row r="513" spans="3:9" x14ac:dyDescent="0.25">
      <c r="C513" s="10">
        <v>44544</v>
      </c>
      <c r="D513" s="7">
        <v>146.9</v>
      </c>
      <c r="E513" s="7">
        <v>144.25</v>
      </c>
      <c r="F513" s="7">
        <v>147.44999999999999</v>
      </c>
      <c r="G513" s="7">
        <v>143.94999999999999</v>
      </c>
      <c r="H513" s="7" t="s">
        <v>870</v>
      </c>
      <c r="I513" s="9">
        <v>6.4999999999999997E-3</v>
      </c>
    </row>
    <row r="514" spans="3:9" x14ac:dyDescent="0.25">
      <c r="C514" s="10">
        <v>44543</v>
      </c>
      <c r="D514" s="7">
        <v>145.94999999999999</v>
      </c>
      <c r="E514" s="7">
        <v>148.94999999999999</v>
      </c>
      <c r="F514" s="7">
        <v>150.5</v>
      </c>
      <c r="G514" s="7">
        <v>145.35</v>
      </c>
      <c r="H514" s="7" t="s">
        <v>299</v>
      </c>
      <c r="I514" s="9">
        <v>-1.0800000000000001E-2</v>
      </c>
    </row>
    <row r="515" spans="3:9" x14ac:dyDescent="0.25">
      <c r="C515" s="10">
        <v>44540</v>
      </c>
      <c r="D515" s="7">
        <v>147.55000000000001</v>
      </c>
      <c r="E515" s="7">
        <v>146.25</v>
      </c>
      <c r="F515" s="7">
        <v>148</v>
      </c>
      <c r="G515" s="7">
        <v>145.55000000000001</v>
      </c>
      <c r="H515" s="7" t="s">
        <v>1001</v>
      </c>
      <c r="I515" s="9">
        <v>1.4E-3</v>
      </c>
    </row>
    <row r="516" spans="3:9" x14ac:dyDescent="0.25">
      <c r="C516" s="10">
        <v>44539</v>
      </c>
      <c r="D516" s="7">
        <v>147.35</v>
      </c>
      <c r="E516" s="7">
        <v>149.5</v>
      </c>
      <c r="F516" s="7">
        <v>149.9</v>
      </c>
      <c r="G516" s="7">
        <v>146.35</v>
      </c>
      <c r="H516" s="7" t="s">
        <v>1002</v>
      </c>
      <c r="I516" s="9">
        <v>-7.1000000000000004E-3</v>
      </c>
    </row>
    <row r="517" spans="3:9" x14ac:dyDescent="0.25">
      <c r="C517" s="10">
        <v>44538</v>
      </c>
      <c r="D517" s="7">
        <v>148.4</v>
      </c>
      <c r="E517" s="7">
        <v>147</v>
      </c>
      <c r="F517" s="7">
        <v>150.35</v>
      </c>
      <c r="G517" s="7">
        <v>146.80000000000001</v>
      </c>
      <c r="H517" s="7" t="s">
        <v>1003</v>
      </c>
      <c r="I517" s="9">
        <v>1.7100000000000001E-2</v>
      </c>
    </row>
    <row r="518" spans="3:9" x14ac:dyDescent="0.25">
      <c r="C518" s="10">
        <v>44537</v>
      </c>
      <c r="D518" s="7">
        <v>145.9</v>
      </c>
      <c r="E518" s="7">
        <v>145</v>
      </c>
      <c r="F518" s="7">
        <v>146.25</v>
      </c>
      <c r="G518" s="7">
        <v>144.5</v>
      </c>
      <c r="H518" s="7" t="s">
        <v>1004</v>
      </c>
      <c r="I518" s="9">
        <v>1.78E-2</v>
      </c>
    </row>
    <row r="519" spans="3:9" x14ac:dyDescent="0.25">
      <c r="C519" s="10">
        <v>44536</v>
      </c>
      <c r="D519" s="7">
        <v>143.35</v>
      </c>
      <c r="E519" s="7">
        <v>145.80000000000001</v>
      </c>
      <c r="F519" s="7">
        <v>145.85</v>
      </c>
      <c r="G519" s="7">
        <v>142.75</v>
      </c>
      <c r="H519" s="7" t="s">
        <v>1005</v>
      </c>
      <c r="I519" s="9">
        <v>-1.7500000000000002E-2</v>
      </c>
    </row>
    <row r="520" spans="3:9" x14ac:dyDescent="0.25">
      <c r="C520" s="10">
        <v>44533</v>
      </c>
      <c r="D520" s="7">
        <v>145.9</v>
      </c>
      <c r="E520" s="7">
        <v>144</v>
      </c>
      <c r="F520" s="7">
        <v>146.85</v>
      </c>
      <c r="G520" s="7">
        <v>143.15</v>
      </c>
      <c r="H520" s="7" t="s">
        <v>1006</v>
      </c>
      <c r="I520" s="9">
        <v>1.32E-2</v>
      </c>
    </row>
    <row r="521" spans="3:9" x14ac:dyDescent="0.25">
      <c r="C521" s="10">
        <v>44532</v>
      </c>
      <c r="D521" s="7">
        <v>144</v>
      </c>
      <c r="E521" s="7">
        <v>140.5</v>
      </c>
      <c r="F521" s="7">
        <v>144.65</v>
      </c>
      <c r="G521" s="7">
        <v>140.4</v>
      </c>
      <c r="H521" s="7" t="s">
        <v>756</v>
      </c>
      <c r="I521" s="9">
        <v>1.23E-2</v>
      </c>
    </row>
    <row r="522" spans="3:9" x14ac:dyDescent="0.25">
      <c r="C522" s="10">
        <v>44531</v>
      </c>
      <c r="D522" s="7">
        <v>142.25</v>
      </c>
      <c r="E522" s="7">
        <v>142.4</v>
      </c>
      <c r="F522" s="7">
        <v>143.65</v>
      </c>
      <c r="G522" s="7">
        <v>139.65</v>
      </c>
      <c r="H522" s="7" t="s">
        <v>128</v>
      </c>
      <c r="I522" s="9">
        <v>1.1000000000000001E-3</v>
      </c>
    </row>
    <row r="523" spans="3:9" x14ac:dyDescent="0.25">
      <c r="C523" s="10">
        <v>44530</v>
      </c>
      <c r="D523" s="7">
        <v>142.1</v>
      </c>
      <c r="E523" s="7">
        <v>143.35</v>
      </c>
      <c r="F523" s="7">
        <v>147.75</v>
      </c>
      <c r="G523" s="7">
        <v>141.1</v>
      </c>
      <c r="H523" s="7" t="s">
        <v>1007</v>
      </c>
      <c r="I523" s="9">
        <v>-1.3899999999999999E-2</v>
      </c>
    </row>
    <row r="524" spans="3:9" x14ac:dyDescent="0.25">
      <c r="C524" s="10">
        <v>44529</v>
      </c>
      <c r="D524" s="7">
        <v>144.1</v>
      </c>
      <c r="E524" s="7">
        <v>145</v>
      </c>
      <c r="F524" s="7">
        <v>146.05000000000001</v>
      </c>
      <c r="G524" s="7">
        <v>141.9</v>
      </c>
      <c r="H524" s="7" t="s">
        <v>1008</v>
      </c>
      <c r="I524" s="9">
        <v>-2.0400000000000001E-2</v>
      </c>
    </row>
    <row r="525" spans="3:9" x14ac:dyDescent="0.25">
      <c r="C525" s="10">
        <v>44526</v>
      </c>
      <c r="D525" s="7">
        <v>147.1</v>
      </c>
      <c r="E525" s="7">
        <v>152.25</v>
      </c>
      <c r="F525" s="7">
        <v>152.25</v>
      </c>
      <c r="G525" s="7">
        <v>146.25</v>
      </c>
      <c r="H525" s="7" t="s">
        <v>1009</v>
      </c>
      <c r="I525" s="9">
        <v>-5.16E-2</v>
      </c>
    </row>
    <row r="526" spans="3:9" x14ac:dyDescent="0.25">
      <c r="C526" s="10">
        <v>44525</v>
      </c>
      <c r="D526" s="7">
        <v>155.1</v>
      </c>
      <c r="E526" s="7">
        <v>154</v>
      </c>
      <c r="F526" s="7">
        <v>156</v>
      </c>
      <c r="G526" s="7">
        <v>152.55000000000001</v>
      </c>
      <c r="H526" s="7" t="s">
        <v>335</v>
      </c>
      <c r="I526" s="9">
        <v>1.0800000000000001E-2</v>
      </c>
    </row>
    <row r="527" spans="3:9" x14ac:dyDescent="0.25">
      <c r="C527" s="10">
        <v>44524</v>
      </c>
      <c r="D527" s="7">
        <v>153.44999999999999</v>
      </c>
      <c r="E527" s="7">
        <v>149</v>
      </c>
      <c r="F527" s="7">
        <v>155.85</v>
      </c>
      <c r="G527" s="7">
        <v>149</v>
      </c>
      <c r="H527" s="7" t="s">
        <v>1010</v>
      </c>
      <c r="I527" s="9">
        <v>4.5999999999999999E-2</v>
      </c>
    </row>
    <row r="528" spans="3:9" x14ac:dyDescent="0.25">
      <c r="C528" s="10">
        <v>44523</v>
      </c>
      <c r="D528" s="7">
        <v>146.69999999999999</v>
      </c>
      <c r="E528" s="7">
        <v>145.80000000000001</v>
      </c>
      <c r="F528" s="7">
        <v>147.69999999999999</v>
      </c>
      <c r="G528" s="7">
        <v>143.4</v>
      </c>
      <c r="H528" s="7" t="s">
        <v>991</v>
      </c>
      <c r="I528" s="9">
        <v>1E-3</v>
      </c>
    </row>
    <row r="529" spans="3:9" x14ac:dyDescent="0.25">
      <c r="C529" s="10">
        <v>44522</v>
      </c>
      <c r="D529" s="7">
        <v>146.55000000000001</v>
      </c>
      <c r="E529" s="7">
        <v>151.25</v>
      </c>
      <c r="F529" s="7">
        <v>153.69999999999999</v>
      </c>
      <c r="G529" s="7">
        <v>146</v>
      </c>
      <c r="H529" s="7" t="s">
        <v>1011</v>
      </c>
      <c r="I529" s="9">
        <v>-5.0200000000000002E-2</v>
      </c>
    </row>
    <row r="530" spans="3:9" x14ac:dyDescent="0.25">
      <c r="C530" s="10">
        <v>44518</v>
      </c>
      <c r="D530" s="7">
        <v>154.30000000000001</v>
      </c>
      <c r="E530" s="7">
        <v>157</v>
      </c>
      <c r="F530" s="7">
        <v>157</v>
      </c>
      <c r="G530" s="7">
        <v>153.69999999999999</v>
      </c>
      <c r="H530" s="7" t="s">
        <v>1012</v>
      </c>
      <c r="I530" s="9">
        <v>-1.9699999999999999E-2</v>
      </c>
    </row>
    <row r="531" spans="3:9" x14ac:dyDescent="0.25">
      <c r="C531" s="10">
        <v>44517</v>
      </c>
      <c r="D531" s="7">
        <v>157.4</v>
      </c>
      <c r="E531" s="7">
        <v>157</v>
      </c>
      <c r="F531" s="7">
        <v>159.25</v>
      </c>
      <c r="G531" s="7">
        <v>156.6</v>
      </c>
      <c r="H531" s="7" t="s">
        <v>184</v>
      </c>
      <c r="I531" s="9">
        <v>1.6000000000000001E-3</v>
      </c>
    </row>
    <row r="532" spans="3:9" x14ac:dyDescent="0.25">
      <c r="C532" s="10">
        <v>44516</v>
      </c>
      <c r="D532" s="7">
        <v>157.15</v>
      </c>
      <c r="E532" s="7">
        <v>159.4</v>
      </c>
      <c r="F532" s="7">
        <v>159.69999999999999</v>
      </c>
      <c r="G532" s="7">
        <v>156.80000000000001</v>
      </c>
      <c r="H532" s="7" t="s">
        <v>1013</v>
      </c>
      <c r="I532" s="9">
        <v>-4.1000000000000003E-3</v>
      </c>
    </row>
    <row r="533" spans="3:9" x14ac:dyDescent="0.25">
      <c r="C533" s="10">
        <v>44515</v>
      </c>
      <c r="D533" s="7">
        <v>157.80000000000001</v>
      </c>
      <c r="E533" s="7">
        <v>156.44999999999999</v>
      </c>
      <c r="F533" s="7">
        <v>162.25</v>
      </c>
      <c r="G533" s="7">
        <v>156</v>
      </c>
      <c r="H533" s="7" t="s">
        <v>1014</v>
      </c>
      <c r="I533" s="9">
        <v>2.0400000000000001E-2</v>
      </c>
    </row>
    <row r="534" spans="3:9" x14ac:dyDescent="0.25">
      <c r="C534" s="10">
        <v>44512</v>
      </c>
      <c r="D534" s="7">
        <v>154.65</v>
      </c>
      <c r="E534" s="7">
        <v>154</v>
      </c>
      <c r="F534" s="7">
        <v>155.6</v>
      </c>
      <c r="G534" s="7">
        <v>153.30000000000001</v>
      </c>
      <c r="H534" s="7" t="s">
        <v>67</v>
      </c>
      <c r="I534" s="9">
        <v>7.4999999999999997E-3</v>
      </c>
    </row>
    <row r="535" spans="3:9" x14ac:dyDescent="0.25">
      <c r="C535" s="10">
        <v>44511</v>
      </c>
      <c r="D535" s="7">
        <v>153.5</v>
      </c>
      <c r="E535" s="7">
        <v>156.6</v>
      </c>
      <c r="F535" s="7">
        <v>156.85</v>
      </c>
      <c r="G535" s="7">
        <v>153.05000000000001</v>
      </c>
      <c r="H535" s="7" t="s">
        <v>1015</v>
      </c>
      <c r="I535" s="9">
        <v>-2.6599999999999999E-2</v>
      </c>
    </row>
    <row r="536" spans="3:9" x14ac:dyDescent="0.25">
      <c r="C536" s="10">
        <v>44510</v>
      </c>
      <c r="D536" s="7">
        <v>157.69999999999999</v>
      </c>
      <c r="E536" s="7">
        <v>156.69999999999999</v>
      </c>
      <c r="F536" s="7">
        <v>158.69999999999999</v>
      </c>
      <c r="G536" s="7">
        <v>156.44999999999999</v>
      </c>
      <c r="H536" s="7" t="s">
        <v>482</v>
      </c>
      <c r="I536" s="9">
        <v>6.7000000000000002E-3</v>
      </c>
    </row>
    <row r="537" spans="3:9" x14ac:dyDescent="0.25">
      <c r="C537" s="10">
        <v>44509</v>
      </c>
      <c r="D537" s="7">
        <v>156.65</v>
      </c>
      <c r="E537" s="7">
        <v>156.5</v>
      </c>
      <c r="F537" s="7">
        <v>158.15</v>
      </c>
      <c r="G537" s="7">
        <v>155</v>
      </c>
      <c r="H537" s="7" t="s">
        <v>299</v>
      </c>
      <c r="I537" s="9">
        <v>1.1299999999999999E-2</v>
      </c>
    </row>
    <row r="538" spans="3:9" x14ac:dyDescent="0.25">
      <c r="C538" s="10">
        <v>44508</v>
      </c>
      <c r="D538" s="7">
        <v>154.9</v>
      </c>
      <c r="E538" s="7">
        <v>152.94999999999999</v>
      </c>
      <c r="F538" s="7">
        <v>155.55000000000001</v>
      </c>
      <c r="G538" s="7">
        <v>151.69999999999999</v>
      </c>
      <c r="H538" s="7" t="s">
        <v>1016</v>
      </c>
      <c r="I538" s="9">
        <v>1.8700000000000001E-2</v>
      </c>
    </row>
    <row r="539" spans="3:9" x14ac:dyDescent="0.25">
      <c r="C539" s="10">
        <v>44504</v>
      </c>
      <c r="D539" s="7">
        <v>152.05000000000001</v>
      </c>
      <c r="E539" s="7">
        <v>152</v>
      </c>
      <c r="F539" s="7">
        <v>152.85</v>
      </c>
      <c r="G539" s="7">
        <v>151.25</v>
      </c>
      <c r="H539" s="7" t="s">
        <v>1017</v>
      </c>
      <c r="I539" s="9">
        <v>2.9999999999999997E-4</v>
      </c>
    </row>
    <row r="540" spans="3:9" x14ac:dyDescent="0.25">
      <c r="C540" s="10">
        <v>44503</v>
      </c>
      <c r="D540" s="7">
        <v>152</v>
      </c>
      <c r="E540" s="7">
        <v>151.19999999999999</v>
      </c>
      <c r="F540" s="7">
        <v>154.19999999999999</v>
      </c>
      <c r="G540" s="7">
        <v>149.80000000000001</v>
      </c>
      <c r="H540" s="7" t="s">
        <v>468</v>
      </c>
      <c r="I540" s="9">
        <v>-6.1999999999999998E-3</v>
      </c>
    </row>
    <row r="541" spans="3:9" x14ac:dyDescent="0.25">
      <c r="C541" s="10">
        <v>44502</v>
      </c>
      <c r="D541" s="7">
        <v>152.94999999999999</v>
      </c>
      <c r="E541" s="7">
        <v>153.94999999999999</v>
      </c>
      <c r="F541" s="7">
        <v>154.80000000000001</v>
      </c>
      <c r="G541" s="7">
        <v>151.35</v>
      </c>
      <c r="H541" s="7" t="s">
        <v>604</v>
      </c>
      <c r="I541" s="9">
        <v>-1.2999999999999999E-3</v>
      </c>
    </row>
    <row r="542" spans="3:9" x14ac:dyDescent="0.25">
      <c r="C542" s="10">
        <v>44501</v>
      </c>
      <c r="D542" s="7">
        <v>153.15</v>
      </c>
      <c r="E542" s="7">
        <v>150</v>
      </c>
      <c r="F542" s="7">
        <v>153.6</v>
      </c>
      <c r="G542" s="7">
        <v>148.4</v>
      </c>
      <c r="H542" s="7" t="s">
        <v>1018</v>
      </c>
      <c r="I542" s="9">
        <v>2.75E-2</v>
      </c>
    </row>
    <row r="543" spans="3:9" x14ac:dyDescent="0.25">
      <c r="C543" s="10">
        <v>44498</v>
      </c>
      <c r="D543" s="7">
        <v>149.05000000000001</v>
      </c>
      <c r="E543" s="7">
        <v>149.9</v>
      </c>
      <c r="F543" s="7">
        <v>151.85</v>
      </c>
      <c r="G543" s="7">
        <v>146</v>
      </c>
      <c r="H543" s="7" t="s">
        <v>1008</v>
      </c>
      <c r="I543" s="9">
        <v>-7.7000000000000002E-3</v>
      </c>
    </row>
    <row r="544" spans="3:9" x14ac:dyDescent="0.25">
      <c r="C544" s="10">
        <v>44497</v>
      </c>
      <c r="D544" s="7">
        <v>150.19999999999999</v>
      </c>
      <c r="E544" s="7">
        <v>150</v>
      </c>
      <c r="F544" s="7">
        <v>156.85</v>
      </c>
      <c r="G544" s="7">
        <v>148.69999999999999</v>
      </c>
      <c r="H544" s="7" t="s">
        <v>1019</v>
      </c>
      <c r="I544" s="9">
        <v>-4.8800000000000003E-2</v>
      </c>
    </row>
    <row r="545" spans="3:9" x14ac:dyDescent="0.25">
      <c r="C545" s="10">
        <v>44496</v>
      </c>
      <c r="D545" s="7">
        <v>157.9</v>
      </c>
      <c r="E545" s="7">
        <v>163.1</v>
      </c>
      <c r="F545" s="7">
        <v>163.6</v>
      </c>
      <c r="G545" s="7">
        <v>157</v>
      </c>
      <c r="H545" s="7" t="s">
        <v>1020</v>
      </c>
      <c r="I545" s="9">
        <v>-3.1899999999999998E-2</v>
      </c>
    </row>
    <row r="546" spans="3:9" x14ac:dyDescent="0.25">
      <c r="C546" s="10">
        <v>44495</v>
      </c>
      <c r="D546" s="7">
        <v>163.1</v>
      </c>
      <c r="E546" s="7">
        <v>163.55000000000001</v>
      </c>
      <c r="F546" s="7">
        <v>163.95</v>
      </c>
      <c r="G546" s="7">
        <v>160.30000000000001</v>
      </c>
      <c r="H546" s="7" t="s">
        <v>1021</v>
      </c>
      <c r="I546" s="9">
        <v>1.0500000000000001E-2</v>
      </c>
    </row>
    <row r="547" spans="3:9" x14ac:dyDescent="0.25">
      <c r="C547" s="10">
        <v>44494</v>
      </c>
      <c r="D547" s="7">
        <v>161.4</v>
      </c>
      <c r="E547" s="7">
        <v>159</v>
      </c>
      <c r="F547" s="7">
        <v>162.94999999999999</v>
      </c>
      <c r="G547" s="7">
        <v>158.9</v>
      </c>
      <c r="H547" s="7" t="s">
        <v>1022</v>
      </c>
      <c r="I547" s="9">
        <v>2.7699999999999999E-2</v>
      </c>
    </row>
    <row r="548" spans="3:9" x14ac:dyDescent="0.25">
      <c r="C548" s="10">
        <v>44491</v>
      </c>
      <c r="D548" s="7">
        <v>157.05000000000001</v>
      </c>
      <c r="E548" s="7">
        <v>157</v>
      </c>
      <c r="F548" s="7">
        <v>158.35</v>
      </c>
      <c r="G548" s="7">
        <v>154.5</v>
      </c>
      <c r="H548" s="7" t="s">
        <v>1023</v>
      </c>
      <c r="I548" s="9">
        <v>1.32E-2</v>
      </c>
    </row>
    <row r="549" spans="3:9" x14ac:dyDescent="0.25">
      <c r="C549" s="10">
        <v>44490</v>
      </c>
      <c r="D549" s="7">
        <v>155</v>
      </c>
      <c r="E549" s="7">
        <v>157.6</v>
      </c>
      <c r="F549" s="7">
        <v>160.30000000000001</v>
      </c>
      <c r="G549" s="7">
        <v>154.55000000000001</v>
      </c>
      <c r="H549" s="7" t="s">
        <v>1024</v>
      </c>
      <c r="I549" s="9">
        <v>5.9999999999999995E-4</v>
      </c>
    </row>
    <row r="550" spans="3:9" x14ac:dyDescent="0.25">
      <c r="C550" s="10">
        <v>44489</v>
      </c>
      <c r="D550" s="7">
        <v>154.9</v>
      </c>
      <c r="E550" s="7">
        <v>159.25</v>
      </c>
      <c r="F550" s="7">
        <v>159.35</v>
      </c>
      <c r="G550" s="7">
        <v>153.65</v>
      </c>
      <c r="H550" s="7" t="s">
        <v>70</v>
      </c>
      <c r="I550" s="9">
        <v>-2.3300000000000001E-2</v>
      </c>
    </row>
    <row r="551" spans="3:9" x14ac:dyDescent="0.25">
      <c r="C551" s="10">
        <v>44488</v>
      </c>
      <c r="D551" s="7">
        <v>158.6</v>
      </c>
      <c r="E551" s="7">
        <v>163.5</v>
      </c>
      <c r="F551" s="7">
        <v>163.5</v>
      </c>
      <c r="G551" s="7">
        <v>158</v>
      </c>
      <c r="H551" s="7" t="s">
        <v>802</v>
      </c>
      <c r="I551" s="9">
        <v>-2.1600000000000001E-2</v>
      </c>
    </row>
    <row r="552" spans="3:9" x14ac:dyDescent="0.25">
      <c r="C552" s="10">
        <v>44487</v>
      </c>
      <c r="D552" s="7">
        <v>162.1</v>
      </c>
      <c r="E552" s="7">
        <v>163.75</v>
      </c>
      <c r="F552" s="7">
        <v>165.5</v>
      </c>
      <c r="G552" s="7">
        <v>161.19999999999999</v>
      </c>
      <c r="H552" s="7" t="s">
        <v>191</v>
      </c>
      <c r="I552" s="9">
        <v>1.9199999999999998E-2</v>
      </c>
    </row>
    <row r="553" spans="3:9" x14ac:dyDescent="0.25">
      <c r="C553" s="10">
        <v>44483</v>
      </c>
      <c r="D553" s="7">
        <v>159.05000000000001</v>
      </c>
      <c r="E553" s="7">
        <v>161</v>
      </c>
      <c r="F553" s="7">
        <v>161.75</v>
      </c>
      <c r="G553" s="7">
        <v>158.65</v>
      </c>
      <c r="H553" s="7" t="s">
        <v>265</v>
      </c>
      <c r="I553" s="9">
        <v>-5.8999999999999999E-3</v>
      </c>
    </row>
    <row r="554" spans="3:9" x14ac:dyDescent="0.25">
      <c r="C554" s="10">
        <v>44482</v>
      </c>
      <c r="D554" s="7">
        <v>160</v>
      </c>
      <c r="E554" s="7">
        <v>163.65</v>
      </c>
      <c r="F554" s="7">
        <v>163.80000000000001</v>
      </c>
      <c r="G554" s="7">
        <v>159.69999999999999</v>
      </c>
      <c r="H554" s="7" t="s">
        <v>360</v>
      </c>
      <c r="I554" s="9">
        <v>-2.1700000000000001E-2</v>
      </c>
    </row>
    <row r="555" spans="3:9" x14ac:dyDescent="0.25">
      <c r="C555" s="10">
        <v>44481</v>
      </c>
      <c r="D555" s="7">
        <v>163.55000000000001</v>
      </c>
      <c r="E555" s="7">
        <v>165.1</v>
      </c>
      <c r="F555" s="7">
        <v>165.85</v>
      </c>
      <c r="G555" s="7">
        <v>162.75</v>
      </c>
      <c r="H555" s="7" t="s">
        <v>363</v>
      </c>
      <c r="I555" s="9">
        <v>-8.8000000000000005E-3</v>
      </c>
    </row>
    <row r="556" spans="3:9" x14ac:dyDescent="0.25">
      <c r="C556" s="10">
        <v>44480</v>
      </c>
      <c r="D556" s="7">
        <v>165</v>
      </c>
      <c r="E556" s="7">
        <v>163.75</v>
      </c>
      <c r="F556" s="7">
        <v>166.2</v>
      </c>
      <c r="G556" s="7">
        <v>162.69999999999999</v>
      </c>
      <c r="H556" s="7" t="s">
        <v>1025</v>
      </c>
      <c r="I556" s="9">
        <v>2.52E-2</v>
      </c>
    </row>
    <row r="557" spans="3:9" x14ac:dyDescent="0.25">
      <c r="C557" s="10">
        <v>44477</v>
      </c>
      <c r="D557" s="7">
        <v>160.94999999999999</v>
      </c>
      <c r="E557" s="7">
        <v>163.9</v>
      </c>
      <c r="F557" s="7">
        <v>166.6</v>
      </c>
      <c r="G557" s="7">
        <v>160.5</v>
      </c>
      <c r="H557" s="7" t="s">
        <v>1026</v>
      </c>
      <c r="I557" s="9">
        <v>3.3999999999999998E-3</v>
      </c>
    </row>
    <row r="558" spans="3:9" x14ac:dyDescent="0.25">
      <c r="C558" s="10">
        <v>44476</v>
      </c>
      <c r="D558" s="7">
        <v>160.4</v>
      </c>
      <c r="E558" s="7">
        <v>170.15</v>
      </c>
      <c r="F558" s="7">
        <v>170.15</v>
      </c>
      <c r="G558" s="7">
        <v>159.5</v>
      </c>
      <c r="H558" s="7" t="s">
        <v>1027</v>
      </c>
      <c r="I558" s="9">
        <v>-4.58E-2</v>
      </c>
    </row>
    <row r="559" spans="3:9" x14ac:dyDescent="0.25">
      <c r="C559" s="10">
        <v>44475</v>
      </c>
      <c r="D559" s="7">
        <v>168.1</v>
      </c>
      <c r="E559" s="7">
        <v>166</v>
      </c>
      <c r="F559" s="7">
        <v>172.75</v>
      </c>
      <c r="G559" s="7">
        <v>165.8</v>
      </c>
      <c r="H559" s="7" t="s">
        <v>1028</v>
      </c>
      <c r="I559" s="9">
        <v>2.7199999999999998E-2</v>
      </c>
    </row>
    <row r="560" spans="3:9" x14ac:dyDescent="0.25">
      <c r="C560" s="10">
        <v>44474</v>
      </c>
      <c r="D560" s="7">
        <v>163.65</v>
      </c>
      <c r="E560" s="7">
        <v>150</v>
      </c>
      <c r="F560" s="7">
        <v>164.6</v>
      </c>
      <c r="G560" s="7">
        <v>149</v>
      </c>
      <c r="H560" s="7" t="s">
        <v>1029</v>
      </c>
      <c r="I560" s="9">
        <v>0.1087</v>
      </c>
    </row>
    <row r="561" spans="3:9" x14ac:dyDescent="0.25">
      <c r="C561" s="10">
        <v>44473</v>
      </c>
      <c r="D561" s="7">
        <v>147.6</v>
      </c>
      <c r="E561" s="7">
        <v>147.80000000000001</v>
      </c>
      <c r="F561" s="7">
        <v>148.5</v>
      </c>
      <c r="G561" s="7">
        <v>147</v>
      </c>
      <c r="H561" s="7" t="s">
        <v>1030</v>
      </c>
      <c r="I561" s="9">
        <v>9.1999999999999998E-3</v>
      </c>
    </row>
    <row r="562" spans="3:9" x14ac:dyDescent="0.25">
      <c r="C562" s="10">
        <v>44470</v>
      </c>
      <c r="D562" s="7">
        <v>146.25</v>
      </c>
      <c r="E562" s="7">
        <v>145.19999999999999</v>
      </c>
      <c r="F562" s="7">
        <v>149.65</v>
      </c>
      <c r="G562" s="7">
        <v>144.1</v>
      </c>
      <c r="H562" s="7" t="s">
        <v>1031</v>
      </c>
      <c r="I562" s="9">
        <v>1.21E-2</v>
      </c>
    </row>
    <row r="563" spans="3:9" x14ac:dyDescent="0.25">
      <c r="C563" s="10">
        <v>44469</v>
      </c>
      <c r="D563" s="7">
        <v>144.5</v>
      </c>
      <c r="E563" s="7">
        <v>144.75</v>
      </c>
      <c r="F563" s="7">
        <v>146.05000000000001</v>
      </c>
      <c r="G563" s="7">
        <v>141.35</v>
      </c>
      <c r="H563" s="7" t="s">
        <v>1032</v>
      </c>
      <c r="I563" s="9">
        <v>-1.6999999999999999E-3</v>
      </c>
    </row>
    <row r="564" spans="3:9" x14ac:dyDescent="0.25">
      <c r="C564" s="10">
        <v>44468</v>
      </c>
      <c r="D564" s="7">
        <v>144.75</v>
      </c>
      <c r="E564" s="7">
        <v>140.85</v>
      </c>
      <c r="F564" s="7">
        <v>148.80000000000001</v>
      </c>
      <c r="G564" s="7">
        <v>139.35</v>
      </c>
      <c r="H564" s="7" t="s">
        <v>1033</v>
      </c>
      <c r="I564" s="9">
        <v>1.7899999999999999E-2</v>
      </c>
    </row>
    <row r="565" spans="3:9" x14ac:dyDescent="0.25">
      <c r="C565" s="10">
        <v>44467</v>
      </c>
      <c r="D565" s="7">
        <v>142.19999999999999</v>
      </c>
      <c r="E565" s="7">
        <v>141.80000000000001</v>
      </c>
      <c r="F565" s="7">
        <v>143.6</v>
      </c>
      <c r="G565" s="7">
        <v>141</v>
      </c>
      <c r="H565" s="7" t="s">
        <v>1034</v>
      </c>
      <c r="I565" s="9">
        <v>1.5699999999999999E-2</v>
      </c>
    </row>
    <row r="566" spans="3:9" x14ac:dyDescent="0.25">
      <c r="C566" s="10">
        <v>44466</v>
      </c>
      <c r="D566" s="7">
        <v>140</v>
      </c>
      <c r="E566" s="7">
        <v>138.05000000000001</v>
      </c>
      <c r="F566" s="7">
        <v>140.75</v>
      </c>
      <c r="G566" s="7">
        <v>137.5</v>
      </c>
      <c r="H566" s="7" t="s">
        <v>1035</v>
      </c>
      <c r="I566" s="9">
        <v>2.87E-2</v>
      </c>
    </row>
    <row r="567" spans="3:9" x14ac:dyDescent="0.25">
      <c r="C567" s="10">
        <v>44463</v>
      </c>
      <c r="D567" s="7">
        <v>136.1</v>
      </c>
      <c r="E567" s="7">
        <v>138.9</v>
      </c>
      <c r="F567" s="7">
        <v>139.9</v>
      </c>
      <c r="G567" s="7">
        <v>134.5</v>
      </c>
      <c r="H567" s="7" t="s">
        <v>1036</v>
      </c>
      <c r="I567" s="9">
        <v>-1.2E-2</v>
      </c>
    </row>
    <row r="568" spans="3:9" x14ac:dyDescent="0.25">
      <c r="C568" s="10">
        <v>44462</v>
      </c>
      <c r="D568" s="7">
        <v>137.75</v>
      </c>
      <c r="E568" s="7">
        <v>134.80000000000001</v>
      </c>
      <c r="F568" s="7">
        <v>138.35</v>
      </c>
      <c r="G568" s="7">
        <v>134.4</v>
      </c>
      <c r="H568" s="7" t="s">
        <v>1037</v>
      </c>
      <c r="I568" s="9">
        <v>3.0700000000000002E-2</v>
      </c>
    </row>
    <row r="569" spans="3:9" x14ac:dyDescent="0.25">
      <c r="C569" s="10">
        <v>44461</v>
      </c>
      <c r="D569" s="7">
        <v>133.65</v>
      </c>
      <c r="E569" s="7">
        <v>134.5</v>
      </c>
      <c r="F569" s="7">
        <v>135.25</v>
      </c>
      <c r="G569" s="7">
        <v>132.44999999999999</v>
      </c>
      <c r="H569" s="7" t="s">
        <v>992</v>
      </c>
      <c r="I569" s="9">
        <v>-1.15E-2</v>
      </c>
    </row>
    <row r="570" spans="3:9" x14ac:dyDescent="0.25">
      <c r="C570" s="10">
        <v>44460</v>
      </c>
      <c r="D570" s="7">
        <v>135.19999999999999</v>
      </c>
      <c r="E570" s="7">
        <v>129.6</v>
      </c>
      <c r="F570" s="7">
        <v>136</v>
      </c>
      <c r="G570" s="7">
        <v>129.1</v>
      </c>
      <c r="H570" s="7" t="s">
        <v>1038</v>
      </c>
      <c r="I570" s="9">
        <v>5.21E-2</v>
      </c>
    </row>
    <row r="571" spans="3:9" x14ac:dyDescent="0.25">
      <c r="C571" s="10">
        <v>44459</v>
      </c>
      <c r="D571" s="7">
        <v>128.5</v>
      </c>
      <c r="E571" s="7">
        <v>125.05</v>
      </c>
      <c r="F571" s="7">
        <v>129.4</v>
      </c>
      <c r="G571" s="7">
        <v>125.05</v>
      </c>
      <c r="H571" s="7" t="s">
        <v>1039</v>
      </c>
      <c r="I571" s="9">
        <v>5.8999999999999999E-3</v>
      </c>
    </row>
    <row r="572" spans="3:9" x14ac:dyDescent="0.25">
      <c r="C572" s="10">
        <v>44456</v>
      </c>
      <c r="D572" s="7">
        <v>127.75</v>
      </c>
      <c r="E572" s="7">
        <v>128.69999999999999</v>
      </c>
      <c r="F572" s="7">
        <v>129.69999999999999</v>
      </c>
      <c r="G572" s="7">
        <v>124.75</v>
      </c>
      <c r="H572" s="7" t="s">
        <v>1040</v>
      </c>
      <c r="I572" s="9">
        <v>-7.4000000000000003E-3</v>
      </c>
    </row>
    <row r="573" spans="3:9" x14ac:dyDescent="0.25">
      <c r="C573" s="10">
        <v>44455</v>
      </c>
      <c r="D573" s="7">
        <v>128.69999999999999</v>
      </c>
      <c r="E573" s="7">
        <v>129.65</v>
      </c>
      <c r="F573" s="7">
        <v>131.25</v>
      </c>
      <c r="G573" s="7">
        <v>127.4</v>
      </c>
      <c r="H573" s="7" t="s">
        <v>443</v>
      </c>
      <c r="I573" s="9">
        <v>1.9E-3</v>
      </c>
    </row>
    <row r="574" spans="3:9" x14ac:dyDescent="0.25">
      <c r="C574" s="10">
        <v>44454</v>
      </c>
      <c r="D574" s="7">
        <v>128.44999999999999</v>
      </c>
      <c r="E574" s="7">
        <v>124.25</v>
      </c>
      <c r="F574" s="7">
        <v>130.69999999999999</v>
      </c>
      <c r="G574" s="7">
        <v>124.25</v>
      </c>
      <c r="H574" s="7" t="s">
        <v>1041</v>
      </c>
      <c r="I574" s="9">
        <v>3.6299999999999999E-2</v>
      </c>
    </row>
    <row r="575" spans="3:9" x14ac:dyDescent="0.25">
      <c r="C575" s="10">
        <v>44453</v>
      </c>
      <c r="D575" s="7">
        <v>123.95</v>
      </c>
      <c r="E575" s="7">
        <v>123.3</v>
      </c>
      <c r="F575" s="7">
        <v>125.4</v>
      </c>
      <c r="G575" s="7">
        <v>122.8</v>
      </c>
      <c r="H575" s="7" t="s">
        <v>781</v>
      </c>
      <c r="I575" s="9">
        <v>7.3000000000000001E-3</v>
      </c>
    </row>
    <row r="576" spans="3:9" x14ac:dyDescent="0.25">
      <c r="C576" s="10">
        <v>44452</v>
      </c>
      <c r="D576" s="7">
        <v>123.05</v>
      </c>
      <c r="E576" s="7">
        <v>122.2</v>
      </c>
      <c r="F576" s="7">
        <v>123.4</v>
      </c>
      <c r="G576" s="7">
        <v>121.1</v>
      </c>
      <c r="H576" s="7" t="s">
        <v>61</v>
      </c>
      <c r="I576" s="9">
        <v>7.4000000000000003E-3</v>
      </c>
    </row>
    <row r="577" spans="3:9" x14ac:dyDescent="0.25">
      <c r="C577" s="10">
        <v>44448</v>
      </c>
      <c r="D577" s="7">
        <v>122.15</v>
      </c>
      <c r="E577" s="7">
        <v>119.1</v>
      </c>
      <c r="F577" s="7">
        <v>123.8</v>
      </c>
      <c r="G577" s="7">
        <v>118.2</v>
      </c>
      <c r="H577" s="7" t="s">
        <v>1042</v>
      </c>
      <c r="I577" s="9">
        <v>2.69E-2</v>
      </c>
    </row>
    <row r="578" spans="3:9" x14ac:dyDescent="0.25">
      <c r="C578" s="10">
        <v>44447</v>
      </c>
      <c r="D578" s="7">
        <v>118.95</v>
      </c>
      <c r="E578" s="7">
        <v>119</v>
      </c>
      <c r="F578" s="7">
        <v>119.5</v>
      </c>
      <c r="G578" s="7">
        <v>117.5</v>
      </c>
      <c r="H578" s="7" t="s">
        <v>1043</v>
      </c>
      <c r="I578" s="9">
        <v>-8.3000000000000001E-3</v>
      </c>
    </row>
    <row r="579" spans="3:9" x14ac:dyDescent="0.25">
      <c r="C579" s="10">
        <v>44446</v>
      </c>
      <c r="D579" s="7">
        <v>119.95</v>
      </c>
      <c r="E579" s="7">
        <v>122.5</v>
      </c>
      <c r="F579" s="7">
        <v>122.75</v>
      </c>
      <c r="G579" s="7">
        <v>119.55</v>
      </c>
      <c r="H579" s="7" t="s">
        <v>420</v>
      </c>
      <c r="I579" s="9">
        <v>-1.4E-2</v>
      </c>
    </row>
    <row r="580" spans="3:9" x14ac:dyDescent="0.25">
      <c r="C580" s="10">
        <v>44445</v>
      </c>
      <c r="D580" s="7">
        <v>121.65</v>
      </c>
      <c r="E580" s="7">
        <v>123.8</v>
      </c>
      <c r="F580" s="7">
        <v>124.35</v>
      </c>
      <c r="G580" s="7">
        <v>121.15</v>
      </c>
      <c r="H580" s="7" t="s">
        <v>1044</v>
      </c>
      <c r="I580" s="9">
        <v>-1.18E-2</v>
      </c>
    </row>
    <row r="581" spans="3:9" x14ac:dyDescent="0.25">
      <c r="C581" s="10">
        <v>44442</v>
      </c>
      <c r="D581" s="7">
        <v>123.1</v>
      </c>
      <c r="E581" s="7">
        <v>119.95</v>
      </c>
      <c r="F581" s="7">
        <v>123.5</v>
      </c>
      <c r="G581" s="7">
        <v>118.8</v>
      </c>
      <c r="H581" s="7" t="s">
        <v>1045</v>
      </c>
      <c r="I581" s="9">
        <v>3.7499999999999999E-2</v>
      </c>
    </row>
    <row r="582" spans="3:9" x14ac:dyDescent="0.25">
      <c r="C582" s="10">
        <v>44441</v>
      </c>
      <c r="D582" s="7">
        <v>118.65</v>
      </c>
      <c r="E582" s="7">
        <v>118.9</v>
      </c>
      <c r="F582" s="7">
        <v>120.15</v>
      </c>
      <c r="G582" s="7">
        <v>118</v>
      </c>
      <c r="H582" s="7" t="s">
        <v>271</v>
      </c>
      <c r="I582" s="9">
        <v>-8.8000000000000005E-3</v>
      </c>
    </row>
    <row r="583" spans="3:9" x14ac:dyDescent="0.25">
      <c r="C583" s="10">
        <v>44440</v>
      </c>
      <c r="D583" s="7">
        <v>119.7</v>
      </c>
      <c r="E583" s="7">
        <v>121.8</v>
      </c>
      <c r="F583" s="7">
        <v>122.25</v>
      </c>
      <c r="G583" s="7">
        <v>119.4</v>
      </c>
      <c r="H583" s="7" t="s">
        <v>134</v>
      </c>
      <c r="I583" s="9">
        <v>-7.1000000000000004E-3</v>
      </c>
    </row>
    <row r="584" spans="3:9" x14ac:dyDescent="0.25">
      <c r="C584" s="10">
        <v>44439</v>
      </c>
      <c r="D584" s="7">
        <v>120.55</v>
      </c>
      <c r="E584" s="7">
        <v>120</v>
      </c>
      <c r="F584" s="7">
        <v>121</v>
      </c>
      <c r="G584" s="7">
        <v>119.05</v>
      </c>
      <c r="H584" s="7" t="s">
        <v>1046</v>
      </c>
      <c r="I584" s="9">
        <v>3.3E-3</v>
      </c>
    </row>
    <row r="585" spans="3:9" x14ac:dyDescent="0.25">
      <c r="C585" s="10">
        <v>44438</v>
      </c>
      <c r="D585" s="7">
        <v>120.15</v>
      </c>
      <c r="E585" s="7">
        <v>116.75</v>
      </c>
      <c r="F585" s="7">
        <v>120.4</v>
      </c>
      <c r="G585" s="7">
        <v>116.75</v>
      </c>
      <c r="H585" s="7" t="s">
        <v>1047</v>
      </c>
      <c r="I585" s="9">
        <v>0.03</v>
      </c>
    </row>
    <row r="586" spans="3:9" x14ac:dyDescent="0.25">
      <c r="C586" s="10">
        <v>44435</v>
      </c>
      <c r="D586" s="7">
        <v>116.65</v>
      </c>
      <c r="E586" s="7">
        <v>115.5</v>
      </c>
      <c r="F586" s="7">
        <v>117</v>
      </c>
      <c r="G586" s="7">
        <v>114.95</v>
      </c>
      <c r="H586" s="7" t="s">
        <v>1048</v>
      </c>
      <c r="I586" s="9">
        <v>9.4999999999999998E-3</v>
      </c>
    </row>
    <row r="587" spans="3:9" x14ac:dyDescent="0.25">
      <c r="C587" s="10">
        <v>44434</v>
      </c>
      <c r="D587" s="7">
        <v>115.55</v>
      </c>
      <c r="E587" s="7">
        <v>115.6</v>
      </c>
      <c r="F587" s="7">
        <v>116.25</v>
      </c>
      <c r="G587" s="7">
        <v>114.4</v>
      </c>
      <c r="H587" s="7" t="s">
        <v>227</v>
      </c>
      <c r="I587" s="9">
        <v>-8.9999999999999998E-4</v>
      </c>
    </row>
    <row r="588" spans="3:9" x14ac:dyDescent="0.25">
      <c r="C588" s="10">
        <v>44433</v>
      </c>
      <c r="D588" s="7">
        <v>115.65</v>
      </c>
      <c r="E588" s="7">
        <v>113.5</v>
      </c>
      <c r="F588" s="7">
        <v>117.2</v>
      </c>
      <c r="G588" s="7">
        <v>113.3</v>
      </c>
      <c r="H588" s="7" t="s">
        <v>347</v>
      </c>
      <c r="I588" s="9">
        <v>2.1600000000000001E-2</v>
      </c>
    </row>
    <row r="589" spans="3:9" x14ac:dyDescent="0.25">
      <c r="C589" s="10">
        <v>44432</v>
      </c>
      <c r="D589" s="7">
        <v>113.2</v>
      </c>
      <c r="E589" s="7">
        <v>113.15</v>
      </c>
      <c r="F589" s="7">
        <v>115.2</v>
      </c>
      <c r="G589" s="7">
        <v>112.1</v>
      </c>
      <c r="H589" s="7" t="s">
        <v>1049</v>
      </c>
      <c r="I589" s="9">
        <v>1.2999999999999999E-2</v>
      </c>
    </row>
    <row r="590" spans="3:9" x14ac:dyDescent="0.25">
      <c r="C590" s="10">
        <v>44431</v>
      </c>
      <c r="D590" s="7">
        <v>111.75</v>
      </c>
      <c r="E590" s="7">
        <v>110.35</v>
      </c>
      <c r="F590" s="7">
        <v>112</v>
      </c>
      <c r="G590" s="7">
        <v>108.5</v>
      </c>
      <c r="H590" s="7" t="s">
        <v>1050</v>
      </c>
      <c r="I590" s="9">
        <v>1.41E-2</v>
      </c>
    </row>
    <row r="591" spans="3:9" x14ac:dyDescent="0.25">
      <c r="C591" s="10">
        <v>44428</v>
      </c>
      <c r="D591" s="7">
        <v>110.2</v>
      </c>
      <c r="E591" s="7">
        <v>110.65</v>
      </c>
      <c r="F591" s="7">
        <v>111.75</v>
      </c>
      <c r="G591" s="7">
        <v>108.5</v>
      </c>
      <c r="H591" s="7" t="s">
        <v>1051</v>
      </c>
      <c r="I591" s="9">
        <v>-2.6499999999999999E-2</v>
      </c>
    </row>
    <row r="592" spans="3:9" x14ac:dyDescent="0.25">
      <c r="C592" s="10">
        <v>44426</v>
      </c>
      <c r="D592" s="7">
        <v>113.2</v>
      </c>
      <c r="E592" s="7">
        <v>113.9</v>
      </c>
      <c r="F592" s="7">
        <v>115.25</v>
      </c>
      <c r="G592" s="7">
        <v>112.9</v>
      </c>
      <c r="H592" s="7" t="s">
        <v>743</v>
      </c>
      <c r="I592" s="9">
        <v>-5.7000000000000002E-3</v>
      </c>
    </row>
    <row r="593" spans="3:9" x14ac:dyDescent="0.25">
      <c r="C593" s="10">
        <v>44425</v>
      </c>
      <c r="D593" s="7">
        <v>113.85</v>
      </c>
      <c r="E593" s="7">
        <v>116</v>
      </c>
      <c r="F593" s="7">
        <v>116</v>
      </c>
      <c r="G593" s="7">
        <v>112.7</v>
      </c>
      <c r="H593" s="7" t="s">
        <v>1052</v>
      </c>
      <c r="I593" s="9">
        <v>-1.43E-2</v>
      </c>
    </row>
    <row r="594" spans="3:9" x14ac:dyDescent="0.25">
      <c r="C594" s="10">
        <v>44424</v>
      </c>
      <c r="D594" s="7">
        <v>115.5</v>
      </c>
      <c r="E594" s="7">
        <v>116.9</v>
      </c>
      <c r="F594" s="7">
        <v>118.35</v>
      </c>
      <c r="G594" s="7">
        <v>114.7</v>
      </c>
      <c r="H594" s="7" t="s">
        <v>1053</v>
      </c>
      <c r="I594" s="9">
        <v>-5.1999999999999998E-3</v>
      </c>
    </row>
    <row r="595" spans="3:9" x14ac:dyDescent="0.25">
      <c r="C595" s="10">
        <v>44421</v>
      </c>
      <c r="D595" s="7">
        <v>116.1</v>
      </c>
      <c r="E595" s="7">
        <v>116.8</v>
      </c>
      <c r="F595" s="7">
        <v>116.95</v>
      </c>
      <c r="G595" s="7">
        <v>115.35</v>
      </c>
      <c r="H595" s="7" t="s">
        <v>1054</v>
      </c>
      <c r="I595" s="9">
        <v>-1.2999999999999999E-3</v>
      </c>
    </row>
    <row r="596" spans="3:9" x14ac:dyDescent="0.25">
      <c r="C596" s="10">
        <v>44420</v>
      </c>
      <c r="D596" s="7">
        <v>116.25</v>
      </c>
      <c r="E596" s="7">
        <v>116.1</v>
      </c>
      <c r="F596" s="7">
        <v>117.9</v>
      </c>
      <c r="G596" s="7">
        <v>115.3</v>
      </c>
      <c r="H596" s="7" t="s">
        <v>1055</v>
      </c>
      <c r="I596" s="9">
        <v>-6.4000000000000003E-3</v>
      </c>
    </row>
    <row r="597" spans="3:9" x14ac:dyDescent="0.25">
      <c r="C597" s="10">
        <v>44419</v>
      </c>
      <c r="D597" s="7">
        <v>117</v>
      </c>
      <c r="E597" s="7">
        <v>115.5</v>
      </c>
      <c r="F597" s="7">
        <v>117.3</v>
      </c>
      <c r="G597" s="7">
        <v>114.85</v>
      </c>
      <c r="H597" s="7" t="s">
        <v>520</v>
      </c>
      <c r="I597" s="9">
        <v>1.8700000000000001E-2</v>
      </c>
    </row>
    <row r="598" spans="3:9" x14ac:dyDescent="0.25">
      <c r="C598" s="10">
        <v>44418</v>
      </c>
      <c r="D598" s="7">
        <v>114.85</v>
      </c>
      <c r="E598" s="7">
        <v>115.1</v>
      </c>
      <c r="F598" s="7">
        <v>115.7</v>
      </c>
      <c r="G598" s="7">
        <v>113.9</v>
      </c>
      <c r="H598" s="7" t="s">
        <v>547</v>
      </c>
      <c r="I598" s="9">
        <v>-1.2999999999999999E-3</v>
      </c>
    </row>
    <row r="599" spans="3:9" x14ac:dyDescent="0.25">
      <c r="C599" s="10">
        <v>44417</v>
      </c>
      <c r="D599" s="7">
        <v>115</v>
      </c>
      <c r="E599" s="7">
        <v>116</v>
      </c>
      <c r="F599" s="7">
        <v>117</v>
      </c>
      <c r="G599" s="7">
        <v>114.3</v>
      </c>
      <c r="H599" s="7" t="s">
        <v>1056</v>
      </c>
      <c r="I599" s="9">
        <v>-1.41E-2</v>
      </c>
    </row>
    <row r="600" spans="3:9" x14ac:dyDescent="0.25">
      <c r="C600" s="10">
        <v>44414</v>
      </c>
      <c r="D600" s="7">
        <v>116.65</v>
      </c>
      <c r="E600" s="7">
        <v>116.15</v>
      </c>
      <c r="F600" s="7">
        <v>118.2</v>
      </c>
      <c r="G600" s="7">
        <v>116.15</v>
      </c>
      <c r="H600" s="7" t="s">
        <v>1057</v>
      </c>
      <c r="I600" s="9">
        <v>-1.6999999999999999E-3</v>
      </c>
    </row>
    <row r="601" spans="3:9" x14ac:dyDescent="0.25">
      <c r="C601" s="10">
        <v>44413</v>
      </c>
      <c r="D601" s="7">
        <v>116.85</v>
      </c>
      <c r="E601" s="7">
        <v>116.2</v>
      </c>
      <c r="F601" s="7">
        <v>117.25</v>
      </c>
      <c r="G601" s="7">
        <v>114.7</v>
      </c>
      <c r="H601" s="7" t="s">
        <v>1058</v>
      </c>
      <c r="I601" s="9">
        <v>-4.3E-3</v>
      </c>
    </row>
    <row r="602" spans="3:9" x14ac:dyDescent="0.25">
      <c r="C602" s="10">
        <v>44412</v>
      </c>
      <c r="D602" s="7">
        <v>117.35</v>
      </c>
      <c r="E602" s="7">
        <v>117.7</v>
      </c>
      <c r="F602" s="7">
        <v>118.5</v>
      </c>
      <c r="G602" s="7">
        <v>116.6</v>
      </c>
      <c r="H602" s="7" t="s">
        <v>547</v>
      </c>
      <c r="I602" s="9">
        <v>-4.7000000000000002E-3</v>
      </c>
    </row>
    <row r="603" spans="3:9" x14ac:dyDescent="0.25">
      <c r="C603" s="10">
        <v>44411</v>
      </c>
      <c r="D603" s="7">
        <v>117.9</v>
      </c>
      <c r="E603" s="7">
        <v>116.15</v>
      </c>
      <c r="F603" s="7">
        <v>118.2</v>
      </c>
      <c r="G603" s="7">
        <v>115.15</v>
      </c>
      <c r="H603" s="7" t="s">
        <v>532</v>
      </c>
      <c r="I603" s="9">
        <v>6.7999999999999996E-3</v>
      </c>
    </row>
    <row r="604" spans="3:9" x14ac:dyDescent="0.25">
      <c r="C604" s="10">
        <v>44410</v>
      </c>
      <c r="D604" s="7">
        <v>117.1</v>
      </c>
      <c r="E604" s="7">
        <v>114.95</v>
      </c>
      <c r="F604" s="7">
        <v>117.5</v>
      </c>
      <c r="G604" s="7">
        <v>114.8</v>
      </c>
      <c r="H604" s="7" t="s">
        <v>759</v>
      </c>
      <c r="I604" s="9">
        <v>1.5599999999999999E-2</v>
      </c>
    </row>
    <row r="605" spans="3:9" x14ac:dyDescent="0.25">
      <c r="C605" s="10">
        <v>44407</v>
      </c>
      <c r="D605" s="7">
        <v>115.3</v>
      </c>
      <c r="E605" s="7">
        <v>114.3</v>
      </c>
      <c r="F605" s="7">
        <v>116.75</v>
      </c>
      <c r="G605" s="7">
        <v>113.8</v>
      </c>
      <c r="H605" s="7" t="s">
        <v>401</v>
      </c>
      <c r="I605" s="9">
        <v>4.7999999999999996E-3</v>
      </c>
    </row>
    <row r="606" spans="3:9" x14ac:dyDescent="0.25">
      <c r="C606" s="10">
        <v>44406</v>
      </c>
      <c r="D606" s="7">
        <v>114.75</v>
      </c>
      <c r="E606" s="7">
        <v>114.3</v>
      </c>
      <c r="F606" s="7">
        <v>115.8</v>
      </c>
      <c r="G606" s="7">
        <v>113.3</v>
      </c>
      <c r="H606" s="7" t="s">
        <v>293</v>
      </c>
      <c r="I606" s="9">
        <v>3.5000000000000001E-3</v>
      </c>
    </row>
    <row r="607" spans="3:9" x14ac:dyDescent="0.25">
      <c r="C607" s="10">
        <v>44405</v>
      </c>
      <c r="D607" s="7">
        <v>114.35</v>
      </c>
      <c r="E607" s="7">
        <v>114.9</v>
      </c>
      <c r="F607" s="7">
        <v>115.2</v>
      </c>
      <c r="G607" s="7">
        <v>113.45</v>
      </c>
      <c r="H607" s="7" t="s">
        <v>744</v>
      </c>
      <c r="I607" s="9">
        <v>-2.5999999999999999E-3</v>
      </c>
    </row>
    <row r="608" spans="3:9" x14ac:dyDescent="0.25">
      <c r="C608" s="10">
        <v>44404</v>
      </c>
      <c r="D608" s="7">
        <v>114.65</v>
      </c>
      <c r="E608" s="7">
        <v>115.35</v>
      </c>
      <c r="F608" s="7">
        <v>115.9</v>
      </c>
      <c r="G608" s="7">
        <v>114</v>
      </c>
      <c r="H608" s="7" t="s">
        <v>742</v>
      </c>
      <c r="I608" s="9">
        <v>8.9999999999999998E-4</v>
      </c>
    </row>
    <row r="609" spans="3:9" x14ac:dyDescent="0.25">
      <c r="C609" s="10">
        <v>44403</v>
      </c>
      <c r="D609" s="7">
        <v>114.55</v>
      </c>
      <c r="E609" s="7">
        <v>114.85</v>
      </c>
      <c r="F609" s="7">
        <v>115.6</v>
      </c>
      <c r="G609" s="7">
        <v>114.1</v>
      </c>
      <c r="H609" s="7" t="s">
        <v>281</v>
      </c>
      <c r="I609" s="9">
        <v>-6.4999999999999997E-3</v>
      </c>
    </row>
    <row r="610" spans="3:9" x14ac:dyDescent="0.25">
      <c r="C610" s="10">
        <v>44400</v>
      </c>
      <c r="D610" s="7">
        <v>115.3</v>
      </c>
      <c r="E610" s="7">
        <v>115.5</v>
      </c>
      <c r="F610" s="7">
        <v>116.75</v>
      </c>
      <c r="G610" s="7">
        <v>114.75</v>
      </c>
      <c r="H610" s="7" t="s">
        <v>274</v>
      </c>
      <c r="I610" s="9">
        <v>-1.6999999999999999E-3</v>
      </c>
    </row>
    <row r="611" spans="3:9" x14ac:dyDescent="0.25">
      <c r="C611" s="10">
        <v>44399</v>
      </c>
      <c r="D611" s="7">
        <v>115.5</v>
      </c>
      <c r="E611" s="7">
        <v>114.4</v>
      </c>
      <c r="F611" s="7">
        <v>115.8</v>
      </c>
      <c r="G611" s="7">
        <v>113.95</v>
      </c>
      <c r="H611" s="7" t="s">
        <v>1059</v>
      </c>
      <c r="I611" s="9">
        <v>2.58E-2</v>
      </c>
    </row>
    <row r="612" spans="3:9" x14ac:dyDescent="0.25">
      <c r="C612" s="10">
        <v>44397</v>
      </c>
      <c r="D612" s="7">
        <v>112.6</v>
      </c>
      <c r="E612" s="7">
        <v>112.05</v>
      </c>
      <c r="F612" s="7">
        <v>113.25</v>
      </c>
      <c r="G612" s="7">
        <v>111.6</v>
      </c>
      <c r="H612" s="7" t="s">
        <v>665</v>
      </c>
      <c r="I612" s="9">
        <v>-1.7500000000000002E-2</v>
      </c>
    </row>
    <row r="613" spans="3:9" x14ac:dyDescent="0.25">
      <c r="C613" s="10">
        <v>44396</v>
      </c>
      <c r="D613" s="7">
        <v>114.6</v>
      </c>
      <c r="E613" s="7">
        <v>114.8</v>
      </c>
      <c r="F613" s="7">
        <v>116.55</v>
      </c>
      <c r="G613" s="7">
        <v>114.2</v>
      </c>
      <c r="H613" s="7" t="s">
        <v>1060</v>
      </c>
      <c r="I613" s="9">
        <v>-1.8800000000000001E-2</v>
      </c>
    </row>
    <row r="614" spans="3:9" x14ac:dyDescent="0.25">
      <c r="C614" s="10">
        <v>44393</v>
      </c>
      <c r="D614" s="7">
        <v>116.8</v>
      </c>
      <c r="E614" s="7">
        <v>117.2</v>
      </c>
      <c r="F614" s="7">
        <v>117.4</v>
      </c>
      <c r="G614" s="7">
        <v>115.75</v>
      </c>
      <c r="H614" s="7" t="s">
        <v>1061</v>
      </c>
      <c r="I614" s="9">
        <v>-8.9999999999999998E-4</v>
      </c>
    </row>
    <row r="615" spans="3:9" x14ac:dyDescent="0.25">
      <c r="C615" s="10">
        <v>44392</v>
      </c>
      <c r="D615" s="7">
        <v>116.9</v>
      </c>
      <c r="E615" s="7">
        <v>119.2</v>
      </c>
      <c r="F615" s="7">
        <v>119.4</v>
      </c>
      <c r="G615" s="7">
        <v>116.2</v>
      </c>
      <c r="H615" s="7" t="s">
        <v>1062</v>
      </c>
      <c r="I615" s="9">
        <v>-3.2300000000000002E-2</v>
      </c>
    </row>
    <row r="616" spans="3:9" x14ac:dyDescent="0.25">
      <c r="C616" s="10">
        <v>44391</v>
      </c>
      <c r="D616" s="7">
        <v>120.8</v>
      </c>
      <c r="E616" s="7">
        <v>120.3</v>
      </c>
      <c r="F616" s="7">
        <v>121.75</v>
      </c>
      <c r="G616" s="7">
        <v>120.1</v>
      </c>
      <c r="H616" s="7" t="s">
        <v>1063</v>
      </c>
      <c r="I616" s="9">
        <v>3.3E-3</v>
      </c>
    </row>
    <row r="617" spans="3:9" x14ac:dyDescent="0.25">
      <c r="C617" s="10">
        <v>44390</v>
      </c>
      <c r="D617" s="7">
        <v>120.4</v>
      </c>
      <c r="E617" s="7">
        <v>119</v>
      </c>
      <c r="F617" s="7">
        <v>120.8</v>
      </c>
      <c r="G617" s="7">
        <v>118.6</v>
      </c>
      <c r="H617" s="7" t="s">
        <v>199</v>
      </c>
      <c r="I617" s="9">
        <v>1.5599999999999999E-2</v>
      </c>
    </row>
    <row r="618" spans="3:9" x14ac:dyDescent="0.25">
      <c r="C618" s="10">
        <v>44389</v>
      </c>
      <c r="D618" s="7">
        <v>118.55</v>
      </c>
      <c r="E618" s="7">
        <v>119</v>
      </c>
      <c r="F618" s="7">
        <v>119.35</v>
      </c>
      <c r="G618" s="7">
        <v>118</v>
      </c>
      <c r="H618" s="7" t="s">
        <v>1064</v>
      </c>
      <c r="I618" s="9">
        <v>5.4999999999999997E-3</v>
      </c>
    </row>
    <row r="619" spans="3:9" x14ac:dyDescent="0.25">
      <c r="C619" s="10">
        <v>44386</v>
      </c>
      <c r="D619" s="7">
        <v>117.9</v>
      </c>
      <c r="E619" s="7">
        <v>117.1</v>
      </c>
      <c r="F619" s="7">
        <v>118.65</v>
      </c>
      <c r="G619" s="7">
        <v>116.6</v>
      </c>
      <c r="H619" s="7" t="s">
        <v>1065</v>
      </c>
      <c r="I619" s="9">
        <v>7.3000000000000001E-3</v>
      </c>
    </row>
    <row r="620" spans="3:9" x14ac:dyDescent="0.25">
      <c r="C620" s="10">
        <v>44385</v>
      </c>
      <c r="D620" s="7">
        <v>117.05</v>
      </c>
      <c r="E620" s="7">
        <v>119.4</v>
      </c>
      <c r="F620" s="7">
        <v>119.4</v>
      </c>
      <c r="G620" s="7">
        <v>116.85</v>
      </c>
      <c r="H620" s="7" t="s">
        <v>1066</v>
      </c>
      <c r="I620" s="9">
        <v>-2.3800000000000002E-2</v>
      </c>
    </row>
    <row r="621" spans="3:9" x14ac:dyDescent="0.25">
      <c r="C621" s="10">
        <v>44384</v>
      </c>
      <c r="D621" s="7">
        <v>119.9</v>
      </c>
      <c r="E621" s="7">
        <v>119.9</v>
      </c>
      <c r="F621" s="7">
        <v>120.4</v>
      </c>
      <c r="G621" s="7">
        <v>117.8</v>
      </c>
      <c r="H621" s="7" t="s">
        <v>810</v>
      </c>
      <c r="I621" s="9">
        <v>-1.32E-2</v>
      </c>
    </row>
    <row r="622" spans="3:9" x14ac:dyDescent="0.25">
      <c r="C622" s="10">
        <v>44383</v>
      </c>
      <c r="D622" s="7">
        <v>121.5</v>
      </c>
      <c r="E622" s="7">
        <v>123</v>
      </c>
      <c r="F622" s="7">
        <v>125</v>
      </c>
      <c r="G622" s="7">
        <v>121.05</v>
      </c>
      <c r="H622" s="7" t="s">
        <v>1067</v>
      </c>
      <c r="I622" s="9">
        <v>4.4999999999999997E-3</v>
      </c>
    </row>
    <row r="623" spans="3:9" x14ac:dyDescent="0.25">
      <c r="C623" s="10">
        <v>44382</v>
      </c>
      <c r="D623" s="7">
        <v>120.95</v>
      </c>
      <c r="E623" s="7">
        <v>119.15</v>
      </c>
      <c r="F623" s="7">
        <v>121.45</v>
      </c>
      <c r="G623" s="7">
        <v>118.9</v>
      </c>
      <c r="H623" s="7" t="s">
        <v>1068</v>
      </c>
      <c r="I623" s="9">
        <v>2.1100000000000001E-2</v>
      </c>
    </row>
    <row r="624" spans="3:9" x14ac:dyDescent="0.25">
      <c r="C624" s="10">
        <v>44379</v>
      </c>
      <c r="D624" s="7">
        <v>118.45</v>
      </c>
      <c r="E624" s="7">
        <v>120</v>
      </c>
      <c r="F624" s="7">
        <v>120.85</v>
      </c>
      <c r="G624" s="7">
        <v>118</v>
      </c>
      <c r="H624" s="7" t="s">
        <v>1069</v>
      </c>
      <c r="I624" s="9">
        <v>-3.3999999999999998E-3</v>
      </c>
    </row>
    <row r="625" spans="3:9" x14ac:dyDescent="0.25">
      <c r="C625" s="10">
        <v>44378</v>
      </c>
      <c r="D625" s="7">
        <v>118.85</v>
      </c>
      <c r="E625" s="7">
        <v>117.75</v>
      </c>
      <c r="F625" s="7">
        <v>119.75</v>
      </c>
      <c r="G625" s="7">
        <v>117.3</v>
      </c>
      <c r="H625" s="7" t="s">
        <v>1070</v>
      </c>
      <c r="I625" s="9">
        <v>9.7999999999999997E-3</v>
      </c>
    </row>
    <row r="626" spans="3:9" x14ac:dyDescent="0.25">
      <c r="C626" s="10">
        <v>44377</v>
      </c>
      <c r="D626" s="7">
        <v>117.7</v>
      </c>
      <c r="E626" s="7">
        <v>120.35</v>
      </c>
      <c r="F626" s="7">
        <v>120.95</v>
      </c>
      <c r="G626" s="7">
        <v>117.05</v>
      </c>
      <c r="H626" s="7" t="s">
        <v>1071</v>
      </c>
      <c r="I626" s="9">
        <v>-1.4200000000000001E-2</v>
      </c>
    </row>
    <row r="627" spans="3:9" x14ac:dyDescent="0.25">
      <c r="C627" s="10">
        <v>44376</v>
      </c>
      <c r="D627" s="7">
        <v>119.4</v>
      </c>
      <c r="E627" s="7">
        <v>121.8</v>
      </c>
      <c r="F627" s="7">
        <v>122.45</v>
      </c>
      <c r="G627" s="7">
        <v>119.1</v>
      </c>
      <c r="H627" s="7" t="s">
        <v>159</v>
      </c>
      <c r="I627" s="9">
        <v>-2.41E-2</v>
      </c>
    </row>
    <row r="628" spans="3:9" x14ac:dyDescent="0.25">
      <c r="C628" s="10">
        <v>44375</v>
      </c>
      <c r="D628" s="7">
        <v>122.35</v>
      </c>
      <c r="E628" s="7">
        <v>122.55</v>
      </c>
      <c r="F628" s="7">
        <v>124.5</v>
      </c>
      <c r="G628" s="7">
        <v>121.8</v>
      </c>
      <c r="H628" s="7" t="s">
        <v>1072</v>
      </c>
      <c r="I628" s="9">
        <v>1.2E-2</v>
      </c>
    </row>
    <row r="629" spans="3:9" x14ac:dyDescent="0.25">
      <c r="C629" s="10">
        <v>44372</v>
      </c>
      <c r="D629" s="7">
        <v>120.9</v>
      </c>
      <c r="E629" s="7">
        <v>122.95</v>
      </c>
      <c r="F629" s="7">
        <v>124.95</v>
      </c>
      <c r="G629" s="7">
        <v>120.35</v>
      </c>
      <c r="H629" s="7" t="s">
        <v>1073</v>
      </c>
      <c r="I629" s="9">
        <v>-8.9999999999999993E-3</v>
      </c>
    </row>
    <row r="630" spans="3:9" x14ac:dyDescent="0.25">
      <c r="C630" s="10">
        <v>44371</v>
      </c>
      <c r="D630" s="7">
        <v>122</v>
      </c>
      <c r="E630" s="7">
        <v>124.45</v>
      </c>
      <c r="F630" s="7">
        <v>124.45</v>
      </c>
      <c r="G630" s="7">
        <v>121.35</v>
      </c>
      <c r="H630" s="7" t="s">
        <v>1074</v>
      </c>
      <c r="I630" s="9">
        <v>-1.09E-2</v>
      </c>
    </row>
    <row r="631" spans="3:9" x14ac:dyDescent="0.25">
      <c r="C631" s="10">
        <v>44370</v>
      </c>
      <c r="D631" s="7">
        <v>123.35</v>
      </c>
      <c r="E631" s="7">
        <v>123.5</v>
      </c>
      <c r="F631" s="7">
        <v>124.4</v>
      </c>
      <c r="G631" s="7">
        <v>121.75</v>
      </c>
      <c r="H631" s="7" t="s">
        <v>1075</v>
      </c>
      <c r="I631" s="9">
        <v>1.0699999999999999E-2</v>
      </c>
    </row>
    <row r="632" spans="3:9" x14ac:dyDescent="0.25">
      <c r="C632" s="10">
        <v>44369</v>
      </c>
      <c r="D632" s="7">
        <v>122.05</v>
      </c>
      <c r="E632" s="7">
        <v>122.7</v>
      </c>
      <c r="F632" s="7">
        <v>124.2</v>
      </c>
      <c r="G632" s="7">
        <v>121.5</v>
      </c>
      <c r="H632" s="7" t="s">
        <v>1076</v>
      </c>
      <c r="I632" s="9">
        <v>9.1000000000000004E-3</v>
      </c>
    </row>
    <row r="633" spans="3:9" x14ac:dyDescent="0.25">
      <c r="C633" s="10">
        <v>44368</v>
      </c>
      <c r="D633" s="7">
        <v>120.95</v>
      </c>
      <c r="E633" s="7">
        <v>119.4</v>
      </c>
      <c r="F633" s="7">
        <v>122</v>
      </c>
      <c r="G633" s="7">
        <v>118.95</v>
      </c>
      <c r="H633" s="7" t="s">
        <v>1077</v>
      </c>
      <c r="I633" s="9">
        <v>5.7999999999999996E-3</v>
      </c>
    </row>
    <row r="634" spans="3:9" x14ac:dyDescent="0.25">
      <c r="C634" s="10">
        <v>44365</v>
      </c>
      <c r="D634" s="7">
        <v>120.25</v>
      </c>
      <c r="E634" s="7">
        <v>124.55</v>
      </c>
      <c r="F634" s="7">
        <v>124.55</v>
      </c>
      <c r="G634" s="7">
        <v>118.9</v>
      </c>
      <c r="H634" s="7" t="s">
        <v>1078</v>
      </c>
      <c r="I634" s="9">
        <v>-3.8800000000000001E-2</v>
      </c>
    </row>
    <row r="635" spans="3:9" x14ac:dyDescent="0.25">
      <c r="C635" s="10">
        <v>44364</v>
      </c>
      <c r="D635" s="7">
        <v>125.1</v>
      </c>
      <c r="E635" s="7">
        <v>125.6</v>
      </c>
      <c r="F635" s="7">
        <v>127</v>
      </c>
      <c r="G635" s="7">
        <v>123.5</v>
      </c>
      <c r="H635" s="7" t="s">
        <v>426</v>
      </c>
      <c r="I635" s="9">
        <v>-1.26E-2</v>
      </c>
    </row>
    <row r="636" spans="3:9" x14ac:dyDescent="0.25">
      <c r="C636" s="10">
        <v>44363</v>
      </c>
      <c r="D636" s="7">
        <v>126.7</v>
      </c>
      <c r="E636" s="7">
        <v>127</v>
      </c>
      <c r="F636" s="7">
        <v>128.25</v>
      </c>
      <c r="G636" s="7">
        <v>126.1</v>
      </c>
      <c r="H636" s="7" t="s">
        <v>619</v>
      </c>
      <c r="I636" s="9">
        <v>1.0800000000000001E-2</v>
      </c>
    </row>
    <row r="637" spans="3:9" x14ac:dyDescent="0.25">
      <c r="C637" s="10">
        <v>44362</v>
      </c>
      <c r="D637" s="7">
        <v>125.35</v>
      </c>
      <c r="E637" s="7">
        <v>125.6</v>
      </c>
      <c r="F637" s="7">
        <v>128.5</v>
      </c>
      <c r="G637" s="7">
        <v>124.85</v>
      </c>
      <c r="H637" s="7" t="s">
        <v>127</v>
      </c>
      <c r="I637" s="9">
        <v>4.4000000000000003E-3</v>
      </c>
    </row>
    <row r="638" spans="3:9" x14ac:dyDescent="0.25">
      <c r="C638" s="10">
        <v>44361</v>
      </c>
      <c r="D638" s="7">
        <v>124.8</v>
      </c>
      <c r="E638" s="7">
        <v>124.4</v>
      </c>
      <c r="F638" s="7">
        <v>125.8</v>
      </c>
      <c r="G638" s="7">
        <v>121.25</v>
      </c>
      <c r="H638" s="7" t="s">
        <v>1079</v>
      </c>
      <c r="I638" s="9">
        <v>1.01E-2</v>
      </c>
    </row>
    <row r="639" spans="3:9" x14ac:dyDescent="0.25">
      <c r="C639" s="10">
        <v>44358</v>
      </c>
      <c r="D639" s="7">
        <v>123.55</v>
      </c>
      <c r="E639" s="7">
        <v>123.95</v>
      </c>
      <c r="F639" s="7">
        <v>126.6</v>
      </c>
      <c r="G639" s="7">
        <v>122.5</v>
      </c>
      <c r="H639" s="7" t="s">
        <v>1080</v>
      </c>
      <c r="I639" s="9">
        <v>-3.2000000000000002E-3</v>
      </c>
    </row>
    <row r="640" spans="3:9" x14ac:dyDescent="0.25">
      <c r="C640" s="10">
        <v>44357</v>
      </c>
      <c r="D640" s="7">
        <v>123.95</v>
      </c>
      <c r="E640" s="7">
        <v>123.75</v>
      </c>
      <c r="F640" s="7">
        <v>124.8</v>
      </c>
      <c r="G640" s="7">
        <v>122.45</v>
      </c>
      <c r="H640" s="7" t="s">
        <v>755</v>
      </c>
      <c r="I640" s="9">
        <v>-8.0000000000000004E-4</v>
      </c>
    </row>
    <row r="641" spans="3:9" x14ac:dyDescent="0.25">
      <c r="C641" s="10">
        <v>44356</v>
      </c>
      <c r="D641" s="7">
        <v>124.05</v>
      </c>
      <c r="E641" s="7">
        <v>127</v>
      </c>
      <c r="F641" s="7">
        <v>128</v>
      </c>
      <c r="G641" s="7">
        <v>123.05</v>
      </c>
      <c r="H641" s="7" t="s">
        <v>1081</v>
      </c>
      <c r="I641" s="9">
        <v>-6.0000000000000001E-3</v>
      </c>
    </row>
    <row r="642" spans="3:9" x14ac:dyDescent="0.25">
      <c r="C642" s="10">
        <v>44355</v>
      </c>
      <c r="D642" s="7">
        <v>124.8</v>
      </c>
      <c r="E642" s="7">
        <v>125.75</v>
      </c>
      <c r="F642" s="7">
        <v>125.9</v>
      </c>
      <c r="G642" s="7">
        <v>122.65</v>
      </c>
      <c r="H642" s="7" t="s">
        <v>655</v>
      </c>
      <c r="I642" s="9">
        <v>-2.8E-3</v>
      </c>
    </row>
    <row r="643" spans="3:9" x14ac:dyDescent="0.25">
      <c r="C643" s="10">
        <v>44354</v>
      </c>
      <c r="D643" s="7">
        <v>125.15</v>
      </c>
      <c r="E643" s="7">
        <v>126.95</v>
      </c>
      <c r="F643" s="7">
        <v>127.5</v>
      </c>
      <c r="G643" s="7">
        <v>124.9</v>
      </c>
      <c r="H643" s="7" t="s">
        <v>1082</v>
      </c>
      <c r="I643" s="9">
        <v>-2.3999999999999998E-3</v>
      </c>
    </row>
    <row r="644" spans="3:9" x14ac:dyDescent="0.25">
      <c r="C644" s="10">
        <v>44351</v>
      </c>
      <c r="D644" s="7">
        <v>125.45</v>
      </c>
      <c r="E644" s="7">
        <v>124.6</v>
      </c>
      <c r="F644" s="7">
        <v>126.7</v>
      </c>
      <c r="G644" s="7">
        <v>123.35</v>
      </c>
      <c r="H644" s="7" t="s">
        <v>1083</v>
      </c>
      <c r="I644" s="9">
        <v>2.41E-2</v>
      </c>
    </row>
    <row r="645" spans="3:9" x14ac:dyDescent="0.25">
      <c r="C645" s="10">
        <v>44350</v>
      </c>
      <c r="D645" s="7">
        <v>122.5</v>
      </c>
      <c r="E645" s="7">
        <v>118.8</v>
      </c>
      <c r="F645" s="7">
        <v>123.8</v>
      </c>
      <c r="G645" s="7">
        <v>118.45</v>
      </c>
      <c r="H645" s="7" t="s">
        <v>1084</v>
      </c>
      <c r="I645" s="9">
        <v>4.0300000000000002E-2</v>
      </c>
    </row>
    <row r="646" spans="3:9" x14ac:dyDescent="0.25">
      <c r="C646" s="10">
        <v>44349</v>
      </c>
      <c r="D646" s="7">
        <v>117.75</v>
      </c>
      <c r="E646" s="7">
        <v>118</v>
      </c>
      <c r="F646" s="7">
        <v>119.4</v>
      </c>
      <c r="G646" s="7">
        <v>116</v>
      </c>
      <c r="H646" s="7" t="s">
        <v>1085</v>
      </c>
      <c r="I646" s="9">
        <v>1.2999999999999999E-3</v>
      </c>
    </row>
    <row r="647" spans="3:9" x14ac:dyDescent="0.25">
      <c r="C647" s="10">
        <v>44348</v>
      </c>
      <c r="D647" s="7">
        <v>117.6</v>
      </c>
      <c r="E647" s="7">
        <v>114.35</v>
      </c>
      <c r="F647" s="7">
        <v>118.45</v>
      </c>
      <c r="G647" s="7">
        <v>114.2</v>
      </c>
      <c r="H647" s="7" t="s">
        <v>1086</v>
      </c>
      <c r="I647" s="9">
        <v>3.4799999999999998E-2</v>
      </c>
    </row>
    <row r="648" spans="3:9" x14ac:dyDescent="0.25">
      <c r="C648" s="10">
        <v>44347</v>
      </c>
      <c r="D648" s="7">
        <v>113.65</v>
      </c>
      <c r="E648" s="7">
        <v>112.5</v>
      </c>
      <c r="F648" s="7">
        <v>114.35</v>
      </c>
      <c r="G648" s="7">
        <v>111.4</v>
      </c>
      <c r="H648" s="7" t="s">
        <v>79</v>
      </c>
      <c r="I648" s="9">
        <v>1.1599999999999999E-2</v>
      </c>
    </row>
    <row r="649" spans="3:9" x14ac:dyDescent="0.25">
      <c r="C649" s="10">
        <v>44344</v>
      </c>
      <c r="D649" s="7">
        <v>112.35</v>
      </c>
      <c r="E649" s="7">
        <v>113.2</v>
      </c>
      <c r="F649" s="7">
        <v>115.55</v>
      </c>
      <c r="G649" s="7">
        <v>111.85</v>
      </c>
      <c r="H649" s="7" t="s">
        <v>1087</v>
      </c>
      <c r="I649" s="9">
        <v>4.4999999999999997E-3</v>
      </c>
    </row>
    <row r="650" spans="3:9" x14ac:dyDescent="0.25">
      <c r="C650" s="10">
        <v>44343</v>
      </c>
      <c r="D650" s="7">
        <v>111.85</v>
      </c>
      <c r="E650" s="7">
        <v>113</v>
      </c>
      <c r="F650" s="7">
        <v>113.65</v>
      </c>
      <c r="G650" s="7">
        <v>111.3</v>
      </c>
      <c r="H650" s="7" t="s">
        <v>650</v>
      </c>
      <c r="I650" s="9">
        <v>-1.32E-2</v>
      </c>
    </row>
    <row r="651" spans="3:9" x14ac:dyDescent="0.25">
      <c r="C651" s="10">
        <v>44342</v>
      </c>
      <c r="D651" s="7">
        <v>113.35</v>
      </c>
      <c r="E651" s="7">
        <v>115.4</v>
      </c>
      <c r="F651" s="7">
        <v>115.4</v>
      </c>
      <c r="G651" s="7">
        <v>113</v>
      </c>
      <c r="H651" s="7" t="s">
        <v>1068</v>
      </c>
      <c r="I651" s="9">
        <v>-1.09E-2</v>
      </c>
    </row>
    <row r="652" spans="3:9" x14ac:dyDescent="0.25">
      <c r="C652" s="10">
        <v>44341</v>
      </c>
      <c r="D652" s="7">
        <v>114.6</v>
      </c>
      <c r="E652" s="7">
        <v>114.4</v>
      </c>
      <c r="F652" s="7">
        <v>117.1</v>
      </c>
      <c r="G652" s="7">
        <v>113.7</v>
      </c>
      <c r="H652" s="7" t="s">
        <v>1088</v>
      </c>
      <c r="I652" s="9">
        <v>1.37E-2</v>
      </c>
    </row>
    <row r="653" spans="3:9" x14ac:dyDescent="0.25">
      <c r="C653" s="10">
        <v>44340</v>
      </c>
      <c r="D653" s="7">
        <v>113.05</v>
      </c>
      <c r="E653" s="7">
        <v>113.25</v>
      </c>
      <c r="F653" s="7">
        <v>113.95</v>
      </c>
      <c r="G653" s="7">
        <v>110.85</v>
      </c>
      <c r="H653" s="7" t="s">
        <v>1089</v>
      </c>
      <c r="I653" s="9">
        <v>2.7000000000000001E-3</v>
      </c>
    </row>
    <row r="654" spans="3:9" x14ac:dyDescent="0.25">
      <c r="C654" s="10">
        <v>44337</v>
      </c>
      <c r="D654" s="7">
        <v>112.75</v>
      </c>
      <c r="E654" s="7">
        <v>111.05</v>
      </c>
      <c r="F654" s="7">
        <v>114.05</v>
      </c>
      <c r="G654" s="7">
        <v>111.05</v>
      </c>
      <c r="H654" s="7" t="s">
        <v>1090</v>
      </c>
      <c r="I654" s="9">
        <v>8.5000000000000006E-3</v>
      </c>
    </row>
    <row r="655" spans="3:9" x14ac:dyDescent="0.25">
      <c r="C655" s="10">
        <v>44336</v>
      </c>
      <c r="D655" s="7">
        <v>111.8</v>
      </c>
      <c r="E655" s="7">
        <v>113.45</v>
      </c>
      <c r="F655" s="7">
        <v>114.7</v>
      </c>
      <c r="G655" s="7">
        <v>111.2</v>
      </c>
      <c r="H655" s="7" t="s">
        <v>506</v>
      </c>
      <c r="I655" s="9">
        <v>-2.7E-2</v>
      </c>
    </row>
    <row r="656" spans="3:9" x14ac:dyDescent="0.25">
      <c r="C656" s="10">
        <v>44335</v>
      </c>
      <c r="D656" s="7">
        <v>114.9</v>
      </c>
      <c r="E656" s="7">
        <v>114.5</v>
      </c>
      <c r="F656" s="7">
        <v>115.8</v>
      </c>
      <c r="G656" s="7">
        <v>113.4</v>
      </c>
      <c r="H656" s="7" t="s">
        <v>1091</v>
      </c>
      <c r="I656" s="9">
        <v>-1.03E-2</v>
      </c>
    </row>
    <row r="657" spans="3:9" x14ac:dyDescent="0.25">
      <c r="C657" s="10">
        <v>44334</v>
      </c>
      <c r="D657" s="7">
        <v>116.1</v>
      </c>
      <c r="E657" s="7">
        <v>115</v>
      </c>
      <c r="F657" s="7">
        <v>117.5</v>
      </c>
      <c r="G657" s="7">
        <v>114.3</v>
      </c>
      <c r="H657" s="7" t="s">
        <v>975</v>
      </c>
      <c r="I657" s="9">
        <v>1.6199999999999999E-2</v>
      </c>
    </row>
    <row r="658" spans="3:9" x14ac:dyDescent="0.25">
      <c r="C658" s="10">
        <v>44333</v>
      </c>
      <c r="D658" s="7">
        <v>114.25</v>
      </c>
      <c r="E658" s="7">
        <v>113.95</v>
      </c>
      <c r="F658" s="7">
        <v>115.4</v>
      </c>
      <c r="G658" s="7">
        <v>112.25</v>
      </c>
      <c r="H658" s="7" t="s">
        <v>837</v>
      </c>
      <c r="I658" s="9">
        <v>1.15E-2</v>
      </c>
    </row>
    <row r="659" spans="3:9" x14ac:dyDescent="0.25">
      <c r="C659" s="10">
        <v>44330</v>
      </c>
      <c r="D659" s="7">
        <v>112.95</v>
      </c>
      <c r="E659" s="7">
        <v>116</v>
      </c>
      <c r="F659" s="7">
        <v>116</v>
      </c>
      <c r="G659" s="7">
        <v>111.55</v>
      </c>
      <c r="H659" s="7" t="s">
        <v>1076</v>
      </c>
      <c r="I659" s="9">
        <v>-1.8700000000000001E-2</v>
      </c>
    </row>
    <row r="660" spans="3:9" x14ac:dyDescent="0.25">
      <c r="C660" s="10">
        <v>44328</v>
      </c>
      <c r="D660" s="7">
        <v>115.1</v>
      </c>
      <c r="E660" s="7">
        <v>118.7</v>
      </c>
      <c r="F660" s="7">
        <v>121.15</v>
      </c>
      <c r="G660" s="7">
        <v>113.7</v>
      </c>
      <c r="H660" s="7" t="s">
        <v>1092</v>
      </c>
      <c r="I660" s="9">
        <v>-2.5399999999999999E-2</v>
      </c>
    </row>
    <row r="661" spans="3:9" x14ac:dyDescent="0.25">
      <c r="C661" s="10">
        <v>44327</v>
      </c>
      <c r="D661" s="7">
        <v>118.1</v>
      </c>
      <c r="E661" s="7">
        <v>112.55</v>
      </c>
      <c r="F661" s="7">
        <v>118.7</v>
      </c>
      <c r="G661" s="7">
        <v>110.75</v>
      </c>
      <c r="H661" s="7" t="s">
        <v>1093</v>
      </c>
      <c r="I661" s="9">
        <v>3.6900000000000002E-2</v>
      </c>
    </row>
    <row r="662" spans="3:9" x14ac:dyDescent="0.25">
      <c r="C662" s="10">
        <v>44326</v>
      </c>
      <c r="D662" s="7">
        <v>113.9</v>
      </c>
      <c r="E662" s="7">
        <v>113.85</v>
      </c>
      <c r="F662" s="7">
        <v>114.95</v>
      </c>
      <c r="G662" s="7">
        <v>112.5</v>
      </c>
      <c r="H662" s="7" t="s">
        <v>412</v>
      </c>
      <c r="I662" s="9">
        <v>2.1999999999999999E-2</v>
      </c>
    </row>
    <row r="663" spans="3:9" x14ac:dyDescent="0.25">
      <c r="C663" s="10">
        <v>44323</v>
      </c>
      <c r="D663" s="7">
        <v>111.45</v>
      </c>
      <c r="E663" s="7">
        <v>110.85</v>
      </c>
      <c r="F663" s="7">
        <v>112.35</v>
      </c>
      <c r="G663" s="7">
        <v>109.65</v>
      </c>
      <c r="H663" s="7" t="s">
        <v>1094</v>
      </c>
      <c r="I663" s="9">
        <v>1.09E-2</v>
      </c>
    </row>
    <row r="664" spans="3:9" x14ac:dyDescent="0.25">
      <c r="C664" s="10">
        <v>44322</v>
      </c>
      <c r="D664" s="7">
        <v>110.25</v>
      </c>
      <c r="E664" s="7">
        <v>112.3</v>
      </c>
      <c r="F664" s="7">
        <v>112.85</v>
      </c>
      <c r="G664" s="7">
        <v>109.45</v>
      </c>
      <c r="H664" s="7" t="s">
        <v>571</v>
      </c>
      <c r="I664" s="9">
        <v>-7.7000000000000002E-3</v>
      </c>
    </row>
    <row r="665" spans="3:9" x14ac:dyDescent="0.25">
      <c r="C665" s="10">
        <v>44321</v>
      </c>
      <c r="D665" s="7">
        <v>111.1</v>
      </c>
      <c r="E665" s="7">
        <v>112.4</v>
      </c>
      <c r="F665" s="7">
        <v>114</v>
      </c>
      <c r="G665" s="7">
        <v>110.5</v>
      </c>
      <c r="H665" s="7" t="s">
        <v>1095</v>
      </c>
      <c r="I665" s="9">
        <v>1.32E-2</v>
      </c>
    </row>
    <row r="666" spans="3:9" x14ac:dyDescent="0.25">
      <c r="C666" s="10">
        <v>44320</v>
      </c>
      <c r="D666" s="7">
        <v>109.65</v>
      </c>
      <c r="E666" s="7">
        <v>108</v>
      </c>
      <c r="F666" s="7">
        <v>110.3</v>
      </c>
      <c r="G666" s="7">
        <v>107.7</v>
      </c>
      <c r="H666" s="7" t="s">
        <v>1096</v>
      </c>
      <c r="I666" s="9">
        <v>1.8100000000000002E-2</v>
      </c>
    </row>
    <row r="667" spans="3:9" x14ac:dyDescent="0.25">
      <c r="C667" s="10">
        <v>44319</v>
      </c>
      <c r="D667" s="7">
        <v>107.7</v>
      </c>
      <c r="E667" s="7">
        <v>108.15</v>
      </c>
      <c r="F667" s="7">
        <v>110.7</v>
      </c>
      <c r="G667" s="7">
        <v>106</v>
      </c>
      <c r="H667" s="7" t="s">
        <v>1097</v>
      </c>
      <c r="I667" s="9">
        <v>-4.1999999999999997E-3</v>
      </c>
    </row>
    <row r="668" spans="3:9" x14ac:dyDescent="0.25">
      <c r="C668" s="10">
        <v>44316</v>
      </c>
      <c r="D668" s="7">
        <v>108.15</v>
      </c>
      <c r="E668" s="7">
        <v>104.15</v>
      </c>
      <c r="F668" s="7">
        <v>112.7</v>
      </c>
      <c r="G668" s="7">
        <v>103.3</v>
      </c>
      <c r="H668" s="7" t="s">
        <v>1098</v>
      </c>
      <c r="I668" s="9">
        <v>3.9399999999999998E-2</v>
      </c>
    </row>
    <row r="669" spans="3:9" x14ac:dyDescent="0.25">
      <c r="C669" s="10">
        <v>44315</v>
      </c>
      <c r="D669" s="7">
        <v>104.05</v>
      </c>
      <c r="E669" s="7">
        <v>104.9</v>
      </c>
      <c r="F669" s="7">
        <v>105.9</v>
      </c>
      <c r="G669" s="7">
        <v>103.55</v>
      </c>
      <c r="H669" s="7" t="s">
        <v>491</v>
      </c>
      <c r="I669" s="9">
        <v>1.4E-3</v>
      </c>
    </row>
    <row r="670" spans="3:9" x14ac:dyDescent="0.25">
      <c r="C670" s="10">
        <v>44314</v>
      </c>
      <c r="D670" s="7">
        <v>103.9</v>
      </c>
      <c r="E670" s="7">
        <v>103.75</v>
      </c>
      <c r="F670" s="7">
        <v>104.4</v>
      </c>
      <c r="G670" s="7">
        <v>103.3</v>
      </c>
      <c r="H670" s="7" t="s">
        <v>152</v>
      </c>
      <c r="I670" s="9">
        <v>6.7999999999999996E-3</v>
      </c>
    </row>
    <row r="671" spans="3:9" x14ac:dyDescent="0.25">
      <c r="C671" s="10">
        <v>44313</v>
      </c>
      <c r="D671" s="7">
        <v>103.2</v>
      </c>
      <c r="E671" s="7">
        <v>102.8</v>
      </c>
      <c r="F671" s="7">
        <v>104</v>
      </c>
      <c r="G671" s="7">
        <v>102.8</v>
      </c>
      <c r="H671" s="7" t="s">
        <v>1099</v>
      </c>
      <c r="I671" s="9">
        <v>3.8999999999999998E-3</v>
      </c>
    </row>
    <row r="672" spans="3:9" x14ac:dyDescent="0.25">
      <c r="C672" s="10">
        <v>44312</v>
      </c>
      <c r="D672" s="7">
        <v>102.8</v>
      </c>
      <c r="E672" s="7">
        <v>105.25</v>
      </c>
      <c r="F672" s="7">
        <v>105.7</v>
      </c>
      <c r="G672" s="7">
        <v>102.5</v>
      </c>
      <c r="H672" s="7" t="s">
        <v>835</v>
      </c>
      <c r="I672" s="9">
        <v>3.8999999999999998E-3</v>
      </c>
    </row>
    <row r="673" spans="3:9" x14ac:dyDescent="0.25">
      <c r="C673" s="10">
        <v>44309</v>
      </c>
      <c r="D673" s="7">
        <v>102.4</v>
      </c>
      <c r="E673" s="7">
        <v>102</v>
      </c>
      <c r="F673" s="7">
        <v>103.65</v>
      </c>
      <c r="G673" s="7">
        <v>101.6</v>
      </c>
      <c r="H673" s="7" t="s">
        <v>1100</v>
      </c>
      <c r="I673" s="9">
        <v>-6.7999999999999996E-3</v>
      </c>
    </row>
    <row r="674" spans="3:9" x14ac:dyDescent="0.25">
      <c r="C674" s="10">
        <v>44308</v>
      </c>
      <c r="D674" s="7">
        <v>103.1</v>
      </c>
      <c r="E674" s="7">
        <v>102.4</v>
      </c>
      <c r="F674" s="7">
        <v>104.45</v>
      </c>
      <c r="G674" s="7">
        <v>101.65</v>
      </c>
      <c r="H674" s="7" t="s">
        <v>1101</v>
      </c>
      <c r="I674" s="9">
        <v>2.3999999999999998E-3</v>
      </c>
    </row>
    <row r="675" spans="3:9" x14ac:dyDescent="0.25">
      <c r="C675" s="10">
        <v>44306</v>
      </c>
      <c r="D675" s="7">
        <v>102.85</v>
      </c>
      <c r="E675" s="7">
        <v>103.3</v>
      </c>
      <c r="F675" s="7">
        <v>105</v>
      </c>
      <c r="G675" s="7">
        <v>102.2</v>
      </c>
      <c r="H675" s="7" t="s">
        <v>1102</v>
      </c>
      <c r="I675" s="9">
        <v>-1.9E-3</v>
      </c>
    </row>
    <row r="676" spans="3:9" x14ac:dyDescent="0.25">
      <c r="C676" s="10">
        <v>44305</v>
      </c>
      <c r="D676" s="7">
        <v>103.05</v>
      </c>
      <c r="E676" s="7">
        <v>103.95</v>
      </c>
      <c r="F676" s="7">
        <v>105.95</v>
      </c>
      <c r="G676" s="7">
        <v>101.9</v>
      </c>
      <c r="H676" s="7" t="s">
        <v>1103</v>
      </c>
      <c r="I676" s="9">
        <v>-3.9600000000000003E-2</v>
      </c>
    </row>
    <row r="677" spans="3:9" x14ac:dyDescent="0.25">
      <c r="C677" s="10">
        <v>44302</v>
      </c>
      <c r="D677" s="7">
        <v>107.3</v>
      </c>
      <c r="E677" s="7">
        <v>104.6</v>
      </c>
      <c r="F677" s="7">
        <v>107.85</v>
      </c>
      <c r="G677" s="7">
        <v>104.2</v>
      </c>
      <c r="H677" s="7" t="s">
        <v>1104</v>
      </c>
      <c r="I677" s="9">
        <v>2.0899999999999998E-2</v>
      </c>
    </row>
    <row r="678" spans="3:9" x14ac:dyDescent="0.25">
      <c r="C678" s="10">
        <v>44301</v>
      </c>
      <c r="D678" s="7">
        <v>105.1</v>
      </c>
      <c r="E678" s="7">
        <v>104.25</v>
      </c>
      <c r="F678" s="7">
        <v>106.75</v>
      </c>
      <c r="G678" s="7">
        <v>103.8</v>
      </c>
      <c r="H678" s="7" t="s">
        <v>918</v>
      </c>
      <c r="I678" s="9">
        <v>2.9899999999999999E-2</v>
      </c>
    </row>
    <row r="679" spans="3:9" x14ac:dyDescent="0.25">
      <c r="C679" s="10">
        <v>44299</v>
      </c>
      <c r="D679" s="7">
        <v>102.05</v>
      </c>
      <c r="E679" s="7">
        <v>98.05</v>
      </c>
      <c r="F679" s="7">
        <v>102.5</v>
      </c>
      <c r="G679" s="7">
        <v>98.05</v>
      </c>
      <c r="H679" s="7" t="s">
        <v>1105</v>
      </c>
      <c r="I679" s="9">
        <v>4.0800000000000003E-2</v>
      </c>
    </row>
    <row r="680" spans="3:9" x14ac:dyDescent="0.25">
      <c r="C680" s="10">
        <v>44298</v>
      </c>
      <c r="D680" s="7">
        <v>98.05</v>
      </c>
      <c r="E680" s="7">
        <v>100.85</v>
      </c>
      <c r="F680" s="7">
        <v>102.25</v>
      </c>
      <c r="G680" s="7">
        <v>97.45</v>
      </c>
      <c r="H680" s="7" t="s">
        <v>1106</v>
      </c>
      <c r="I680" s="9">
        <v>-5.5399999999999998E-2</v>
      </c>
    </row>
    <row r="681" spans="3:9" x14ac:dyDescent="0.25">
      <c r="C681" s="10">
        <v>44295</v>
      </c>
      <c r="D681" s="7">
        <v>103.8</v>
      </c>
      <c r="E681" s="7">
        <v>103</v>
      </c>
      <c r="F681" s="7">
        <v>104.9</v>
      </c>
      <c r="G681" s="7">
        <v>103</v>
      </c>
      <c r="H681" s="7" t="s">
        <v>458</v>
      </c>
      <c r="I681" s="9">
        <v>1.9E-3</v>
      </c>
    </row>
    <row r="682" spans="3:9" x14ac:dyDescent="0.25">
      <c r="C682" s="10">
        <v>44294</v>
      </c>
      <c r="D682" s="7">
        <v>103.6</v>
      </c>
      <c r="E682" s="7">
        <v>103.8</v>
      </c>
      <c r="F682" s="7">
        <v>105.7</v>
      </c>
      <c r="G682" s="7">
        <v>103.3</v>
      </c>
      <c r="H682" s="7" t="s">
        <v>1107</v>
      </c>
      <c r="I682" s="9">
        <v>-0.01</v>
      </c>
    </row>
    <row r="683" spans="3:9" x14ac:dyDescent="0.25">
      <c r="C683" s="10">
        <v>44293</v>
      </c>
      <c r="D683" s="7">
        <v>104.65</v>
      </c>
      <c r="E683" s="7">
        <v>103.9</v>
      </c>
      <c r="F683" s="7">
        <v>105.35</v>
      </c>
      <c r="G683" s="7">
        <v>103.45</v>
      </c>
      <c r="H683" s="7" t="s">
        <v>802</v>
      </c>
      <c r="I683" s="9">
        <v>6.7000000000000002E-3</v>
      </c>
    </row>
    <row r="684" spans="3:9" x14ac:dyDescent="0.25">
      <c r="C684" s="10">
        <v>44292</v>
      </c>
      <c r="D684" s="7">
        <v>103.95</v>
      </c>
      <c r="E684" s="7">
        <v>102.65</v>
      </c>
      <c r="F684" s="7">
        <v>104.4</v>
      </c>
      <c r="G684" s="7">
        <v>101.3</v>
      </c>
      <c r="H684" s="7" t="s">
        <v>532</v>
      </c>
      <c r="I684" s="9">
        <v>4.7999999999999996E-3</v>
      </c>
    </row>
    <row r="685" spans="3:9" x14ac:dyDescent="0.25">
      <c r="C685" s="10">
        <v>44291</v>
      </c>
      <c r="D685" s="7">
        <v>103.45</v>
      </c>
      <c r="E685" s="7">
        <v>102.15</v>
      </c>
      <c r="F685" s="7">
        <v>104.5</v>
      </c>
      <c r="G685" s="7">
        <v>99.4</v>
      </c>
      <c r="H685" s="7" t="s">
        <v>1108</v>
      </c>
      <c r="I685" s="9">
        <v>-8.6E-3</v>
      </c>
    </row>
    <row r="686" spans="3:9" x14ac:dyDescent="0.25">
      <c r="C686" s="10">
        <v>44287</v>
      </c>
      <c r="D686" s="7">
        <v>104.35</v>
      </c>
      <c r="E686" s="7">
        <v>103</v>
      </c>
      <c r="F686" s="7">
        <v>105.25</v>
      </c>
      <c r="G686" s="7">
        <v>101.15</v>
      </c>
      <c r="H686" s="7" t="s">
        <v>1109</v>
      </c>
      <c r="I686" s="9">
        <v>2.1499999999999998E-2</v>
      </c>
    </row>
    <row r="687" spans="3:9" x14ac:dyDescent="0.25">
      <c r="C687" s="10">
        <v>44286</v>
      </c>
      <c r="D687" s="7">
        <v>102.15</v>
      </c>
      <c r="E687" s="7">
        <v>102.8</v>
      </c>
      <c r="F687" s="7">
        <v>104.2</v>
      </c>
      <c r="G687" s="7">
        <v>101.9</v>
      </c>
      <c r="H687" s="7" t="s">
        <v>1110</v>
      </c>
      <c r="I687" s="9">
        <v>-1.2999999999999999E-2</v>
      </c>
    </row>
    <row r="688" spans="3:9" x14ac:dyDescent="0.25">
      <c r="C688" s="10">
        <v>44285</v>
      </c>
      <c r="D688" s="7">
        <v>103.5</v>
      </c>
      <c r="E688" s="7">
        <v>104.05</v>
      </c>
      <c r="F688" s="7">
        <v>106.3</v>
      </c>
      <c r="G688" s="7">
        <v>102.6</v>
      </c>
      <c r="H688" s="7" t="s">
        <v>1111</v>
      </c>
      <c r="I688" s="9">
        <v>1.0699999999999999E-2</v>
      </c>
    </row>
    <row r="689" spans="3:9" x14ac:dyDescent="0.25">
      <c r="C689" s="10">
        <v>44281</v>
      </c>
      <c r="D689" s="7">
        <v>102.4</v>
      </c>
      <c r="E689" s="7">
        <v>103</v>
      </c>
      <c r="F689" s="7">
        <v>104</v>
      </c>
      <c r="G689" s="7">
        <v>100.25</v>
      </c>
      <c r="H689" s="7" t="s">
        <v>1112</v>
      </c>
      <c r="I689" s="9">
        <v>3.8999999999999998E-3</v>
      </c>
    </row>
    <row r="690" spans="3:9" x14ac:dyDescent="0.25">
      <c r="C690" s="10">
        <v>44280</v>
      </c>
      <c r="D690" s="7">
        <v>102</v>
      </c>
      <c r="E690" s="7">
        <v>106</v>
      </c>
      <c r="F690" s="7">
        <v>107.7</v>
      </c>
      <c r="G690" s="7">
        <v>101.3</v>
      </c>
      <c r="H690" s="7" t="s">
        <v>636</v>
      </c>
      <c r="I690" s="9">
        <v>-2.6700000000000002E-2</v>
      </c>
    </row>
    <row r="691" spans="3:9" x14ac:dyDescent="0.25">
      <c r="C691" s="10">
        <v>44279</v>
      </c>
      <c r="D691" s="7">
        <v>104.8</v>
      </c>
      <c r="E691" s="7">
        <v>105</v>
      </c>
      <c r="F691" s="7">
        <v>106</v>
      </c>
      <c r="G691" s="7">
        <v>102.85</v>
      </c>
      <c r="H691" s="7" t="s">
        <v>1113</v>
      </c>
      <c r="I691" s="9">
        <v>-2.1899999999999999E-2</v>
      </c>
    </row>
    <row r="692" spans="3:9" x14ac:dyDescent="0.25">
      <c r="C692" s="10">
        <v>44278</v>
      </c>
      <c r="D692" s="7">
        <v>107.15</v>
      </c>
      <c r="E692" s="7">
        <v>109.6</v>
      </c>
      <c r="F692" s="7">
        <v>110.3</v>
      </c>
      <c r="G692" s="7">
        <v>106.6</v>
      </c>
      <c r="H692" s="7" t="s">
        <v>702</v>
      </c>
      <c r="I692" s="9">
        <v>-2.24E-2</v>
      </c>
    </row>
    <row r="693" spans="3:9" x14ac:dyDescent="0.25">
      <c r="C693" s="10">
        <v>44277</v>
      </c>
      <c r="D693" s="7">
        <v>109.6</v>
      </c>
      <c r="E693" s="7">
        <v>110.5</v>
      </c>
      <c r="F693" s="7">
        <v>111.25</v>
      </c>
      <c r="G693" s="7">
        <v>108.55</v>
      </c>
      <c r="H693" s="7" t="s">
        <v>886</v>
      </c>
      <c r="I693" s="9">
        <v>-8.0999999999999996E-3</v>
      </c>
    </row>
    <row r="694" spans="3:9" x14ac:dyDescent="0.25">
      <c r="C694" s="10">
        <v>44274</v>
      </c>
      <c r="D694" s="7">
        <v>110.5</v>
      </c>
      <c r="E694" s="7">
        <v>106.25</v>
      </c>
      <c r="F694" s="7">
        <v>113.25</v>
      </c>
      <c r="G694" s="7">
        <v>104.45</v>
      </c>
      <c r="H694" s="7" t="s">
        <v>1114</v>
      </c>
      <c r="I694" s="9">
        <v>2.7000000000000001E-3</v>
      </c>
    </row>
    <row r="695" spans="3:9" x14ac:dyDescent="0.25">
      <c r="C695" s="10">
        <v>44273</v>
      </c>
      <c r="D695" s="7">
        <v>110.2</v>
      </c>
      <c r="E695" s="7">
        <v>110</v>
      </c>
      <c r="F695" s="7">
        <v>112.2</v>
      </c>
      <c r="G695" s="7">
        <v>107.5</v>
      </c>
      <c r="H695" s="7" t="s">
        <v>1032</v>
      </c>
      <c r="I695" s="9">
        <v>7.7999999999999996E-3</v>
      </c>
    </row>
    <row r="696" spans="3:9" x14ac:dyDescent="0.25">
      <c r="C696" s="10">
        <v>44272</v>
      </c>
      <c r="D696" s="7">
        <v>109.35</v>
      </c>
      <c r="E696" s="7">
        <v>114.8</v>
      </c>
      <c r="F696" s="7">
        <v>114.85</v>
      </c>
      <c r="G696" s="7">
        <v>108.75</v>
      </c>
      <c r="H696" s="7" t="s">
        <v>1115</v>
      </c>
      <c r="I696" s="9">
        <v>-0.05</v>
      </c>
    </row>
    <row r="697" spans="3:9" x14ac:dyDescent="0.25">
      <c r="C697" s="10">
        <v>44271</v>
      </c>
      <c r="D697" s="7">
        <v>115.1</v>
      </c>
      <c r="E697" s="7">
        <v>113.8</v>
      </c>
      <c r="F697" s="7">
        <v>116.3</v>
      </c>
      <c r="G697" s="7">
        <v>113.45</v>
      </c>
      <c r="H697" s="7" t="s">
        <v>1116</v>
      </c>
      <c r="I697" s="9">
        <v>6.6E-3</v>
      </c>
    </row>
    <row r="698" spans="3:9" x14ac:dyDescent="0.25">
      <c r="C698" s="10">
        <v>44270</v>
      </c>
      <c r="D698" s="7">
        <v>114.35</v>
      </c>
      <c r="E698" s="7">
        <v>116</v>
      </c>
      <c r="F698" s="7">
        <v>116.85</v>
      </c>
      <c r="G698" s="7">
        <v>112.8</v>
      </c>
      <c r="H698" s="7" t="s">
        <v>1117</v>
      </c>
      <c r="I698" s="9">
        <v>-6.1000000000000004E-3</v>
      </c>
    </row>
    <row r="699" spans="3:9" x14ac:dyDescent="0.25">
      <c r="C699" s="10">
        <v>44267</v>
      </c>
      <c r="D699" s="7">
        <v>115.05</v>
      </c>
      <c r="E699" s="7">
        <v>116.75</v>
      </c>
      <c r="F699" s="7">
        <v>117.4</v>
      </c>
      <c r="G699" s="7">
        <v>114</v>
      </c>
      <c r="H699" s="7" t="s">
        <v>298</v>
      </c>
      <c r="I699" s="9">
        <v>5.7000000000000002E-3</v>
      </c>
    </row>
    <row r="700" spans="3:9" x14ac:dyDescent="0.25">
      <c r="C700" s="10">
        <v>44265</v>
      </c>
      <c r="D700" s="7">
        <v>114.4</v>
      </c>
      <c r="E700" s="7">
        <v>116.9</v>
      </c>
      <c r="F700" s="7">
        <v>117</v>
      </c>
      <c r="G700" s="7">
        <v>113.6</v>
      </c>
      <c r="H700" s="7" t="s">
        <v>1118</v>
      </c>
      <c r="I700" s="9">
        <v>-2.01E-2</v>
      </c>
    </row>
    <row r="701" spans="3:9" x14ac:dyDescent="0.25">
      <c r="C701" s="10">
        <v>44264</v>
      </c>
      <c r="D701" s="7">
        <v>116.75</v>
      </c>
      <c r="E701" s="7">
        <v>119.4</v>
      </c>
      <c r="F701" s="7">
        <v>119.55</v>
      </c>
      <c r="G701" s="7">
        <v>114.2</v>
      </c>
      <c r="H701" s="7" t="s">
        <v>481</v>
      </c>
      <c r="I701" s="9">
        <v>-1.2699999999999999E-2</v>
      </c>
    </row>
    <row r="702" spans="3:9" x14ac:dyDescent="0.25">
      <c r="C702" s="10">
        <v>44263</v>
      </c>
      <c r="D702" s="7">
        <v>118.25</v>
      </c>
      <c r="E702" s="7">
        <v>118.95</v>
      </c>
      <c r="F702" s="7">
        <v>122.35</v>
      </c>
      <c r="G702" s="7">
        <v>117.2</v>
      </c>
      <c r="H702" s="7" t="s">
        <v>1119</v>
      </c>
      <c r="I702" s="9">
        <v>2.87E-2</v>
      </c>
    </row>
    <row r="703" spans="3:9" x14ac:dyDescent="0.25">
      <c r="C703" s="10">
        <v>44260</v>
      </c>
      <c r="D703" s="7">
        <v>114.95</v>
      </c>
      <c r="E703" s="7">
        <v>116.25</v>
      </c>
      <c r="F703" s="7">
        <v>118.25</v>
      </c>
      <c r="G703" s="7">
        <v>113.5</v>
      </c>
      <c r="H703" s="7" t="s">
        <v>651</v>
      </c>
      <c r="I703" s="9">
        <v>0.02</v>
      </c>
    </row>
    <row r="704" spans="3:9" x14ac:dyDescent="0.25">
      <c r="C704" s="10">
        <v>44259</v>
      </c>
      <c r="D704" s="7">
        <v>112.7</v>
      </c>
      <c r="E704" s="7">
        <v>113.95</v>
      </c>
      <c r="F704" s="7">
        <v>117</v>
      </c>
      <c r="G704" s="7">
        <v>112.3</v>
      </c>
      <c r="H704" s="7" t="s">
        <v>1120</v>
      </c>
      <c r="I704" s="9">
        <v>-1.14E-2</v>
      </c>
    </row>
    <row r="705" spans="3:9" x14ac:dyDescent="0.25">
      <c r="C705" s="10">
        <v>44258</v>
      </c>
      <c r="D705" s="7">
        <v>114</v>
      </c>
      <c r="E705" s="7">
        <v>114.05</v>
      </c>
      <c r="F705" s="7">
        <v>115.8</v>
      </c>
      <c r="G705" s="7">
        <v>113.2</v>
      </c>
      <c r="H705" s="7" t="s">
        <v>279</v>
      </c>
      <c r="I705" s="9">
        <v>4.4000000000000003E-3</v>
      </c>
    </row>
    <row r="706" spans="3:9" x14ac:dyDescent="0.25">
      <c r="C706" s="10">
        <v>44257</v>
      </c>
      <c r="D706" s="7">
        <v>113.5</v>
      </c>
      <c r="E706" s="7">
        <v>115.9</v>
      </c>
      <c r="F706" s="7">
        <v>116.65</v>
      </c>
      <c r="G706" s="7">
        <v>112.75</v>
      </c>
      <c r="H706" s="7" t="s">
        <v>1121</v>
      </c>
      <c r="I706" s="9">
        <v>-3.0300000000000001E-2</v>
      </c>
    </row>
    <row r="707" spans="3:9" x14ac:dyDescent="0.25">
      <c r="C707" s="10">
        <v>44256</v>
      </c>
      <c r="D707" s="7">
        <v>117.05</v>
      </c>
      <c r="E707" s="7">
        <v>114.3</v>
      </c>
      <c r="F707" s="7">
        <v>117.65</v>
      </c>
      <c r="G707" s="7">
        <v>113.5</v>
      </c>
      <c r="H707" s="7" t="s">
        <v>1122</v>
      </c>
      <c r="I707" s="9">
        <v>5.45E-2</v>
      </c>
    </row>
    <row r="708" spans="3:9" x14ac:dyDescent="0.25">
      <c r="C708" s="10">
        <v>44253</v>
      </c>
      <c r="D708" s="7">
        <v>111</v>
      </c>
      <c r="E708" s="7">
        <v>115.5</v>
      </c>
      <c r="F708" s="7">
        <v>118.4</v>
      </c>
      <c r="G708" s="7">
        <v>110.05</v>
      </c>
      <c r="H708" s="7" t="s">
        <v>1123</v>
      </c>
      <c r="I708" s="9">
        <v>-6.7599999999999993E-2</v>
      </c>
    </row>
    <row r="709" spans="3:9" x14ac:dyDescent="0.25">
      <c r="C709" s="10">
        <v>44252</v>
      </c>
      <c r="D709" s="7">
        <v>119.05</v>
      </c>
      <c r="E709" s="7">
        <v>116</v>
      </c>
      <c r="F709" s="7">
        <v>120.5</v>
      </c>
      <c r="G709" s="7">
        <v>115.35</v>
      </c>
      <c r="H709" s="7" t="s">
        <v>1124</v>
      </c>
      <c r="I709" s="9">
        <v>4.8000000000000001E-2</v>
      </c>
    </row>
    <row r="710" spans="3:9" x14ac:dyDescent="0.25">
      <c r="C710" s="10">
        <v>44251</v>
      </c>
      <c r="D710" s="7">
        <v>113.6</v>
      </c>
      <c r="E710" s="7">
        <v>114</v>
      </c>
      <c r="F710" s="7">
        <v>115.35</v>
      </c>
      <c r="G710" s="7">
        <v>111</v>
      </c>
      <c r="H710" s="7" t="s">
        <v>1125</v>
      </c>
      <c r="I710" s="9">
        <v>1.2500000000000001E-2</v>
      </c>
    </row>
    <row r="711" spans="3:9" x14ac:dyDescent="0.25">
      <c r="C711" s="10">
        <v>44250</v>
      </c>
      <c r="D711" s="7">
        <v>112.2</v>
      </c>
      <c r="E711" s="7">
        <v>109.75</v>
      </c>
      <c r="F711" s="7">
        <v>114.4</v>
      </c>
      <c r="G711" s="7">
        <v>109.45</v>
      </c>
      <c r="H711" s="7" t="s">
        <v>1126</v>
      </c>
      <c r="I711" s="9">
        <v>5.5500000000000001E-2</v>
      </c>
    </row>
    <row r="712" spans="3:9" x14ac:dyDescent="0.25">
      <c r="C712" s="10">
        <v>44249</v>
      </c>
      <c r="D712" s="7">
        <v>106.3</v>
      </c>
      <c r="E712" s="7">
        <v>105.9</v>
      </c>
      <c r="F712" s="7">
        <v>108.55</v>
      </c>
      <c r="G712" s="7">
        <v>105.3</v>
      </c>
      <c r="H712" s="7" t="s">
        <v>1127</v>
      </c>
      <c r="I712" s="9">
        <v>1.14E-2</v>
      </c>
    </row>
    <row r="713" spans="3:9" x14ac:dyDescent="0.25">
      <c r="C713" s="10">
        <v>44246</v>
      </c>
      <c r="D713" s="7">
        <v>105.1</v>
      </c>
      <c r="E713" s="7">
        <v>110.7</v>
      </c>
      <c r="F713" s="7">
        <v>112.2</v>
      </c>
      <c r="G713" s="7">
        <v>103.85</v>
      </c>
      <c r="H713" s="7" t="s">
        <v>1128</v>
      </c>
      <c r="I713" s="9">
        <v>-5.0599999999999999E-2</v>
      </c>
    </row>
    <row r="714" spans="3:9" x14ac:dyDescent="0.25">
      <c r="C714" s="10">
        <v>44245</v>
      </c>
      <c r="D714" s="7">
        <v>110.7</v>
      </c>
      <c r="E714" s="7">
        <v>103.7</v>
      </c>
      <c r="F714" s="7">
        <v>115.5</v>
      </c>
      <c r="G714" s="7">
        <v>103.35</v>
      </c>
      <c r="H714" s="7" t="s">
        <v>1129</v>
      </c>
      <c r="I714" s="9">
        <v>8.2600000000000007E-2</v>
      </c>
    </row>
    <row r="715" spans="3:9" x14ac:dyDescent="0.25">
      <c r="C715" s="10">
        <v>44244</v>
      </c>
      <c r="D715" s="7">
        <v>102.25</v>
      </c>
      <c r="E715" s="7">
        <v>102</v>
      </c>
      <c r="F715" s="7">
        <v>103.5</v>
      </c>
      <c r="G715" s="7">
        <v>100.8</v>
      </c>
      <c r="H715" s="7" t="s">
        <v>900</v>
      </c>
      <c r="I715" s="9">
        <v>-1.4500000000000001E-2</v>
      </c>
    </row>
    <row r="716" spans="3:9" x14ac:dyDescent="0.25">
      <c r="C716" s="10">
        <v>44243</v>
      </c>
      <c r="D716" s="7">
        <v>103.75</v>
      </c>
      <c r="E716" s="7">
        <v>99.25</v>
      </c>
      <c r="F716" s="7">
        <v>104.85</v>
      </c>
      <c r="G716" s="7">
        <v>99.25</v>
      </c>
      <c r="H716" s="7" t="s">
        <v>1130</v>
      </c>
      <c r="I716" s="9">
        <v>5.3800000000000001E-2</v>
      </c>
    </row>
    <row r="717" spans="3:9" x14ac:dyDescent="0.25">
      <c r="C717" s="10">
        <v>44242</v>
      </c>
      <c r="D717" s="7">
        <v>98.45</v>
      </c>
      <c r="E717" s="7">
        <v>97</v>
      </c>
      <c r="F717" s="7">
        <v>99.25</v>
      </c>
      <c r="G717" s="7">
        <v>95.6</v>
      </c>
      <c r="H717" s="7" t="s">
        <v>1131</v>
      </c>
      <c r="I717" s="9">
        <v>1.49E-2</v>
      </c>
    </row>
    <row r="718" spans="3:9" x14ac:dyDescent="0.25">
      <c r="C718" s="10">
        <v>44239</v>
      </c>
      <c r="D718" s="7">
        <v>97</v>
      </c>
      <c r="E718" s="7">
        <v>98.9</v>
      </c>
      <c r="F718" s="7">
        <v>99.4</v>
      </c>
      <c r="G718" s="7">
        <v>96.55</v>
      </c>
      <c r="H718" s="7" t="s">
        <v>1132</v>
      </c>
      <c r="I718" s="9">
        <v>-2.46E-2</v>
      </c>
    </row>
    <row r="719" spans="3:9" x14ac:dyDescent="0.25">
      <c r="C719" s="10">
        <v>44238</v>
      </c>
      <c r="D719" s="7">
        <v>99.45</v>
      </c>
      <c r="E719" s="7">
        <v>100</v>
      </c>
      <c r="F719" s="7">
        <v>100.35</v>
      </c>
      <c r="G719" s="7">
        <v>98.9</v>
      </c>
      <c r="H719" s="7" t="s">
        <v>1133</v>
      </c>
      <c r="I719" s="9">
        <v>-5.4999999999999997E-3</v>
      </c>
    </row>
    <row r="720" spans="3:9" x14ac:dyDescent="0.25">
      <c r="C720" s="10">
        <v>44237</v>
      </c>
      <c r="D720" s="7">
        <v>100</v>
      </c>
      <c r="E720" s="7">
        <v>102</v>
      </c>
      <c r="F720" s="7">
        <v>102.5</v>
      </c>
      <c r="G720" s="7">
        <v>98.6</v>
      </c>
      <c r="H720" s="7" t="s">
        <v>1134</v>
      </c>
      <c r="I720" s="9">
        <v>-9.9000000000000008E-3</v>
      </c>
    </row>
    <row r="721" spans="3:9" x14ac:dyDescent="0.25">
      <c r="C721" s="10">
        <v>44236</v>
      </c>
      <c r="D721" s="7">
        <v>101</v>
      </c>
      <c r="E721" s="7">
        <v>99.8</v>
      </c>
      <c r="F721" s="7">
        <v>103.35</v>
      </c>
      <c r="G721" s="7">
        <v>99.8</v>
      </c>
      <c r="H721" s="7" t="s">
        <v>1135</v>
      </c>
      <c r="I721" s="9">
        <v>1.35E-2</v>
      </c>
    </row>
    <row r="722" spans="3:9" x14ac:dyDescent="0.25">
      <c r="C722" s="10">
        <v>44235</v>
      </c>
      <c r="D722" s="7">
        <v>99.65</v>
      </c>
      <c r="E722" s="7">
        <v>99.5</v>
      </c>
      <c r="F722" s="7">
        <v>100.8</v>
      </c>
      <c r="G722" s="7">
        <v>99.1</v>
      </c>
      <c r="H722" s="7" t="s">
        <v>1136</v>
      </c>
      <c r="I722" s="9">
        <v>2.0500000000000001E-2</v>
      </c>
    </row>
    <row r="723" spans="3:9" x14ac:dyDescent="0.25">
      <c r="C723" s="10">
        <v>44232</v>
      </c>
      <c r="D723" s="7">
        <v>97.65</v>
      </c>
      <c r="E723" s="7">
        <v>98.95</v>
      </c>
      <c r="F723" s="7">
        <v>99.95</v>
      </c>
      <c r="G723" s="7">
        <v>96.8</v>
      </c>
      <c r="H723" s="7" t="s">
        <v>1137</v>
      </c>
      <c r="I723" s="9">
        <v>0</v>
      </c>
    </row>
    <row r="724" spans="3:9" x14ac:dyDescent="0.25">
      <c r="C724" s="10">
        <v>44231</v>
      </c>
      <c r="D724" s="7">
        <v>97.65</v>
      </c>
      <c r="E724" s="7">
        <v>94.25</v>
      </c>
      <c r="F724" s="7">
        <v>98.6</v>
      </c>
      <c r="G724" s="7">
        <v>94</v>
      </c>
      <c r="H724" s="7" t="s">
        <v>1138</v>
      </c>
      <c r="I724" s="9">
        <v>4.6100000000000002E-2</v>
      </c>
    </row>
    <row r="725" spans="3:9" x14ac:dyDescent="0.25">
      <c r="C725" s="10">
        <v>44230</v>
      </c>
      <c r="D725" s="7">
        <v>93.35</v>
      </c>
      <c r="E725" s="7">
        <v>94.6</v>
      </c>
      <c r="F725" s="7">
        <v>95.3</v>
      </c>
      <c r="G725" s="7">
        <v>93</v>
      </c>
      <c r="H725" s="7" t="s">
        <v>1139</v>
      </c>
      <c r="I725" s="9">
        <v>5.4000000000000003E-3</v>
      </c>
    </row>
    <row r="726" spans="3:9" x14ac:dyDescent="0.25">
      <c r="C726" s="10">
        <v>44229</v>
      </c>
      <c r="D726" s="7">
        <v>92.85</v>
      </c>
      <c r="E726" s="7">
        <v>92.5</v>
      </c>
      <c r="F726" s="7">
        <v>93.95</v>
      </c>
      <c r="G726" s="7">
        <v>91.2</v>
      </c>
      <c r="H726" s="7" t="s">
        <v>1140</v>
      </c>
      <c r="I726" s="9">
        <v>2.1999999999999999E-2</v>
      </c>
    </row>
    <row r="727" spans="3:9" x14ac:dyDescent="0.25">
      <c r="C727" s="10">
        <v>44228</v>
      </c>
      <c r="D727" s="7">
        <v>90.85</v>
      </c>
      <c r="E727" s="7">
        <v>89</v>
      </c>
      <c r="F727" s="7">
        <v>91.2</v>
      </c>
      <c r="G727" s="7">
        <v>88.45</v>
      </c>
      <c r="H727" s="7" t="s">
        <v>1141</v>
      </c>
      <c r="I727" s="9">
        <v>2.8899999999999999E-2</v>
      </c>
    </row>
    <row r="728" spans="3:9" x14ac:dyDescent="0.25">
      <c r="C728" s="10">
        <v>44225</v>
      </c>
      <c r="D728" s="7">
        <v>88.3</v>
      </c>
      <c r="E728" s="7">
        <v>90.75</v>
      </c>
      <c r="F728" s="7">
        <v>92.95</v>
      </c>
      <c r="G728" s="7">
        <v>87.75</v>
      </c>
      <c r="H728" s="7" t="s">
        <v>1142</v>
      </c>
      <c r="I728" s="9">
        <v>-2.5899999999999999E-2</v>
      </c>
    </row>
    <row r="729" spans="3:9" x14ac:dyDescent="0.25">
      <c r="C729" s="10">
        <v>44224</v>
      </c>
      <c r="D729" s="7">
        <v>90.65</v>
      </c>
      <c r="E729" s="7">
        <v>89</v>
      </c>
      <c r="F729" s="7">
        <v>91.4</v>
      </c>
      <c r="G729" s="7">
        <v>88.8</v>
      </c>
      <c r="H729" s="7" t="s">
        <v>1143</v>
      </c>
      <c r="I729" s="9">
        <v>1.06E-2</v>
      </c>
    </row>
    <row r="730" spans="3:9" x14ac:dyDescent="0.25">
      <c r="C730" s="10">
        <v>44223</v>
      </c>
      <c r="D730" s="7">
        <v>89.7</v>
      </c>
      <c r="E730" s="7">
        <v>91.4</v>
      </c>
      <c r="F730" s="7">
        <v>91.75</v>
      </c>
      <c r="G730" s="7">
        <v>88.9</v>
      </c>
      <c r="H730" s="7" t="s">
        <v>1144</v>
      </c>
      <c r="I730" s="9">
        <v>-1.8100000000000002E-2</v>
      </c>
    </row>
    <row r="731" spans="3:9" x14ac:dyDescent="0.25">
      <c r="C731" s="10">
        <v>44221</v>
      </c>
      <c r="D731" s="7">
        <v>91.35</v>
      </c>
      <c r="E731" s="7">
        <v>93.05</v>
      </c>
      <c r="F731" s="7">
        <v>93.75</v>
      </c>
      <c r="G731" s="7">
        <v>90</v>
      </c>
      <c r="H731" s="7" t="s">
        <v>1145</v>
      </c>
      <c r="I731" s="9">
        <v>-1.5100000000000001E-2</v>
      </c>
    </row>
    <row r="732" spans="3:9" x14ac:dyDescent="0.25">
      <c r="C732" s="10">
        <v>44218</v>
      </c>
      <c r="D732" s="7">
        <v>92.75</v>
      </c>
      <c r="E732" s="7">
        <v>94.6</v>
      </c>
      <c r="F732" s="7">
        <v>95.45</v>
      </c>
      <c r="G732" s="7">
        <v>92.5</v>
      </c>
      <c r="H732" s="7" t="s">
        <v>1146</v>
      </c>
      <c r="I732" s="9">
        <v>-2.06E-2</v>
      </c>
    </row>
    <row r="733" spans="3:9" x14ac:dyDescent="0.25">
      <c r="C733" s="10">
        <v>44217</v>
      </c>
      <c r="D733" s="7">
        <v>94.7</v>
      </c>
      <c r="E733" s="7">
        <v>99.05</v>
      </c>
      <c r="F733" s="7">
        <v>100.2</v>
      </c>
      <c r="G733" s="7">
        <v>93.9</v>
      </c>
      <c r="H733" s="7" t="s">
        <v>1147</v>
      </c>
      <c r="I733" s="9">
        <v>-4.2000000000000003E-2</v>
      </c>
    </row>
    <row r="734" spans="3:9" x14ac:dyDescent="0.25">
      <c r="C734" s="10">
        <v>44216</v>
      </c>
      <c r="D734" s="7">
        <v>98.85</v>
      </c>
      <c r="E734" s="7">
        <v>99</v>
      </c>
      <c r="F734" s="7">
        <v>99.8</v>
      </c>
      <c r="G734" s="7">
        <v>97.85</v>
      </c>
      <c r="H734" s="7" t="s">
        <v>814</v>
      </c>
      <c r="I734" s="9">
        <v>7.6E-3</v>
      </c>
    </row>
    <row r="735" spans="3:9" x14ac:dyDescent="0.25">
      <c r="C735" s="10">
        <v>44215</v>
      </c>
      <c r="D735" s="7">
        <v>98.1</v>
      </c>
      <c r="E735" s="7">
        <v>97.75</v>
      </c>
      <c r="F735" s="7">
        <v>99</v>
      </c>
      <c r="G735" s="7">
        <v>97.5</v>
      </c>
      <c r="H735" s="7" t="s">
        <v>1148</v>
      </c>
      <c r="I735" s="9">
        <v>1.4999999999999999E-2</v>
      </c>
    </row>
    <row r="736" spans="3:9" x14ac:dyDescent="0.25">
      <c r="C736" s="10">
        <v>44214</v>
      </c>
      <c r="D736" s="7">
        <v>96.65</v>
      </c>
      <c r="E736" s="7">
        <v>101.4</v>
      </c>
      <c r="F736" s="7">
        <v>101.85</v>
      </c>
      <c r="G736" s="7">
        <v>96.05</v>
      </c>
      <c r="H736" s="7" t="s">
        <v>1149</v>
      </c>
      <c r="I736" s="9">
        <v>-4.6800000000000001E-2</v>
      </c>
    </row>
    <row r="737" spans="3:9" x14ac:dyDescent="0.25">
      <c r="C737" s="10">
        <v>44211</v>
      </c>
      <c r="D737" s="7">
        <v>101.4</v>
      </c>
      <c r="E737" s="7">
        <v>105.25</v>
      </c>
      <c r="F737" s="7">
        <v>106.1</v>
      </c>
      <c r="G737" s="7">
        <v>100.65</v>
      </c>
      <c r="H737" s="7" t="s">
        <v>1150</v>
      </c>
      <c r="I737" s="9">
        <v>-3.4700000000000002E-2</v>
      </c>
    </row>
    <row r="738" spans="3:9" x14ac:dyDescent="0.25">
      <c r="C738" s="10">
        <v>44210</v>
      </c>
      <c r="D738" s="7">
        <v>105.05</v>
      </c>
      <c r="E738" s="7">
        <v>107</v>
      </c>
      <c r="F738" s="7">
        <v>107.45</v>
      </c>
      <c r="G738" s="7">
        <v>104.2</v>
      </c>
      <c r="H738" s="7" t="s">
        <v>1151</v>
      </c>
      <c r="I738" s="9">
        <v>-1.9E-3</v>
      </c>
    </row>
    <row r="739" spans="3:9" x14ac:dyDescent="0.25">
      <c r="C739" s="10">
        <v>44209</v>
      </c>
      <c r="D739" s="7">
        <v>105.25</v>
      </c>
      <c r="E739" s="7">
        <v>104.95</v>
      </c>
      <c r="F739" s="7">
        <v>107.9</v>
      </c>
      <c r="G739" s="7">
        <v>104.1</v>
      </c>
      <c r="H739" s="7" t="s">
        <v>1152</v>
      </c>
      <c r="I739" s="9">
        <v>1.7399999999999999E-2</v>
      </c>
    </row>
    <row r="740" spans="3:9" x14ac:dyDescent="0.25">
      <c r="C740" s="10">
        <v>44208</v>
      </c>
      <c r="D740" s="7">
        <v>103.45</v>
      </c>
      <c r="E740" s="7">
        <v>102</v>
      </c>
      <c r="F740" s="7">
        <v>104.5</v>
      </c>
      <c r="G740" s="7">
        <v>100.75</v>
      </c>
      <c r="H740" s="7" t="s">
        <v>1153</v>
      </c>
      <c r="I740" s="9">
        <v>8.8000000000000005E-3</v>
      </c>
    </row>
    <row r="741" spans="3:9" x14ac:dyDescent="0.25">
      <c r="C741" s="10">
        <v>44207</v>
      </c>
      <c r="D741" s="7">
        <v>102.55</v>
      </c>
      <c r="E741" s="7">
        <v>101.5</v>
      </c>
      <c r="F741" s="7">
        <v>102.9</v>
      </c>
      <c r="G741" s="7">
        <v>98.05</v>
      </c>
      <c r="H741" s="7" t="s">
        <v>1121</v>
      </c>
      <c r="I741" s="9">
        <v>1.89E-2</v>
      </c>
    </row>
    <row r="742" spans="3:9" x14ac:dyDescent="0.25">
      <c r="C742" s="10">
        <v>44204</v>
      </c>
      <c r="D742" s="7">
        <v>100.65</v>
      </c>
      <c r="E742" s="7">
        <v>98.95</v>
      </c>
      <c r="F742" s="7">
        <v>101.3</v>
      </c>
      <c r="G742" s="7">
        <v>98.55</v>
      </c>
      <c r="H742" s="7" t="s">
        <v>1154</v>
      </c>
      <c r="I742" s="9">
        <v>2.81E-2</v>
      </c>
    </row>
    <row r="743" spans="3:9" x14ac:dyDescent="0.25">
      <c r="C743" s="10">
        <v>44203</v>
      </c>
      <c r="D743" s="7">
        <v>97.9</v>
      </c>
      <c r="E743" s="7">
        <v>98</v>
      </c>
      <c r="F743" s="7">
        <v>99.05</v>
      </c>
      <c r="G743" s="7">
        <v>97.1</v>
      </c>
      <c r="H743" s="7" t="s">
        <v>1155</v>
      </c>
      <c r="I743" s="9">
        <v>9.7999999999999997E-3</v>
      </c>
    </row>
    <row r="744" spans="3:9" x14ac:dyDescent="0.25">
      <c r="C744" s="10">
        <v>44202</v>
      </c>
      <c r="D744" s="7">
        <v>96.95</v>
      </c>
      <c r="E744" s="7">
        <v>98.9</v>
      </c>
      <c r="F744" s="7">
        <v>99.3</v>
      </c>
      <c r="G744" s="7">
        <v>96.25</v>
      </c>
      <c r="H744" s="7" t="s">
        <v>1156</v>
      </c>
      <c r="I744" s="9">
        <v>2.1100000000000001E-2</v>
      </c>
    </row>
    <row r="745" spans="3:9" x14ac:dyDescent="0.25">
      <c r="C745" s="10">
        <v>44201</v>
      </c>
      <c r="D745" s="7">
        <v>94.95</v>
      </c>
      <c r="E745" s="7">
        <v>96.5</v>
      </c>
      <c r="F745" s="7">
        <v>96.5</v>
      </c>
      <c r="G745" s="7">
        <v>94.35</v>
      </c>
      <c r="H745" s="7" t="s">
        <v>1157</v>
      </c>
      <c r="I745" s="9">
        <v>-2.06E-2</v>
      </c>
    </row>
    <row r="746" spans="3:9" x14ac:dyDescent="0.25">
      <c r="C746" s="10">
        <v>44200</v>
      </c>
      <c r="D746" s="7">
        <v>96.95</v>
      </c>
      <c r="E746" s="7">
        <v>94.05</v>
      </c>
      <c r="F746" s="7">
        <v>97.3</v>
      </c>
      <c r="G746" s="7">
        <v>93.7</v>
      </c>
      <c r="H746" s="7" t="s">
        <v>1158</v>
      </c>
      <c r="I746" s="9">
        <v>4.02E-2</v>
      </c>
    </row>
    <row r="747" spans="3:9" x14ac:dyDescent="0.25">
      <c r="C747" s="10">
        <v>44197</v>
      </c>
      <c r="D747" s="7">
        <v>93.2</v>
      </c>
      <c r="E747" s="7">
        <v>93.75</v>
      </c>
      <c r="F747" s="7">
        <v>94.45</v>
      </c>
      <c r="G747" s="7">
        <v>93</v>
      </c>
      <c r="H747" s="7" t="s">
        <v>1159</v>
      </c>
      <c r="I747" s="9">
        <v>1.6000000000000001E-3</v>
      </c>
    </row>
    <row r="748" spans="3:9" ht="7.05" customHeight="1" x14ac:dyDescent="0.25"/>
  </sheetData>
  <mergeCells count="2">
    <mergeCell ref="C3:I3"/>
    <mergeCell ref="D4:I4"/>
  </mergeCells>
  <phoneticPr fontId="9" type="noConversion"/>
  <hyperlinks>
    <hyperlink ref="D4" r:id="rId1" xr:uid="{217AB566-2988-4492-B3D1-4235EC303588}"/>
  </hyperlinks>
  <pageMargins left="0.7" right="0.7" top="0.75" bottom="0.75" header="0.3" footer="0.3"/>
  <pageSetup orientation="portrait"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59901-F8EA-49C7-A9C0-8B00C70AEFBB}">
  <sheetPr codeName="Sheet6"/>
  <dimension ref="C1:I748"/>
  <sheetViews>
    <sheetView showGridLines="0" view="pageBreakPreview" zoomScale="70" zoomScaleNormal="100" zoomScaleSheetLayoutView="70" workbookViewId="0">
      <selection activeCell="AD20" sqref="AD20"/>
    </sheetView>
  </sheetViews>
  <sheetFormatPr defaultColWidth="8.77734375" defaultRowHeight="13.2" x14ac:dyDescent="0.25"/>
  <cols>
    <col min="1" max="2" width="2.109375" style="7" customWidth="1"/>
    <col min="3" max="3" width="12.21875" style="7" bestFit="1" customWidth="1"/>
    <col min="4" max="8" width="8.77734375" style="7"/>
    <col min="9" max="9" width="11.109375" style="7" customWidth="1"/>
    <col min="10" max="10" width="2.21875" style="7" customWidth="1"/>
    <col min="11" max="16384" width="8.77734375" style="7"/>
  </cols>
  <sheetData>
    <row r="1" spans="3:9" ht="9.75" customHeight="1" x14ac:dyDescent="0.25"/>
    <row r="2" spans="3:9" ht="7.8" customHeight="1" x14ac:dyDescent="0.25"/>
    <row r="3" spans="3:9" x14ac:dyDescent="0.25">
      <c r="C3" s="174" t="s">
        <v>1603</v>
      </c>
      <c r="D3" s="174"/>
      <c r="E3" s="174"/>
      <c r="F3" s="174"/>
      <c r="G3" s="174"/>
      <c r="H3" s="174"/>
      <c r="I3" s="174"/>
    </row>
    <row r="4" spans="3:9" ht="17.399999999999999" customHeight="1" x14ac:dyDescent="0.25">
      <c r="C4" s="11" t="s">
        <v>1302</v>
      </c>
      <c r="D4" s="178" t="s">
        <v>1604</v>
      </c>
      <c r="E4" s="175"/>
      <c r="F4" s="175"/>
      <c r="G4" s="175"/>
      <c r="H4" s="175"/>
      <c r="I4" s="175"/>
    </row>
    <row r="5" spans="3:9" x14ac:dyDescent="0.25">
      <c r="C5" s="7" t="s">
        <v>0</v>
      </c>
      <c r="D5" s="7" t="s">
        <v>1</v>
      </c>
      <c r="E5" s="7" t="s">
        <v>2</v>
      </c>
      <c r="F5" s="7" t="s">
        <v>3</v>
      </c>
      <c r="G5" s="7" t="s">
        <v>4</v>
      </c>
      <c r="H5" s="7" t="s">
        <v>5</v>
      </c>
      <c r="I5" s="7" t="s">
        <v>6</v>
      </c>
    </row>
    <row r="6" spans="3:9" x14ac:dyDescent="0.25">
      <c r="C6" s="10">
        <v>45289</v>
      </c>
      <c r="D6" s="7">
        <v>248.1</v>
      </c>
      <c r="E6" s="7">
        <v>255.33</v>
      </c>
      <c r="F6" s="7">
        <v>255.4</v>
      </c>
      <c r="G6" s="7">
        <v>246.67</v>
      </c>
      <c r="H6" s="7" t="s">
        <v>710</v>
      </c>
      <c r="I6" s="9">
        <v>-2.76E-2</v>
      </c>
    </row>
    <row r="7" spans="3:9" x14ac:dyDescent="0.25">
      <c r="C7" s="10">
        <v>45288</v>
      </c>
      <c r="D7" s="7">
        <v>255.13</v>
      </c>
      <c r="E7" s="7">
        <v>256.33</v>
      </c>
      <c r="F7" s="7">
        <v>259.37</v>
      </c>
      <c r="G7" s="7">
        <v>249.53</v>
      </c>
      <c r="H7" s="7" t="s">
        <v>229</v>
      </c>
      <c r="I7" s="9">
        <v>1E-3</v>
      </c>
    </row>
    <row r="8" spans="3:9" x14ac:dyDescent="0.25">
      <c r="C8" s="10">
        <v>45287</v>
      </c>
      <c r="D8" s="7">
        <v>254.87</v>
      </c>
      <c r="E8" s="7">
        <v>257.39999999999998</v>
      </c>
      <c r="F8" s="7">
        <v>260.67</v>
      </c>
      <c r="G8" s="7">
        <v>252</v>
      </c>
      <c r="H8" s="7" t="s">
        <v>1335</v>
      </c>
      <c r="I8" s="9">
        <v>1.6000000000000001E-3</v>
      </c>
    </row>
    <row r="9" spans="3:9" x14ac:dyDescent="0.25">
      <c r="C9" s="10">
        <v>45286</v>
      </c>
      <c r="D9" s="7">
        <v>254.47</v>
      </c>
      <c r="E9" s="7">
        <v>251.27</v>
      </c>
      <c r="F9" s="7">
        <v>262.60000000000002</v>
      </c>
      <c r="G9" s="7">
        <v>246.43</v>
      </c>
      <c r="H9" s="7" t="s">
        <v>1336</v>
      </c>
      <c r="I9" s="9">
        <v>2.2599999999999999E-2</v>
      </c>
    </row>
    <row r="10" spans="3:9" x14ac:dyDescent="0.25">
      <c r="C10" s="10">
        <v>45282</v>
      </c>
      <c r="D10" s="7">
        <v>248.83</v>
      </c>
      <c r="E10" s="7">
        <v>255.67</v>
      </c>
      <c r="F10" s="7">
        <v>255.93</v>
      </c>
      <c r="G10" s="7">
        <v>243.4</v>
      </c>
      <c r="H10" s="7" t="s">
        <v>1337</v>
      </c>
      <c r="I10" s="9">
        <v>-8.2000000000000007E-3</v>
      </c>
    </row>
    <row r="11" spans="3:9" x14ac:dyDescent="0.25">
      <c r="C11" s="10">
        <v>45281</v>
      </c>
      <c r="D11" s="7">
        <v>250.9</v>
      </c>
      <c r="E11" s="7">
        <v>242</v>
      </c>
      <c r="F11" s="7">
        <v>259.73</v>
      </c>
      <c r="G11" s="7">
        <v>242</v>
      </c>
      <c r="H11" s="7" t="s">
        <v>126</v>
      </c>
      <c r="I11" s="9">
        <v>4.3700000000000003E-2</v>
      </c>
    </row>
    <row r="12" spans="3:9" x14ac:dyDescent="0.25">
      <c r="C12" s="10">
        <v>45280</v>
      </c>
      <c r="D12" s="7">
        <v>240.4</v>
      </c>
      <c r="E12" s="7">
        <v>233.33</v>
      </c>
      <c r="F12" s="7">
        <v>270.93</v>
      </c>
      <c r="G12" s="7">
        <v>229.83</v>
      </c>
      <c r="H12" s="7" t="s">
        <v>1338</v>
      </c>
      <c r="I12" s="9">
        <v>5.62E-2</v>
      </c>
    </row>
    <row r="13" spans="3:9" x14ac:dyDescent="0.25">
      <c r="C13" s="10">
        <v>45279</v>
      </c>
      <c r="D13" s="7">
        <v>227.6</v>
      </c>
      <c r="E13" s="7">
        <v>219.33</v>
      </c>
      <c r="F13" s="7">
        <v>231.4</v>
      </c>
      <c r="G13" s="7">
        <v>217.33</v>
      </c>
      <c r="H13" s="7" t="s">
        <v>339</v>
      </c>
      <c r="I13" s="9">
        <v>6.0199999999999997E-2</v>
      </c>
    </row>
    <row r="14" spans="3:9" x14ac:dyDescent="0.25">
      <c r="C14" s="10">
        <v>45278</v>
      </c>
      <c r="D14" s="7">
        <v>214.67</v>
      </c>
      <c r="E14" s="7">
        <v>215.3</v>
      </c>
      <c r="F14" s="7">
        <v>218.67</v>
      </c>
      <c r="G14" s="7">
        <v>213.13</v>
      </c>
      <c r="H14" s="7" t="s">
        <v>1339</v>
      </c>
      <c r="I14" s="9">
        <v>-4.1999999999999997E-3</v>
      </c>
    </row>
    <row r="15" spans="3:9" x14ac:dyDescent="0.25">
      <c r="C15" s="10">
        <v>45275</v>
      </c>
      <c r="D15" s="7">
        <v>215.57</v>
      </c>
      <c r="E15" s="7">
        <v>216.7</v>
      </c>
      <c r="F15" s="7">
        <v>220.33</v>
      </c>
      <c r="G15" s="7">
        <v>213.17</v>
      </c>
      <c r="H15" s="7" t="s">
        <v>1169</v>
      </c>
      <c r="I15" s="9">
        <v>-3.2000000000000002E-3</v>
      </c>
    </row>
    <row r="16" spans="3:9" x14ac:dyDescent="0.25">
      <c r="C16" s="10">
        <v>45274</v>
      </c>
      <c r="D16" s="7">
        <v>216.27</v>
      </c>
      <c r="E16" s="7">
        <v>209.5</v>
      </c>
      <c r="F16" s="7">
        <v>218.63</v>
      </c>
      <c r="G16" s="7">
        <v>208.23</v>
      </c>
      <c r="H16" s="7" t="s">
        <v>734</v>
      </c>
      <c r="I16" s="9">
        <v>4.5900000000000003E-2</v>
      </c>
    </row>
    <row r="17" spans="3:9" x14ac:dyDescent="0.25">
      <c r="C17" s="10">
        <v>45273</v>
      </c>
      <c r="D17" s="7">
        <v>206.77</v>
      </c>
      <c r="E17" s="7">
        <v>208</v>
      </c>
      <c r="F17" s="7">
        <v>210.63</v>
      </c>
      <c r="G17" s="7">
        <v>205.8</v>
      </c>
      <c r="H17" s="7" t="s">
        <v>1248</v>
      </c>
      <c r="I17" s="9">
        <v>-8.2000000000000007E-3</v>
      </c>
    </row>
    <row r="18" spans="3:9" x14ac:dyDescent="0.25">
      <c r="C18" s="10">
        <v>45272</v>
      </c>
      <c r="D18" s="7">
        <v>208.47</v>
      </c>
      <c r="E18" s="7">
        <v>213.17</v>
      </c>
      <c r="F18" s="7">
        <v>214</v>
      </c>
      <c r="G18" s="7">
        <v>207.93</v>
      </c>
      <c r="H18" s="7" t="s">
        <v>1267</v>
      </c>
      <c r="I18" s="9">
        <v>-1.9E-2</v>
      </c>
    </row>
    <row r="19" spans="3:9" x14ac:dyDescent="0.25">
      <c r="C19" s="10">
        <v>45271</v>
      </c>
      <c r="D19" s="7">
        <v>212.5</v>
      </c>
      <c r="E19" s="7">
        <v>214.67</v>
      </c>
      <c r="F19" s="7">
        <v>215.87</v>
      </c>
      <c r="G19" s="7">
        <v>211.03</v>
      </c>
      <c r="H19" s="7" t="s">
        <v>1340</v>
      </c>
      <c r="I19" s="9">
        <v>-3.5999999999999999E-3</v>
      </c>
    </row>
    <row r="20" spans="3:9" x14ac:dyDescent="0.25">
      <c r="C20" s="10">
        <v>45268</v>
      </c>
      <c r="D20" s="7">
        <v>213.27</v>
      </c>
      <c r="E20" s="7">
        <v>212.47</v>
      </c>
      <c r="F20" s="7">
        <v>216.53</v>
      </c>
      <c r="G20" s="7">
        <v>210.6</v>
      </c>
      <c r="H20" s="7" t="s">
        <v>1257</v>
      </c>
      <c r="I20" s="9">
        <v>1.06E-2</v>
      </c>
    </row>
    <row r="21" spans="3:9" x14ac:dyDescent="0.25">
      <c r="C21" s="10">
        <v>45267</v>
      </c>
      <c r="D21" s="7">
        <v>211.03</v>
      </c>
      <c r="E21" s="7">
        <v>214.67</v>
      </c>
      <c r="F21" s="7">
        <v>216</v>
      </c>
      <c r="G21" s="7">
        <v>209.8</v>
      </c>
      <c r="H21" s="7" t="s">
        <v>1341</v>
      </c>
      <c r="I21" s="9">
        <v>-1.0500000000000001E-2</v>
      </c>
    </row>
    <row r="22" spans="3:9" x14ac:dyDescent="0.25">
      <c r="C22" s="10">
        <v>45266</v>
      </c>
      <c r="D22" s="7">
        <v>213.27</v>
      </c>
      <c r="E22" s="7">
        <v>217.4</v>
      </c>
      <c r="F22" s="7">
        <v>220.5</v>
      </c>
      <c r="G22" s="7">
        <v>212.03</v>
      </c>
      <c r="H22" s="7" t="s">
        <v>268</v>
      </c>
      <c r="I22" s="9">
        <v>-1.37E-2</v>
      </c>
    </row>
    <row r="23" spans="3:9" x14ac:dyDescent="0.25">
      <c r="C23" s="10">
        <v>45265</v>
      </c>
      <c r="D23" s="7">
        <v>216.23</v>
      </c>
      <c r="E23" s="7">
        <v>221.47</v>
      </c>
      <c r="F23" s="7">
        <v>223.2</v>
      </c>
      <c r="G23" s="7">
        <v>215.07</v>
      </c>
      <c r="H23" s="7" t="s">
        <v>1277</v>
      </c>
      <c r="I23" s="9">
        <v>-1.17E-2</v>
      </c>
    </row>
    <row r="24" spans="3:9" x14ac:dyDescent="0.25">
      <c r="C24" s="10">
        <v>45264</v>
      </c>
      <c r="D24" s="7">
        <v>218.8</v>
      </c>
      <c r="E24" s="7">
        <v>210.33</v>
      </c>
      <c r="F24" s="7">
        <v>223.67</v>
      </c>
      <c r="G24" s="7">
        <v>205.73</v>
      </c>
      <c r="H24" s="7" t="s">
        <v>1342</v>
      </c>
      <c r="I24" s="9">
        <v>5.91E-2</v>
      </c>
    </row>
    <row r="25" spans="3:9" x14ac:dyDescent="0.25">
      <c r="C25" s="10">
        <v>45261</v>
      </c>
      <c r="D25" s="7">
        <v>206.6</v>
      </c>
      <c r="E25" s="7">
        <v>205.33</v>
      </c>
      <c r="F25" s="7">
        <v>209.67</v>
      </c>
      <c r="G25" s="7">
        <v>203.67</v>
      </c>
      <c r="H25" s="7" t="s">
        <v>1343</v>
      </c>
      <c r="I25" s="9">
        <v>1.54E-2</v>
      </c>
    </row>
    <row r="26" spans="3:9" x14ac:dyDescent="0.25">
      <c r="C26" s="10">
        <v>45260</v>
      </c>
      <c r="D26" s="7">
        <v>203.47</v>
      </c>
      <c r="E26" s="7">
        <v>208</v>
      </c>
      <c r="F26" s="7">
        <v>208.93</v>
      </c>
      <c r="G26" s="7">
        <v>199.27</v>
      </c>
      <c r="H26" s="7" t="s">
        <v>1344</v>
      </c>
      <c r="I26" s="9">
        <v>-1.7399999999999999E-2</v>
      </c>
    </row>
    <row r="27" spans="3:9" x14ac:dyDescent="0.25">
      <c r="C27" s="10">
        <v>45259</v>
      </c>
      <c r="D27" s="7">
        <v>207.07</v>
      </c>
      <c r="E27" s="7">
        <v>199.33</v>
      </c>
      <c r="F27" s="7">
        <v>207.97</v>
      </c>
      <c r="G27" s="7">
        <v>198.5</v>
      </c>
      <c r="H27" s="7" t="s">
        <v>1345</v>
      </c>
      <c r="I27" s="9">
        <v>3.9E-2</v>
      </c>
    </row>
    <row r="28" spans="3:9" x14ac:dyDescent="0.25">
      <c r="C28" s="10">
        <v>45258</v>
      </c>
      <c r="D28" s="7">
        <v>199.3</v>
      </c>
      <c r="E28" s="7">
        <v>200.6</v>
      </c>
      <c r="F28" s="7">
        <v>202.57</v>
      </c>
      <c r="G28" s="7">
        <v>195.47</v>
      </c>
      <c r="H28" s="7" t="s">
        <v>1346</v>
      </c>
      <c r="I28" s="9">
        <v>2.0000000000000001E-4</v>
      </c>
    </row>
    <row r="29" spans="3:9" x14ac:dyDescent="0.25">
      <c r="C29" s="10">
        <v>45254</v>
      </c>
      <c r="D29" s="7">
        <v>199.27</v>
      </c>
      <c r="E29" s="7">
        <v>199.5</v>
      </c>
      <c r="F29" s="7">
        <v>201.4</v>
      </c>
      <c r="G29" s="7">
        <v>196.83</v>
      </c>
      <c r="H29" s="7" t="s">
        <v>1347</v>
      </c>
      <c r="I29" s="9">
        <v>-1.1999999999999999E-3</v>
      </c>
    </row>
    <row r="30" spans="3:9" x14ac:dyDescent="0.25">
      <c r="C30" s="10">
        <v>45253</v>
      </c>
      <c r="D30" s="7">
        <v>199.5</v>
      </c>
      <c r="E30" s="7">
        <v>201.97</v>
      </c>
      <c r="F30" s="7">
        <v>202.87</v>
      </c>
      <c r="G30" s="7">
        <v>198.23</v>
      </c>
      <c r="H30" s="7" t="s">
        <v>1244</v>
      </c>
      <c r="I30" s="9">
        <v>-1.4500000000000001E-2</v>
      </c>
    </row>
    <row r="31" spans="3:9" x14ac:dyDescent="0.25">
      <c r="C31" s="10">
        <v>45252</v>
      </c>
      <c r="D31" s="7">
        <v>202.43</v>
      </c>
      <c r="E31" s="7">
        <v>204.17</v>
      </c>
      <c r="F31" s="7">
        <v>205.5</v>
      </c>
      <c r="G31" s="7">
        <v>201.7</v>
      </c>
      <c r="H31" s="7" t="s">
        <v>1348</v>
      </c>
      <c r="I31" s="9">
        <v>-1.2500000000000001E-2</v>
      </c>
    </row>
    <row r="32" spans="3:9" x14ac:dyDescent="0.25">
      <c r="C32" s="10">
        <v>45251</v>
      </c>
      <c r="D32" s="7">
        <v>205</v>
      </c>
      <c r="E32" s="7">
        <v>211.3</v>
      </c>
      <c r="F32" s="7">
        <v>211.4</v>
      </c>
      <c r="G32" s="7">
        <v>204.77</v>
      </c>
      <c r="H32" s="7" t="s">
        <v>1219</v>
      </c>
      <c r="I32" s="9">
        <v>-2.07E-2</v>
      </c>
    </row>
    <row r="33" spans="3:9" x14ac:dyDescent="0.25">
      <c r="C33" s="10">
        <v>45250</v>
      </c>
      <c r="D33" s="7">
        <v>209.33</v>
      </c>
      <c r="E33" s="7">
        <v>211.93</v>
      </c>
      <c r="F33" s="7">
        <v>218.87</v>
      </c>
      <c r="G33" s="7">
        <v>209</v>
      </c>
      <c r="H33" s="7" t="s">
        <v>1349</v>
      </c>
      <c r="I33" s="9">
        <v>-4.0000000000000001E-3</v>
      </c>
    </row>
    <row r="34" spans="3:9" x14ac:dyDescent="0.25">
      <c r="C34" s="10">
        <v>45247</v>
      </c>
      <c r="D34" s="7">
        <v>210.17</v>
      </c>
      <c r="E34" s="7">
        <v>213.33</v>
      </c>
      <c r="F34" s="7">
        <v>216.77</v>
      </c>
      <c r="G34" s="7">
        <v>209.4</v>
      </c>
      <c r="H34" s="7" t="s">
        <v>1350</v>
      </c>
      <c r="I34" s="9">
        <v>-2.3400000000000001E-2</v>
      </c>
    </row>
    <row r="35" spans="3:9" x14ac:dyDescent="0.25">
      <c r="C35" s="10">
        <v>45246</v>
      </c>
      <c r="D35" s="7">
        <v>215.2</v>
      </c>
      <c r="E35" s="7">
        <v>209.1</v>
      </c>
      <c r="F35" s="7">
        <v>215.97</v>
      </c>
      <c r="G35" s="7">
        <v>208.77</v>
      </c>
      <c r="H35" s="7" t="s">
        <v>1210</v>
      </c>
      <c r="I35" s="9">
        <v>2.92E-2</v>
      </c>
    </row>
    <row r="36" spans="3:9" x14ac:dyDescent="0.25">
      <c r="C36" s="10">
        <v>45245</v>
      </c>
      <c r="D36" s="7">
        <v>209.1</v>
      </c>
      <c r="E36" s="7">
        <v>213.2</v>
      </c>
      <c r="F36" s="7">
        <v>216</v>
      </c>
      <c r="G36" s="7">
        <v>208</v>
      </c>
      <c r="H36" s="7" t="s">
        <v>1262</v>
      </c>
      <c r="I36" s="9">
        <v>-1.9E-3</v>
      </c>
    </row>
    <row r="37" spans="3:9" x14ac:dyDescent="0.25">
      <c r="C37" s="10">
        <v>45243</v>
      </c>
      <c r="D37" s="7">
        <v>209.5</v>
      </c>
      <c r="E37" s="7">
        <v>205.33</v>
      </c>
      <c r="F37" s="7">
        <v>210.3</v>
      </c>
      <c r="G37" s="7">
        <v>204.2</v>
      </c>
      <c r="H37" s="7" t="s">
        <v>1340</v>
      </c>
      <c r="I37" s="9">
        <v>1.8800000000000001E-2</v>
      </c>
    </row>
    <row r="38" spans="3:9" x14ac:dyDescent="0.25">
      <c r="C38" s="10">
        <v>45242</v>
      </c>
      <c r="D38" s="7">
        <v>205.63</v>
      </c>
      <c r="E38" s="7">
        <v>205.3</v>
      </c>
      <c r="F38" s="7">
        <v>207.6</v>
      </c>
      <c r="G38" s="7">
        <v>204.67</v>
      </c>
      <c r="H38" s="7" t="s">
        <v>1351</v>
      </c>
      <c r="I38" s="9">
        <v>8.8000000000000005E-3</v>
      </c>
    </row>
    <row r="39" spans="3:9" x14ac:dyDescent="0.25">
      <c r="C39" s="10">
        <v>45240</v>
      </c>
      <c r="D39" s="7">
        <v>203.83</v>
      </c>
      <c r="E39" s="7">
        <v>201.47</v>
      </c>
      <c r="F39" s="7">
        <v>204.67</v>
      </c>
      <c r="G39" s="7">
        <v>200.53</v>
      </c>
      <c r="H39" s="7" t="s">
        <v>1352</v>
      </c>
      <c r="I39" s="9">
        <v>1.14E-2</v>
      </c>
    </row>
    <row r="40" spans="3:9" x14ac:dyDescent="0.25">
      <c r="C40" s="10">
        <v>45239</v>
      </c>
      <c r="D40" s="7">
        <v>201.53</v>
      </c>
      <c r="E40" s="7">
        <v>204.3</v>
      </c>
      <c r="F40" s="7">
        <v>205.9</v>
      </c>
      <c r="G40" s="7">
        <v>198.2</v>
      </c>
      <c r="H40" s="7" t="s">
        <v>1200</v>
      </c>
      <c r="I40" s="9">
        <v>-2.6700000000000002E-2</v>
      </c>
    </row>
    <row r="41" spans="3:9" x14ac:dyDescent="0.25">
      <c r="C41" s="10">
        <v>45238</v>
      </c>
      <c r="D41" s="7">
        <v>207.07</v>
      </c>
      <c r="E41" s="7">
        <v>208.27</v>
      </c>
      <c r="F41" s="7">
        <v>211.67</v>
      </c>
      <c r="G41" s="7">
        <v>206</v>
      </c>
      <c r="H41" s="7" t="s">
        <v>1249</v>
      </c>
      <c r="I41" s="9">
        <v>-3.3999999999999998E-3</v>
      </c>
    </row>
    <row r="42" spans="3:9" x14ac:dyDescent="0.25">
      <c r="C42" s="10">
        <v>45237</v>
      </c>
      <c r="D42" s="7">
        <v>207.77</v>
      </c>
      <c r="E42" s="7">
        <v>207.23</v>
      </c>
      <c r="F42" s="7">
        <v>211.73</v>
      </c>
      <c r="G42" s="7">
        <v>206.2</v>
      </c>
      <c r="H42" s="7" t="s">
        <v>1220</v>
      </c>
      <c r="I42" s="9">
        <v>1.1000000000000001E-3</v>
      </c>
    </row>
    <row r="43" spans="3:9" x14ac:dyDescent="0.25">
      <c r="C43" s="10">
        <v>45236</v>
      </c>
      <c r="D43" s="7">
        <v>207.53</v>
      </c>
      <c r="E43" s="7">
        <v>203.33</v>
      </c>
      <c r="F43" s="7">
        <v>210.47</v>
      </c>
      <c r="G43" s="7">
        <v>202.23</v>
      </c>
      <c r="H43" s="7" t="s">
        <v>1191</v>
      </c>
      <c r="I43" s="9">
        <v>2.5999999999999999E-2</v>
      </c>
    </row>
    <row r="44" spans="3:9" x14ac:dyDescent="0.25">
      <c r="C44" s="10">
        <v>45233</v>
      </c>
      <c r="D44" s="7">
        <v>202.27</v>
      </c>
      <c r="E44" s="7">
        <v>202.63</v>
      </c>
      <c r="F44" s="7">
        <v>205.53</v>
      </c>
      <c r="G44" s="7">
        <v>200.67</v>
      </c>
      <c r="H44" s="7" t="s">
        <v>1275</v>
      </c>
      <c r="I44" s="9">
        <v>1.03E-2</v>
      </c>
    </row>
    <row r="45" spans="3:9" x14ac:dyDescent="0.25">
      <c r="C45" s="10">
        <v>45232</v>
      </c>
      <c r="D45" s="7">
        <v>200.2</v>
      </c>
      <c r="E45" s="7">
        <v>203.63</v>
      </c>
      <c r="F45" s="7">
        <v>205</v>
      </c>
      <c r="G45" s="7">
        <v>198.3</v>
      </c>
      <c r="H45" s="7" t="s">
        <v>1353</v>
      </c>
      <c r="I45" s="9">
        <v>-4.5999999999999999E-3</v>
      </c>
    </row>
    <row r="46" spans="3:9" x14ac:dyDescent="0.25">
      <c r="C46" s="10">
        <v>45231</v>
      </c>
      <c r="D46" s="7">
        <v>201.13</v>
      </c>
      <c r="E46" s="7">
        <v>199.33</v>
      </c>
      <c r="F46" s="7">
        <v>205</v>
      </c>
      <c r="G46" s="7">
        <v>199.23</v>
      </c>
      <c r="H46" s="7" t="s">
        <v>1354</v>
      </c>
      <c r="I46" s="9">
        <v>9.4999999999999998E-3</v>
      </c>
    </row>
    <row r="47" spans="3:9" x14ac:dyDescent="0.25">
      <c r="C47" s="10">
        <v>45230</v>
      </c>
      <c r="D47" s="7">
        <v>199.23</v>
      </c>
      <c r="E47" s="7">
        <v>204.6</v>
      </c>
      <c r="F47" s="7">
        <v>204.67</v>
      </c>
      <c r="G47" s="7">
        <v>197.77</v>
      </c>
      <c r="H47" s="7" t="s">
        <v>1355</v>
      </c>
      <c r="I47" s="9">
        <v>-1.6299999999999999E-2</v>
      </c>
    </row>
    <row r="48" spans="3:9" x14ac:dyDescent="0.25">
      <c r="C48" s="10">
        <v>45229</v>
      </c>
      <c r="D48" s="7">
        <v>202.53</v>
      </c>
      <c r="E48" s="7">
        <v>203.33</v>
      </c>
      <c r="F48" s="7">
        <v>205.67</v>
      </c>
      <c r="G48" s="7">
        <v>202</v>
      </c>
      <c r="H48" s="7" t="s">
        <v>1356</v>
      </c>
      <c r="I48" s="9">
        <v>6.3E-3</v>
      </c>
    </row>
    <row r="49" spans="3:9" x14ac:dyDescent="0.25">
      <c r="C49" s="10">
        <v>45226</v>
      </c>
      <c r="D49" s="7">
        <v>201.27</v>
      </c>
      <c r="E49" s="7">
        <v>201.9</v>
      </c>
      <c r="F49" s="7">
        <v>204</v>
      </c>
      <c r="G49" s="7">
        <v>200.03</v>
      </c>
      <c r="H49" s="7" t="s">
        <v>1237</v>
      </c>
      <c r="I49" s="9">
        <v>4.1999999999999997E-3</v>
      </c>
    </row>
    <row r="50" spans="3:9" x14ac:dyDescent="0.25">
      <c r="C50" s="10">
        <v>45225</v>
      </c>
      <c r="D50" s="7">
        <v>200.43</v>
      </c>
      <c r="E50" s="7">
        <v>200.67</v>
      </c>
      <c r="F50" s="7">
        <v>202.97</v>
      </c>
      <c r="G50" s="7">
        <v>196.37</v>
      </c>
      <c r="H50" s="7" t="s">
        <v>1357</v>
      </c>
      <c r="I50" s="9">
        <v>-2.7000000000000001E-3</v>
      </c>
    </row>
    <row r="51" spans="3:9" x14ac:dyDescent="0.25">
      <c r="C51" s="10">
        <v>45224</v>
      </c>
      <c r="D51" s="7">
        <v>200.97</v>
      </c>
      <c r="E51" s="7">
        <v>205.87</v>
      </c>
      <c r="F51" s="7">
        <v>209.87</v>
      </c>
      <c r="G51" s="7">
        <v>200</v>
      </c>
      <c r="H51" s="7" t="s">
        <v>1358</v>
      </c>
      <c r="I51" s="9">
        <v>-1.9400000000000001E-2</v>
      </c>
    </row>
    <row r="52" spans="3:9" x14ac:dyDescent="0.25">
      <c r="C52" s="10">
        <v>45222</v>
      </c>
      <c r="D52" s="7">
        <v>204.93</v>
      </c>
      <c r="E52" s="7">
        <v>215.03</v>
      </c>
      <c r="F52" s="7">
        <v>215.33</v>
      </c>
      <c r="G52" s="7">
        <v>202.67</v>
      </c>
      <c r="H52" s="7" t="s">
        <v>1174</v>
      </c>
      <c r="I52" s="9">
        <v>-4.7E-2</v>
      </c>
    </row>
    <row r="53" spans="3:9" x14ac:dyDescent="0.25">
      <c r="C53" s="10">
        <v>45219</v>
      </c>
      <c r="D53" s="7">
        <v>215.03</v>
      </c>
      <c r="E53" s="7">
        <v>217.57</v>
      </c>
      <c r="F53" s="7">
        <v>221.07</v>
      </c>
      <c r="G53" s="7">
        <v>213.73</v>
      </c>
      <c r="H53" s="7" t="s">
        <v>1168</v>
      </c>
      <c r="I53" s="9">
        <v>-4.7999999999999996E-3</v>
      </c>
    </row>
    <row r="54" spans="3:9" x14ac:dyDescent="0.25">
      <c r="C54" s="10">
        <v>45218</v>
      </c>
      <c r="D54" s="7">
        <v>216.07</v>
      </c>
      <c r="E54" s="7">
        <v>218.67</v>
      </c>
      <c r="F54" s="7">
        <v>219.47</v>
      </c>
      <c r="G54" s="7">
        <v>214.47</v>
      </c>
      <c r="H54" s="7" t="s">
        <v>1203</v>
      </c>
      <c r="I54" s="9">
        <v>-1.29E-2</v>
      </c>
    </row>
    <row r="55" spans="3:9" x14ac:dyDescent="0.25">
      <c r="C55" s="10">
        <v>45217</v>
      </c>
      <c r="D55" s="7">
        <v>218.9</v>
      </c>
      <c r="E55" s="7">
        <v>223.33</v>
      </c>
      <c r="F55" s="7">
        <v>226.27</v>
      </c>
      <c r="G55" s="7">
        <v>216.23</v>
      </c>
      <c r="H55" s="7" t="s">
        <v>1359</v>
      </c>
      <c r="I55" s="9">
        <v>-9.7999999999999997E-3</v>
      </c>
    </row>
    <row r="56" spans="3:9" x14ac:dyDescent="0.25">
      <c r="C56" s="10">
        <v>45216</v>
      </c>
      <c r="D56" s="7">
        <v>221.07</v>
      </c>
      <c r="E56" s="7">
        <v>215.3</v>
      </c>
      <c r="F56" s="7">
        <v>223.13</v>
      </c>
      <c r="G56" s="7">
        <v>212.23</v>
      </c>
      <c r="H56" s="7" t="s">
        <v>662</v>
      </c>
      <c r="I56" s="9">
        <v>3.6700000000000003E-2</v>
      </c>
    </row>
    <row r="57" spans="3:9" x14ac:dyDescent="0.25">
      <c r="C57" s="10">
        <v>45215</v>
      </c>
      <c r="D57" s="7">
        <v>213.23</v>
      </c>
      <c r="E57" s="7">
        <v>213.2</v>
      </c>
      <c r="F57" s="7">
        <v>216.53</v>
      </c>
      <c r="G57" s="7">
        <v>212.33</v>
      </c>
      <c r="H57" s="7" t="s">
        <v>206</v>
      </c>
      <c r="I57" s="9">
        <v>1.4800000000000001E-2</v>
      </c>
    </row>
    <row r="58" spans="3:9" x14ac:dyDescent="0.25">
      <c r="C58" s="10">
        <v>45212</v>
      </c>
      <c r="D58" s="7">
        <v>210.13</v>
      </c>
      <c r="E58" s="7">
        <v>208.93</v>
      </c>
      <c r="F58" s="7">
        <v>212.77</v>
      </c>
      <c r="G58" s="7">
        <v>208.17</v>
      </c>
      <c r="H58" s="7" t="s">
        <v>714</v>
      </c>
      <c r="I58" s="9">
        <v>7.4999999999999997E-3</v>
      </c>
    </row>
    <row r="59" spans="3:9" x14ac:dyDescent="0.25">
      <c r="C59" s="10">
        <v>45211</v>
      </c>
      <c r="D59" s="7">
        <v>208.57</v>
      </c>
      <c r="E59" s="7">
        <v>209.5</v>
      </c>
      <c r="F59" s="7">
        <v>214.53</v>
      </c>
      <c r="G59" s="7">
        <v>207.37</v>
      </c>
      <c r="H59" s="7" t="s">
        <v>1193</v>
      </c>
      <c r="I59" s="9">
        <v>3.2000000000000002E-3</v>
      </c>
    </row>
    <row r="60" spans="3:9" x14ac:dyDescent="0.25">
      <c r="C60" s="10">
        <v>45210</v>
      </c>
      <c r="D60" s="7">
        <v>207.9</v>
      </c>
      <c r="E60" s="7">
        <v>214</v>
      </c>
      <c r="F60" s="7">
        <v>214.67</v>
      </c>
      <c r="G60" s="7">
        <v>206.27</v>
      </c>
      <c r="H60" s="7" t="s">
        <v>1187</v>
      </c>
      <c r="I60" s="9">
        <v>-2.3800000000000002E-2</v>
      </c>
    </row>
    <row r="61" spans="3:9" x14ac:dyDescent="0.25">
      <c r="C61" s="10">
        <v>45209</v>
      </c>
      <c r="D61" s="7">
        <v>212.97</v>
      </c>
      <c r="E61" s="7">
        <v>212</v>
      </c>
      <c r="F61" s="7">
        <v>215.13</v>
      </c>
      <c r="G61" s="7">
        <v>209.33</v>
      </c>
      <c r="H61" s="7" t="s">
        <v>281</v>
      </c>
      <c r="I61" s="9">
        <v>2.63E-2</v>
      </c>
    </row>
    <row r="62" spans="3:9" x14ac:dyDescent="0.25">
      <c r="C62" s="10">
        <v>45208</v>
      </c>
      <c r="D62" s="7">
        <v>207.5</v>
      </c>
      <c r="E62" s="7">
        <v>199.2</v>
      </c>
      <c r="F62" s="7">
        <v>212.27</v>
      </c>
      <c r="G62" s="7">
        <v>198.4</v>
      </c>
      <c r="H62" s="7" t="s">
        <v>1360</v>
      </c>
      <c r="I62" s="9">
        <v>5.2400000000000002E-2</v>
      </c>
    </row>
    <row r="63" spans="3:9" x14ac:dyDescent="0.25">
      <c r="C63" s="10">
        <v>45205</v>
      </c>
      <c r="D63" s="7">
        <v>197.17</v>
      </c>
      <c r="E63" s="7">
        <v>197.33</v>
      </c>
      <c r="F63" s="7">
        <v>198.07</v>
      </c>
      <c r="G63" s="7">
        <v>193.87</v>
      </c>
      <c r="H63" s="7" t="s">
        <v>1361</v>
      </c>
      <c r="I63" s="9">
        <v>2.7000000000000001E-3</v>
      </c>
    </row>
    <row r="64" spans="3:9" x14ac:dyDescent="0.25">
      <c r="C64" s="10">
        <v>45204</v>
      </c>
      <c r="D64" s="7">
        <v>196.63</v>
      </c>
      <c r="E64" s="7">
        <v>194.23</v>
      </c>
      <c r="F64" s="7">
        <v>197.33</v>
      </c>
      <c r="G64" s="7">
        <v>193.67</v>
      </c>
      <c r="H64" s="7" t="s">
        <v>715</v>
      </c>
      <c r="I64" s="9">
        <v>3.2000000000000002E-3</v>
      </c>
    </row>
    <row r="65" spans="3:9" x14ac:dyDescent="0.25">
      <c r="C65" s="10">
        <v>45203</v>
      </c>
      <c r="D65" s="7">
        <v>196</v>
      </c>
      <c r="E65" s="7">
        <v>196.3</v>
      </c>
      <c r="F65" s="7">
        <v>197.07</v>
      </c>
      <c r="G65" s="7">
        <v>193.37</v>
      </c>
      <c r="H65" s="7" t="s">
        <v>1362</v>
      </c>
      <c r="I65" s="9">
        <v>-2.0000000000000001E-4</v>
      </c>
    </row>
    <row r="66" spans="3:9" x14ac:dyDescent="0.25">
      <c r="C66" s="10">
        <v>45202</v>
      </c>
      <c r="D66" s="7">
        <v>196.03</v>
      </c>
      <c r="E66" s="7">
        <v>196.67</v>
      </c>
      <c r="F66" s="7">
        <v>196.67</v>
      </c>
      <c r="G66" s="7">
        <v>192.93</v>
      </c>
      <c r="H66" s="7" t="s">
        <v>1363</v>
      </c>
      <c r="I66" s="9">
        <v>-1.61E-2</v>
      </c>
    </row>
    <row r="67" spans="3:9" x14ac:dyDescent="0.25">
      <c r="C67" s="10">
        <v>45198</v>
      </c>
      <c r="D67" s="7">
        <v>199.23</v>
      </c>
      <c r="E67" s="7">
        <v>197.33</v>
      </c>
      <c r="F67" s="7">
        <v>200</v>
      </c>
      <c r="G67" s="7">
        <v>193.33</v>
      </c>
      <c r="H67" s="7" t="s">
        <v>1251</v>
      </c>
      <c r="I67" s="9">
        <v>2.2599999999999999E-2</v>
      </c>
    </row>
    <row r="68" spans="3:9" x14ac:dyDescent="0.25">
      <c r="C68" s="10">
        <v>45197</v>
      </c>
      <c r="D68" s="7">
        <v>194.83</v>
      </c>
      <c r="E68" s="7">
        <v>192.53</v>
      </c>
      <c r="F68" s="7">
        <v>203.63</v>
      </c>
      <c r="G68" s="7">
        <v>192.5</v>
      </c>
      <c r="H68" s="7" t="s">
        <v>1364</v>
      </c>
      <c r="I68" s="9">
        <v>1.6500000000000001E-2</v>
      </c>
    </row>
    <row r="69" spans="3:9" x14ac:dyDescent="0.25">
      <c r="C69" s="10">
        <v>45196</v>
      </c>
      <c r="D69" s="7">
        <v>191.67</v>
      </c>
      <c r="E69" s="7">
        <v>184.67</v>
      </c>
      <c r="F69" s="7">
        <v>192.17</v>
      </c>
      <c r="G69" s="7">
        <v>184.4</v>
      </c>
      <c r="H69" s="7" t="s">
        <v>1207</v>
      </c>
      <c r="I69" s="9">
        <v>4.1099999999999998E-2</v>
      </c>
    </row>
    <row r="70" spans="3:9" x14ac:dyDescent="0.25">
      <c r="C70" s="10">
        <v>45195</v>
      </c>
      <c r="D70" s="7">
        <v>184.1</v>
      </c>
      <c r="E70" s="7">
        <v>185.4</v>
      </c>
      <c r="F70" s="7">
        <v>186.6</v>
      </c>
      <c r="G70" s="7">
        <v>184</v>
      </c>
      <c r="H70" s="7" t="s">
        <v>1365</v>
      </c>
      <c r="I70" s="9">
        <v>-7.0000000000000001E-3</v>
      </c>
    </row>
    <row r="71" spans="3:9" x14ac:dyDescent="0.25">
      <c r="C71" s="10">
        <v>45194</v>
      </c>
      <c r="D71" s="7">
        <v>185.4</v>
      </c>
      <c r="E71" s="7">
        <v>186.67</v>
      </c>
      <c r="F71" s="7">
        <v>187.97</v>
      </c>
      <c r="G71" s="7">
        <v>184.03</v>
      </c>
      <c r="H71" s="7" t="s">
        <v>1366</v>
      </c>
      <c r="I71" s="9">
        <v>1.2999999999999999E-3</v>
      </c>
    </row>
    <row r="72" spans="3:9" x14ac:dyDescent="0.25">
      <c r="C72" s="10">
        <v>45191</v>
      </c>
      <c r="D72" s="7">
        <v>185.17</v>
      </c>
      <c r="E72" s="7">
        <v>184.3</v>
      </c>
      <c r="F72" s="7">
        <v>187.13</v>
      </c>
      <c r="G72" s="7">
        <v>182.27</v>
      </c>
      <c r="H72" s="7" t="s">
        <v>1263</v>
      </c>
      <c r="I72" s="9">
        <v>6.1999999999999998E-3</v>
      </c>
    </row>
    <row r="73" spans="3:9" x14ac:dyDescent="0.25">
      <c r="C73" s="10">
        <v>45190</v>
      </c>
      <c r="D73" s="7">
        <v>184.03</v>
      </c>
      <c r="E73" s="7">
        <v>187.1</v>
      </c>
      <c r="F73" s="7">
        <v>187.57</v>
      </c>
      <c r="G73" s="7">
        <v>183.47</v>
      </c>
      <c r="H73" s="7" t="s">
        <v>1367</v>
      </c>
      <c r="I73" s="9">
        <v>-1.7299999999999999E-2</v>
      </c>
    </row>
    <row r="74" spans="3:9" x14ac:dyDescent="0.25">
      <c r="C74" s="10">
        <v>45189</v>
      </c>
      <c r="D74" s="7">
        <v>187.27</v>
      </c>
      <c r="E74" s="7">
        <v>189.87</v>
      </c>
      <c r="F74" s="7">
        <v>191.87</v>
      </c>
      <c r="G74" s="7">
        <v>186.33</v>
      </c>
      <c r="H74" s="7" t="s">
        <v>1220</v>
      </c>
      <c r="I74" s="9">
        <v>-1.7299999999999999E-2</v>
      </c>
    </row>
    <row r="75" spans="3:9" x14ac:dyDescent="0.25">
      <c r="C75" s="10">
        <v>45187</v>
      </c>
      <c r="D75" s="7">
        <v>190.57</v>
      </c>
      <c r="E75" s="7">
        <v>190.33</v>
      </c>
      <c r="F75" s="7">
        <v>193.63</v>
      </c>
      <c r="G75" s="7">
        <v>188.67</v>
      </c>
      <c r="H75" s="7" t="s">
        <v>1166</v>
      </c>
      <c r="I75" s="9">
        <v>5.1000000000000004E-3</v>
      </c>
    </row>
    <row r="76" spans="3:9" x14ac:dyDescent="0.25">
      <c r="C76" s="10">
        <v>45184</v>
      </c>
      <c r="D76" s="7">
        <v>189.6</v>
      </c>
      <c r="E76" s="7">
        <v>190</v>
      </c>
      <c r="F76" s="7">
        <v>196.43</v>
      </c>
      <c r="G76" s="7">
        <v>188.4</v>
      </c>
      <c r="H76" s="7" t="s">
        <v>828</v>
      </c>
      <c r="I76" s="9">
        <v>2.2800000000000001E-2</v>
      </c>
    </row>
    <row r="77" spans="3:9" x14ac:dyDescent="0.25">
      <c r="C77" s="10">
        <v>45183</v>
      </c>
      <c r="D77" s="7">
        <v>185.37</v>
      </c>
      <c r="E77" s="7">
        <v>183.7</v>
      </c>
      <c r="F77" s="7">
        <v>189.73</v>
      </c>
      <c r="G77" s="7">
        <v>183.67</v>
      </c>
      <c r="H77" s="7" t="s">
        <v>1193</v>
      </c>
      <c r="I77" s="9">
        <v>1.55E-2</v>
      </c>
    </row>
    <row r="78" spans="3:9" x14ac:dyDescent="0.25">
      <c r="C78" s="10">
        <v>45182</v>
      </c>
      <c r="D78" s="7">
        <v>182.53</v>
      </c>
      <c r="E78" s="7">
        <v>183.37</v>
      </c>
      <c r="F78" s="7">
        <v>185.73</v>
      </c>
      <c r="G78" s="7">
        <v>181.2</v>
      </c>
      <c r="H78" s="7" t="s">
        <v>1368</v>
      </c>
      <c r="I78" s="9">
        <v>5.0000000000000001E-3</v>
      </c>
    </row>
    <row r="79" spans="3:9" x14ac:dyDescent="0.25">
      <c r="C79" s="10">
        <v>45181</v>
      </c>
      <c r="D79" s="7">
        <v>181.63</v>
      </c>
      <c r="E79" s="7">
        <v>189.13</v>
      </c>
      <c r="F79" s="7">
        <v>191.2</v>
      </c>
      <c r="G79" s="7">
        <v>180.33</v>
      </c>
      <c r="H79" s="7" t="s">
        <v>1256</v>
      </c>
      <c r="I79" s="9">
        <v>-3.1600000000000003E-2</v>
      </c>
    </row>
    <row r="80" spans="3:9" x14ac:dyDescent="0.25">
      <c r="C80" s="10">
        <v>45180</v>
      </c>
      <c r="D80" s="7">
        <v>187.57</v>
      </c>
      <c r="E80" s="7">
        <v>189.33</v>
      </c>
      <c r="F80" s="7">
        <v>193.2</v>
      </c>
      <c r="G80" s="7">
        <v>187</v>
      </c>
      <c r="H80" s="7" t="s">
        <v>1251</v>
      </c>
      <c r="I80" s="9">
        <v>0</v>
      </c>
    </row>
    <row r="81" spans="3:9" x14ac:dyDescent="0.25">
      <c r="C81" s="10">
        <v>45177</v>
      </c>
      <c r="D81" s="7">
        <v>187.57</v>
      </c>
      <c r="E81" s="7">
        <v>187.9</v>
      </c>
      <c r="F81" s="7">
        <v>189.6</v>
      </c>
      <c r="G81" s="7">
        <v>187.2</v>
      </c>
      <c r="H81" s="7" t="s">
        <v>1369</v>
      </c>
      <c r="I81" s="9">
        <v>-1.6000000000000001E-3</v>
      </c>
    </row>
    <row r="82" spans="3:9" x14ac:dyDescent="0.25">
      <c r="C82" s="10">
        <v>45176</v>
      </c>
      <c r="D82" s="7">
        <v>187.87</v>
      </c>
      <c r="E82" s="7">
        <v>189.33</v>
      </c>
      <c r="F82" s="7">
        <v>190.8</v>
      </c>
      <c r="G82" s="7">
        <v>185.77</v>
      </c>
      <c r="H82" s="7" t="s">
        <v>1370</v>
      </c>
      <c r="I82" s="9">
        <v>-2.7000000000000001E-3</v>
      </c>
    </row>
    <row r="83" spans="3:9" x14ac:dyDescent="0.25">
      <c r="C83" s="10">
        <v>45175</v>
      </c>
      <c r="D83" s="7">
        <v>188.37</v>
      </c>
      <c r="E83" s="7">
        <v>189.9</v>
      </c>
      <c r="F83" s="7">
        <v>191.03</v>
      </c>
      <c r="G83" s="7">
        <v>187.2</v>
      </c>
      <c r="H83" s="7" t="s">
        <v>1198</v>
      </c>
      <c r="I83" s="9">
        <v>6.8999999999999999E-3</v>
      </c>
    </row>
    <row r="84" spans="3:9" x14ac:dyDescent="0.25">
      <c r="C84" s="10">
        <v>45174</v>
      </c>
      <c r="D84" s="7">
        <v>187.07</v>
      </c>
      <c r="E84" s="7">
        <v>188.67</v>
      </c>
      <c r="F84" s="7">
        <v>192.27</v>
      </c>
      <c r="G84" s="7">
        <v>186.2</v>
      </c>
      <c r="H84" s="7" t="s">
        <v>1176</v>
      </c>
      <c r="I84" s="9">
        <v>9.4999999999999998E-3</v>
      </c>
    </row>
    <row r="85" spans="3:9" x14ac:dyDescent="0.25">
      <c r="C85" s="10">
        <v>45173</v>
      </c>
      <c r="D85" s="7">
        <v>185.3</v>
      </c>
      <c r="E85" s="7">
        <v>183.87</v>
      </c>
      <c r="F85" s="7">
        <v>188.67</v>
      </c>
      <c r="G85" s="7">
        <v>183.4</v>
      </c>
      <c r="H85" s="7" t="s">
        <v>1254</v>
      </c>
      <c r="I85" s="9">
        <v>1.7899999999999999E-2</v>
      </c>
    </row>
    <row r="86" spans="3:9" x14ac:dyDescent="0.25">
      <c r="C86" s="10">
        <v>45170</v>
      </c>
      <c r="D86" s="7">
        <v>182.03</v>
      </c>
      <c r="E86" s="7">
        <v>182.07</v>
      </c>
      <c r="F86" s="7">
        <v>189.7</v>
      </c>
      <c r="G86" s="7">
        <v>181.47</v>
      </c>
      <c r="H86" s="7" t="s">
        <v>1371</v>
      </c>
      <c r="I86" s="9">
        <v>-2.0000000000000001E-4</v>
      </c>
    </row>
    <row r="87" spans="3:9" x14ac:dyDescent="0.25">
      <c r="C87" s="10">
        <v>45169</v>
      </c>
      <c r="D87" s="7">
        <v>182.07</v>
      </c>
      <c r="E87" s="7">
        <v>184.2</v>
      </c>
      <c r="F87" s="7">
        <v>185.13</v>
      </c>
      <c r="G87" s="7">
        <v>181.53</v>
      </c>
      <c r="H87" s="7" t="s">
        <v>1372</v>
      </c>
      <c r="I87" s="9">
        <v>-1.01E-2</v>
      </c>
    </row>
    <row r="88" spans="3:9" x14ac:dyDescent="0.25">
      <c r="C88" s="10">
        <v>45168</v>
      </c>
      <c r="D88" s="7">
        <v>183.93</v>
      </c>
      <c r="E88" s="7">
        <v>186.63</v>
      </c>
      <c r="F88" s="7">
        <v>187.03</v>
      </c>
      <c r="G88" s="7">
        <v>183.4</v>
      </c>
      <c r="H88" s="7" t="s">
        <v>1373</v>
      </c>
      <c r="I88" s="9">
        <v>-5.4000000000000003E-3</v>
      </c>
    </row>
    <row r="89" spans="3:9" x14ac:dyDescent="0.25">
      <c r="C89" s="10">
        <v>45167</v>
      </c>
      <c r="D89" s="7">
        <v>184.93</v>
      </c>
      <c r="E89" s="7">
        <v>184.87</v>
      </c>
      <c r="F89" s="7">
        <v>187.6</v>
      </c>
      <c r="G89" s="7">
        <v>184</v>
      </c>
      <c r="H89" s="7" t="s">
        <v>1374</v>
      </c>
      <c r="I89" s="9">
        <v>5.5999999999999999E-3</v>
      </c>
    </row>
    <row r="90" spans="3:9" x14ac:dyDescent="0.25">
      <c r="C90" s="10">
        <v>45166</v>
      </c>
      <c r="D90" s="7">
        <v>183.9</v>
      </c>
      <c r="E90" s="7">
        <v>186.67</v>
      </c>
      <c r="F90" s="7">
        <v>187.97</v>
      </c>
      <c r="G90" s="7">
        <v>183.67</v>
      </c>
      <c r="H90" s="7" t="s">
        <v>1375</v>
      </c>
      <c r="I90" s="9">
        <v>-2.4199999999999999E-2</v>
      </c>
    </row>
    <row r="91" spans="3:9" x14ac:dyDescent="0.25">
      <c r="C91" s="10">
        <v>45163</v>
      </c>
      <c r="D91" s="7">
        <v>188.47</v>
      </c>
      <c r="E91" s="7">
        <v>189.33</v>
      </c>
      <c r="F91" s="7">
        <v>191.6</v>
      </c>
      <c r="G91" s="7">
        <v>187.7</v>
      </c>
      <c r="H91" s="7" t="s">
        <v>1376</v>
      </c>
      <c r="I91" s="9">
        <v>-2.3099999999999999E-2</v>
      </c>
    </row>
    <row r="92" spans="3:9" x14ac:dyDescent="0.25">
      <c r="C92" s="10">
        <v>45162</v>
      </c>
      <c r="D92" s="7">
        <v>192.93</v>
      </c>
      <c r="E92" s="7">
        <v>195.73</v>
      </c>
      <c r="F92" s="7">
        <v>196.3</v>
      </c>
      <c r="G92" s="7">
        <v>191.73</v>
      </c>
      <c r="H92" s="7" t="s">
        <v>1377</v>
      </c>
      <c r="I92" s="9">
        <v>-5.3E-3</v>
      </c>
    </row>
    <row r="93" spans="3:9" x14ac:dyDescent="0.25">
      <c r="C93" s="10">
        <v>45161</v>
      </c>
      <c r="D93" s="7">
        <v>193.97</v>
      </c>
      <c r="E93" s="7">
        <v>196.3</v>
      </c>
      <c r="F93" s="7">
        <v>197.97</v>
      </c>
      <c r="G93" s="7">
        <v>192.9</v>
      </c>
      <c r="H93" s="7" t="s">
        <v>1263</v>
      </c>
      <c r="I93" s="9">
        <v>-1.1999999999999999E-3</v>
      </c>
    </row>
    <row r="94" spans="3:9" x14ac:dyDescent="0.25">
      <c r="C94" s="10">
        <v>45160</v>
      </c>
      <c r="D94" s="7">
        <v>194.2</v>
      </c>
      <c r="E94" s="7">
        <v>195</v>
      </c>
      <c r="F94" s="7">
        <v>195.53</v>
      </c>
      <c r="G94" s="7">
        <v>193.33</v>
      </c>
      <c r="H94" s="7" t="s">
        <v>1378</v>
      </c>
      <c r="I94" s="9">
        <v>1E-3</v>
      </c>
    </row>
    <row r="95" spans="3:9" x14ac:dyDescent="0.25">
      <c r="C95" s="10">
        <v>45159</v>
      </c>
      <c r="D95" s="7">
        <v>194</v>
      </c>
      <c r="E95" s="7">
        <v>193</v>
      </c>
      <c r="F95" s="7">
        <v>195.33</v>
      </c>
      <c r="G95" s="7">
        <v>192.17</v>
      </c>
      <c r="H95" s="7" t="s">
        <v>1379</v>
      </c>
      <c r="I95" s="9">
        <v>9.1999999999999998E-3</v>
      </c>
    </row>
    <row r="96" spans="3:9" x14ac:dyDescent="0.25">
      <c r="C96" s="10">
        <v>45156</v>
      </c>
      <c r="D96" s="7">
        <v>192.23</v>
      </c>
      <c r="E96" s="7">
        <v>192.37</v>
      </c>
      <c r="F96" s="7">
        <v>193.73</v>
      </c>
      <c r="G96" s="7">
        <v>189.5</v>
      </c>
      <c r="H96" s="7" t="s">
        <v>1380</v>
      </c>
      <c r="I96" s="9">
        <v>-6.9999999999999999E-4</v>
      </c>
    </row>
    <row r="97" spans="3:9" x14ac:dyDescent="0.25">
      <c r="C97" s="10">
        <v>45155</v>
      </c>
      <c r="D97" s="7">
        <v>192.37</v>
      </c>
      <c r="E97" s="7">
        <v>191.33</v>
      </c>
      <c r="F97" s="7">
        <v>194.37</v>
      </c>
      <c r="G97" s="7">
        <v>189.4</v>
      </c>
      <c r="H97" s="7" t="s">
        <v>1381</v>
      </c>
      <c r="I97" s="9">
        <v>9.4000000000000004E-3</v>
      </c>
    </row>
    <row r="98" spans="3:9" x14ac:dyDescent="0.25">
      <c r="C98" s="10">
        <v>45154</v>
      </c>
      <c r="D98" s="7">
        <v>190.57</v>
      </c>
      <c r="E98" s="7">
        <v>185.33</v>
      </c>
      <c r="F98" s="7">
        <v>191.33</v>
      </c>
      <c r="G98" s="7">
        <v>182.5</v>
      </c>
      <c r="H98" s="7" t="s">
        <v>1347</v>
      </c>
      <c r="I98" s="9">
        <v>2.3300000000000001E-2</v>
      </c>
    </row>
    <row r="99" spans="3:9" x14ac:dyDescent="0.25">
      <c r="C99" s="10">
        <v>45152</v>
      </c>
      <c r="D99" s="7">
        <v>186.23</v>
      </c>
      <c r="E99" s="7">
        <v>186.67</v>
      </c>
      <c r="F99" s="7">
        <v>186.67</v>
      </c>
      <c r="G99" s="7">
        <v>183.4</v>
      </c>
      <c r="H99" s="7" t="s">
        <v>1382</v>
      </c>
      <c r="I99" s="9">
        <v>3.8E-3</v>
      </c>
    </row>
    <row r="100" spans="3:9" x14ac:dyDescent="0.25">
      <c r="C100" s="10">
        <v>45149</v>
      </c>
      <c r="D100" s="7">
        <v>185.53</v>
      </c>
      <c r="E100" s="7">
        <v>185.33</v>
      </c>
      <c r="F100" s="7">
        <v>186.43</v>
      </c>
      <c r="G100" s="7">
        <v>185</v>
      </c>
      <c r="H100" s="7" t="s">
        <v>1383</v>
      </c>
      <c r="I100" s="9">
        <v>1.2999999999999999E-3</v>
      </c>
    </row>
    <row r="101" spans="3:9" x14ac:dyDescent="0.25">
      <c r="C101" s="10">
        <v>45148</v>
      </c>
      <c r="D101" s="7">
        <v>185.3</v>
      </c>
      <c r="E101" s="7">
        <v>186.63</v>
      </c>
      <c r="F101" s="7">
        <v>186.63</v>
      </c>
      <c r="G101" s="7">
        <v>183.4</v>
      </c>
      <c r="H101" s="7" t="s">
        <v>1235</v>
      </c>
      <c r="I101" s="9">
        <v>5.1000000000000004E-3</v>
      </c>
    </row>
    <row r="102" spans="3:9" x14ac:dyDescent="0.25">
      <c r="C102" s="10">
        <v>45147</v>
      </c>
      <c r="D102" s="7">
        <v>184.37</v>
      </c>
      <c r="E102" s="7">
        <v>180</v>
      </c>
      <c r="F102" s="7">
        <v>186.27</v>
      </c>
      <c r="G102" s="7">
        <v>174.37</v>
      </c>
      <c r="H102" s="7" t="s">
        <v>1262</v>
      </c>
      <c r="I102" s="9">
        <v>1.06E-2</v>
      </c>
    </row>
    <row r="103" spans="3:9" x14ac:dyDescent="0.25">
      <c r="C103" s="10">
        <v>45146</v>
      </c>
      <c r="D103" s="7">
        <v>182.43</v>
      </c>
      <c r="E103" s="7">
        <v>182.13</v>
      </c>
      <c r="F103" s="7">
        <v>183.33</v>
      </c>
      <c r="G103" s="7">
        <v>180.3</v>
      </c>
      <c r="H103" s="7" t="s">
        <v>1384</v>
      </c>
      <c r="I103" s="9">
        <v>3.3E-3</v>
      </c>
    </row>
    <row r="104" spans="3:9" x14ac:dyDescent="0.25">
      <c r="C104" s="10">
        <v>45145</v>
      </c>
      <c r="D104" s="7">
        <v>181.83</v>
      </c>
      <c r="E104" s="7">
        <v>184.67</v>
      </c>
      <c r="F104" s="7">
        <v>184.73</v>
      </c>
      <c r="G104" s="7">
        <v>180.73</v>
      </c>
      <c r="H104" s="7" t="s">
        <v>1385</v>
      </c>
      <c r="I104" s="9">
        <v>-3.5000000000000001E-3</v>
      </c>
    </row>
    <row r="105" spans="3:9" x14ac:dyDescent="0.25">
      <c r="C105" s="10">
        <v>45142</v>
      </c>
      <c r="D105" s="7">
        <v>182.47</v>
      </c>
      <c r="E105" s="7">
        <v>181.87</v>
      </c>
      <c r="F105" s="7">
        <v>184.07</v>
      </c>
      <c r="G105" s="7">
        <v>180.57</v>
      </c>
      <c r="H105" s="7" t="s">
        <v>1386</v>
      </c>
      <c r="I105" s="9">
        <v>1.6500000000000001E-2</v>
      </c>
    </row>
    <row r="106" spans="3:9" x14ac:dyDescent="0.25">
      <c r="C106" s="10">
        <v>45141</v>
      </c>
      <c r="D106" s="7">
        <v>179.5</v>
      </c>
      <c r="E106" s="7">
        <v>180.67</v>
      </c>
      <c r="F106" s="7">
        <v>182.47</v>
      </c>
      <c r="G106" s="7">
        <v>178.47</v>
      </c>
      <c r="H106" s="7" t="s">
        <v>1387</v>
      </c>
      <c r="I106" s="9">
        <v>-5.0000000000000001E-3</v>
      </c>
    </row>
    <row r="107" spans="3:9" x14ac:dyDescent="0.25">
      <c r="C107" s="10">
        <v>45140</v>
      </c>
      <c r="D107" s="7">
        <v>180.4</v>
      </c>
      <c r="E107" s="7">
        <v>182.67</v>
      </c>
      <c r="F107" s="7">
        <v>184.47</v>
      </c>
      <c r="G107" s="7">
        <v>176.63</v>
      </c>
      <c r="H107" s="7" t="s">
        <v>1352</v>
      </c>
      <c r="I107" s="9">
        <v>-1.38E-2</v>
      </c>
    </row>
    <row r="108" spans="3:9" x14ac:dyDescent="0.25">
      <c r="C108" s="10">
        <v>45139</v>
      </c>
      <c r="D108" s="7">
        <v>182.93</v>
      </c>
      <c r="E108" s="7">
        <v>184.9</v>
      </c>
      <c r="F108" s="7">
        <v>185.2</v>
      </c>
      <c r="G108" s="7">
        <v>182.47</v>
      </c>
      <c r="H108" s="7" t="s">
        <v>1388</v>
      </c>
      <c r="I108" s="9">
        <v>-4.7000000000000002E-3</v>
      </c>
    </row>
    <row r="109" spans="3:9" x14ac:dyDescent="0.25">
      <c r="C109" s="10">
        <v>45138</v>
      </c>
      <c r="D109" s="7">
        <v>183.8</v>
      </c>
      <c r="E109" s="7">
        <v>183.33</v>
      </c>
      <c r="F109" s="7">
        <v>184.33</v>
      </c>
      <c r="G109" s="7">
        <v>181.4</v>
      </c>
      <c r="H109" s="7" t="s">
        <v>1350</v>
      </c>
      <c r="I109" s="9">
        <v>1.5299999999999999E-2</v>
      </c>
    </row>
    <row r="110" spans="3:9" x14ac:dyDescent="0.25">
      <c r="C110" s="10">
        <v>45135</v>
      </c>
      <c r="D110" s="7">
        <v>181.03</v>
      </c>
      <c r="E110" s="7">
        <v>182.3</v>
      </c>
      <c r="F110" s="7">
        <v>182.63</v>
      </c>
      <c r="G110" s="7">
        <v>179.43</v>
      </c>
      <c r="H110" s="7" t="s">
        <v>1389</v>
      </c>
      <c r="I110" s="9">
        <v>-6.7999999999999996E-3</v>
      </c>
    </row>
    <row r="111" spans="3:9" x14ac:dyDescent="0.25">
      <c r="C111" s="10">
        <v>45134</v>
      </c>
      <c r="D111" s="7">
        <v>182.27</v>
      </c>
      <c r="E111" s="7">
        <v>180.33</v>
      </c>
      <c r="F111" s="7">
        <v>184.6</v>
      </c>
      <c r="G111" s="7">
        <v>180.3</v>
      </c>
      <c r="H111" s="7" t="s">
        <v>1390</v>
      </c>
      <c r="I111" s="9">
        <v>1.24E-2</v>
      </c>
    </row>
    <row r="112" spans="3:9" x14ac:dyDescent="0.25">
      <c r="C112" s="10">
        <v>45133</v>
      </c>
      <c r="D112" s="7">
        <v>180.03</v>
      </c>
      <c r="E112" s="7">
        <v>176</v>
      </c>
      <c r="F112" s="7">
        <v>180.67</v>
      </c>
      <c r="G112" s="7">
        <v>175.7</v>
      </c>
      <c r="H112" s="7" t="s">
        <v>1228</v>
      </c>
      <c r="I112" s="9">
        <v>2.9000000000000001E-2</v>
      </c>
    </row>
    <row r="113" spans="3:9" x14ac:dyDescent="0.25">
      <c r="C113" s="10">
        <v>45132</v>
      </c>
      <c r="D113" s="7">
        <v>174.97</v>
      </c>
      <c r="E113" s="7">
        <v>174.3</v>
      </c>
      <c r="F113" s="7">
        <v>176.33</v>
      </c>
      <c r="G113" s="7">
        <v>173.4</v>
      </c>
      <c r="H113" s="7" t="s">
        <v>1220</v>
      </c>
      <c r="I113" s="9">
        <v>1.3899999999999999E-2</v>
      </c>
    </row>
    <row r="114" spans="3:9" x14ac:dyDescent="0.25">
      <c r="C114" s="10">
        <v>45131</v>
      </c>
      <c r="D114" s="7">
        <v>172.57</v>
      </c>
      <c r="E114" s="7">
        <v>172.6</v>
      </c>
      <c r="F114" s="7">
        <v>174.23</v>
      </c>
      <c r="G114" s="7">
        <v>172.03</v>
      </c>
      <c r="H114" s="7" t="s">
        <v>1216</v>
      </c>
      <c r="I114" s="9">
        <v>3.0999999999999999E-3</v>
      </c>
    </row>
    <row r="115" spans="3:9" x14ac:dyDescent="0.25">
      <c r="C115" s="10">
        <v>45128</v>
      </c>
      <c r="D115" s="7">
        <v>172.03</v>
      </c>
      <c r="E115" s="7">
        <v>171.33</v>
      </c>
      <c r="F115" s="7">
        <v>172.33</v>
      </c>
      <c r="G115" s="7">
        <v>170.37</v>
      </c>
      <c r="H115" s="7" t="s">
        <v>1391</v>
      </c>
      <c r="I115" s="9">
        <v>4.7000000000000002E-3</v>
      </c>
    </row>
    <row r="116" spans="3:9" x14ac:dyDescent="0.25">
      <c r="C116" s="10">
        <v>45127</v>
      </c>
      <c r="D116" s="7">
        <v>171.23</v>
      </c>
      <c r="E116" s="7">
        <v>170.87</v>
      </c>
      <c r="F116" s="7">
        <v>171.67</v>
      </c>
      <c r="G116" s="7">
        <v>169.33</v>
      </c>
      <c r="H116" s="7" t="s">
        <v>1265</v>
      </c>
      <c r="I116" s="9">
        <v>1.8E-3</v>
      </c>
    </row>
    <row r="117" spans="3:9" x14ac:dyDescent="0.25">
      <c r="C117" s="10">
        <v>45126</v>
      </c>
      <c r="D117" s="7">
        <v>170.93</v>
      </c>
      <c r="E117" s="7">
        <v>170</v>
      </c>
      <c r="F117" s="7">
        <v>171.8</v>
      </c>
      <c r="G117" s="7">
        <v>169.13</v>
      </c>
      <c r="H117" s="7" t="s">
        <v>1353</v>
      </c>
      <c r="I117" s="9">
        <v>6.3E-3</v>
      </c>
    </row>
    <row r="118" spans="3:9" x14ac:dyDescent="0.25">
      <c r="C118" s="10">
        <v>45125</v>
      </c>
      <c r="D118" s="7">
        <v>169.87</v>
      </c>
      <c r="E118" s="7">
        <v>170.37</v>
      </c>
      <c r="F118" s="7">
        <v>172.33</v>
      </c>
      <c r="G118" s="7">
        <v>169.27</v>
      </c>
      <c r="H118" s="7" t="s">
        <v>1392</v>
      </c>
      <c r="I118" s="9">
        <v>-2.0999999999999999E-3</v>
      </c>
    </row>
    <row r="119" spans="3:9" x14ac:dyDescent="0.25">
      <c r="C119" s="10">
        <v>45124</v>
      </c>
      <c r="D119" s="7">
        <v>170.23</v>
      </c>
      <c r="E119" s="7">
        <v>170</v>
      </c>
      <c r="F119" s="7">
        <v>171.03</v>
      </c>
      <c r="G119" s="7">
        <v>169.33</v>
      </c>
      <c r="H119" s="7" t="s">
        <v>1393</v>
      </c>
      <c r="I119" s="9">
        <v>-2.7000000000000001E-3</v>
      </c>
    </row>
    <row r="120" spans="3:9" x14ac:dyDescent="0.25">
      <c r="C120" s="10">
        <v>45121</v>
      </c>
      <c r="D120" s="7">
        <v>170.7</v>
      </c>
      <c r="E120" s="7">
        <v>172</v>
      </c>
      <c r="F120" s="7">
        <v>172</v>
      </c>
      <c r="G120" s="7">
        <v>170.27</v>
      </c>
      <c r="H120" s="7" t="s">
        <v>1394</v>
      </c>
      <c r="I120" s="9">
        <v>1.4E-3</v>
      </c>
    </row>
    <row r="121" spans="3:9" x14ac:dyDescent="0.25">
      <c r="C121" s="10">
        <v>45120</v>
      </c>
      <c r="D121" s="7">
        <v>170.47</v>
      </c>
      <c r="E121" s="7">
        <v>171.27</v>
      </c>
      <c r="F121" s="7">
        <v>171.63</v>
      </c>
      <c r="G121" s="7">
        <v>169.17</v>
      </c>
      <c r="H121" s="7" t="s">
        <v>1395</v>
      </c>
      <c r="I121" s="9">
        <v>1E-3</v>
      </c>
    </row>
    <row r="122" spans="3:9" x14ac:dyDescent="0.25">
      <c r="C122" s="10">
        <v>45119</v>
      </c>
      <c r="D122" s="7">
        <v>170.3</v>
      </c>
      <c r="E122" s="7">
        <v>170.67</v>
      </c>
      <c r="F122" s="7">
        <v>170.97</v>
      </c>
      <c r="G122" s="7">
        <v>169.43</v>
      </c>
      <c r="H122" s="7" t="s">
        <v>1396</v>
      </c>
      <c r="I122" s="9">
        <v>4.7000000000000002E-3</v>
      </c>
    </row>
    <row r="123" spans="3:9" x14ac:dyDescent="0.25">
      <c r="C123" s="10">
        <v>45118</v>
      </c>
      <c r="D123" s="7">
        <v>169.5</v>
      </c>
      <c r="E123" s="7">
        <v>170.77</v>
      </c>
      <c r="F123" s="7">
        <v>170.77</v>
      </c>
      <c r="G123" s="7">
        <v>168.67</v>
      </c>
      <c r="H123" s="7" t="s">
        <v>1397</v>
      </c>
      <c r="I123" s="9">
        <v>-2.3999999999999998E-3</v>
      </c>
    </row>
    <row r="124" spans="3:9" x14ac:dyDescent="0.25">
      <c r="C124" s="10">
        <v>45117</v>
      </c>
      <c r="D124" s="7">
        <v>169.9</v>
      </c>
      <c r="E124" s="7">
        <v>169.33</v>
      </c>
      <c r="F124" s="7">
        <v>171.3</v>
      </c>
      <c r="G124" s="7">
        <v>168.9</v>
      </c>
      <c r="H124" s="7" t="s">
        <v>1213</v>
      </c>
      <c r="I124" s="9">
        <v>6.4999999999999997E-3</v>
      </c>
    </row>
    <row r="125" spans="3:9" x14ac:dyDescent="0.25">
      <c r="C125" s="10">
        <v>45114</v>
      </c>
      <c r="D125" s="7">
        <v>168.8</v>
      </c>
      <c r="E125" s="7">
        <v>167.33</v>
      </c>
      <c r="F125" s="7">
        <v>169.27</v>
      </c>
      <c r="G125" s="7">
        <v>167</v>
      </c>
      <c r="H125" s="7" t="s">
        <v>1398</v>
      </c>
      <c r="I125" s="9">
        <v>1.2800000000000001E-2</v>
      </c>
    </row>
    <row r="126" spans="3:9" x14ac:dyDescent="0.25">
      <c r="C126" s="10">
        <v>45113</v>
      </c>
      <c r="D126" s="7">
        <v>166.67</v>
      </c>
      <c r="E126" s="7">
        <v>166.67</v>
      </c>
      <c r="F126" s="7">
        <v>168.43</v>
      </c>
      <c r="G126" s="7">
        <v>166.17</v>
      </c>
      <c r="H126" s="7" t="s">
        <v>1271</v>
      </c>
      <c r="I126" s="9">
        <v>2.5999999999999999E-3</v>
      </c>
    </row>
    <row r="127" spans="3:9" x14ac:dyDescent="0.25">
      <c r="C127" s="10">
        <v>45112</v>
      </c>
      <c r="D127" s="7">
        <v>166.23</v>
      </c>
      <c r="E127" s="7">
        <v>164.83</v>
      </c>
      <c r="F127" s="7">
        <v>167.33</v>
      </c>
      <c r="G127" s="7">
        <v>164.2</v>
      </c>
      <c r="H127" s="7" t="s">
        <v>1399</v>
      </c>
      <c r="I127" s="9">
        <v>1.18E-2</v>
      </c>
    </row>
    <row r="128" spans="3:9" x14ac:dyDescent="0.25">
      <c r="C128" s="10">
        <v>45111</v>
      </c>
      <c r="D128" s="7">
        <v>164.3</v>
      </c>
      <c r="E128" s="7">
        <v>164.47</v>
      </c>
      <c r="F128" s="7">
        <v>166.17</v>
      </c>
      <c r="G128" s="7">
        <v>163.07</v>
      </c>
      <c r="H128" s="7" t="s">
        <v>1223</v>
      </c>
      <c r="I128" s="9">
        <v>6.4999999999999997E-3</v>
      </c>
    </row>
    <row r="129" spans="3:9" x14ac:dyDescent="0.25">
      <c r="C129" s="10">
        <v>45110</v>
      </c>
      <c r="D129" s="7">
        <v>163.22999999999999</v>
      </c>
      <c r="E129" s="7">
        <v>164</v>
      </c>
      <c r="F129" s="7">
        <v>165</v>
      </c>
      <c r="G129" s="7">
        <v>162.4</v>
      </c>
      <c r="H129" s="7" t="s">
        <v>1201</v>
      </c>
      <c r="I129" s="9">
        <v>-4.0000000000000002E-4</v>
      </c>
    </row>
    <row r="130" spans="3:9" x14ac:dyDescent="0.25">
      <c r="C130" s="10">
        <v>45107</v>
      </c>
      <c r="D130" s="7">
        <v>163.30000000000001</v>
      </c>
      <c r="E130" s="7">
        <v>162.27000000000001</v>
      </c>
      <c r="F130" s="7">
        <v>164.13</v>
      </c>
      <c r="G130" s="7">
        <v>160.87</v>
      </c>
      <c r="H130" s="7" t="s">
        <v>1400</v>
      </c>
      <c r="I130" s="9">
        <v>8.8999999999999999E-3</v>
      </c>
    </row>
    <row r="131" spans="3:9" x14ac:dyDescent="0.25">
      <c r="C131" s="10">
        <v>45105</v>
      </c>
      <c r="D131" s="7">
        <v>161.87</v>
      </c>
      <c r="E131" s="7">
        <v>163.03</v>
      </c>
      <c r="F131" s="7">
        <v>163.66999999999999</v>
      </c>
      <c r="G131" s="7">
        <v>160.72999999999999</v>
      </c>
      <c r="H131" s="7" t="s">
        <v>439</v>
      </c>
      <c r="I131" s="9">
        <v>-7.1999999999999998E-3</v>
      </c>
    </row>
    <row r="132" spans="3:9" x14ac:dyDescent="0.25">
      <c r="C132" s="10">
        <v>45104</v>
      </c>
      <c r="D132" s="7">
        <v>163.03</v>
      </c>
      <c r="E132" s="7">
        <v>161.33000000000001</v>
      </c>
      <c r="F132" s="7">
        <v>163.72999999999999</v>
      </c>
      <c r="G132" s="7">
        <v>160.72999999999999</v>
      </c>
      <c r="H132" s="7" t="s">
        <v>1401</v>
      </c>
      <c r="I132" s="9">
        <v>1.2E-2</v>
      </c>
    </row>
    <row r="133" spans="3:9" x14ac:dyDescent="0.25">
      <c r="C133" s="10">
        <v>45103</v>
      </c>
      <c r="D133" s="7">
        <v>161.1</v>
      </c>
      <c r="E133" s="7">
        <v>162.66999999999999</v>
      </c>
      <c r="F133" s="7">
        <v>163.83000000000001</v>
      </c>
      <c r="G133" s="7">
        <v>160.53</v>
      </c>
      <c r="H133" s="7" t="s">
        <v>1402</v>
      </c>
      <c r="I133" s="9">
        <v>-8.6E-3</v>
      </c>
    </row>
    <row r="134" spans="3:9" x14ac:dyDescent="0.25">
      <c r="C134" s="10">
        <v>45100</v>
      </c>
      <c r="D134" s="7">
        <v>162.5</v>
      </c>
      <c r="E134" s="7">
        <v>164.67</v>
      </c>
      <c r="F134" s="7">
        <v>164.67</v>
      </c>
      <c r="G134" s="7">
        <v>161.77000000000001</v>
      </c>
      <c r="H134" s="7" t="s">
        <v>1271</v>
      </c>
      <c r="I134" s="9">
        <v>-1.4999999999999999E-2</v>
      </c>
    </row>
    <row r="135" spans="3:9" x14ac:dyDescent="0.25">
      <c r="C135" s="10">
        <v>45099</v>
      </c>
      <c r="D135" s="7">
        <v>164.97</v>
      </c>
      <c r="E135" s="7">
        <v>167.33</v>
      </c>
      <c r="F135" s="7">
        <v>167.9</v>
      </c>
      <c r="G135" s="7">
        <v>164</v>
      </c>
      <c r="H135" s="7" t="s">
        <v>1228</v>
      </c>
      <c r="I135" s="9">
        <v>-1.3899999999999999E-2</v>
      </c>
    </row>
    <row r="136" spans="3:9" x14ac:dyDescent="0.25">
      <c r="C136" s="10">
        <v>45098</v>
      </c>
      <c r="D136" s="7">
        <v>167.3</v>
      </c>
      <c r="E136" s="7">
        <v>168.43</v>
      </c>
      <c r="F136" s="7">
        <v>168.97</v>
      </c>
      <c r="G136" s="7">
        <v>166.03</v>
      </c>
      <c r="H136" s="7" t="s">
        <v>1165</v>
      </c>
      <c r="I136" s="9">
        <v>-5.0000000000000001E-3</v>
      </c>
    </row>
    <row r="137" spans="3:9" x14ac:dyDescent="0.25">
      <c r="C137" s="10">
        <v>45097</v>
      </c>
      <c r="D137" s="7">
        <v>168.13</v>
      </c>
      <c r="E137" s="7">
        <v>169.3</v>
      </c>
      <c r="F137" s="7">
        <v>169.47</v>
      </c>
      <c r="G137" s="7">
        <v>167.5</v>
      </c>
      <c r="H137" s="7" t="s">
        <v>1403</v>
      </c>
      <c r="I137" s="9">
        <v>-6.8999999999999999E-3</v>
      </c>
    </row>
    <row r="138" spans="3:9" x14ac:dyDescent="0.25">
      <c r="C138" s="10">
        <v>45096</v>
      </c>
      <c r="D138" s="7">
        <v>169.3</v>
      </c>
      <c r="E138" s="7">
        <v>169.67</v>
      </c>
      <c r="F138" s="7">
        <v>170.27</v>
      </c>
      <c r="G138" s="7">
        <v>168.33</v>
      </c>
      <c r="H138" s="7" t="s">
        <v>1404</v>
      </c>
      <c r="I138" s="9">
        <v>-1.4E-3</v>
      </c>
    </row>
    <row r="139" spans="3:9" x14ac:dyDescent="0.25">
      <c r="C139" s="10">
        <v>45093</v>
      </c>
      <c r="D139" s="7">
        <v>169.53</v>
      </c>
      <c r="E139" s="7">
        <v>170</v>
      </c>
      <c r="F139" s="7">
        <v>171.03</v>
      </c>
      <c r="G139" s="7">
        <v>168.5</v>
      </c>
      <c r="H139" s="7" t="s">
        <v>1405</v>
      </c>
      <c r="I139" s="9">
        <v>3.3E-3</v>
      </c>
    </row>
    <row r="140" spans="3:9" x14ac:dyDescent="0.25">
      <c r="C140" s="10">
        <v>45092</v>
      </c>
      <c r="D140" s="7">
        <v>168.97</v>
      </c>
      <c r="E140" s="7">
        <v>168.87</v>
      </c>
      <c r="F140" s="7">
        <v>169.5</v>
      </c>
      <c r="G140" s="7">
        <v>167.83</v>
      </c>
      <c r="H140" s="7" t="s">
        <v>1406</v>
      </c>
      <c r="I140" s="9">
        <v>1.4E-3</v>
      </c>
    </row>
    <row r="141" spans="3:9" x14ac:dyDescent="0.25">
      <c r="C141" s="10">
        <v>45091</v>
      </c>
      <c r="D141" s="7">
        <v>168.73</v>
      </c>
      <c r="E141" s="7">
        <v>171.33</v>
      </c>
      <c r="F141" s="7">
        <v>171.43</v>
      </c>
      <c r="G141" s="7">
        <v>168.33</v>
      </c>
      <c r="H141" s="7" t="s">
        <v>1271</v>
      </c>
      <c r="I141" s="9">
        <v>-8.2000000000000007E-3</v>
      </c>
    </row>
    <row r="142" spans="3:9" x14ac:dyDescent="0.25">
      <c r="C142" s="10">
        <v>45090</v>
      </c>
      <c r="D142" s="7">
        <v>170.13</v>
      </c>
      <c r="E142" s="7">
        <v>170.4</v>
      </c>
      <c r="F142" s="7">
        <v>171.6</v>
      </c>
      <c r="G142" s="7">
        <v>168.83</v>
      </c>
      <c r="H142" s="7" t="s">
        <v>1407</v>
      </c>
      <c r="I142" s="9">
        <v>-1.6000000000000001E-3</v>
      </c>
    </row>
    <row r="143" spans="3:9" x14ac:dyDescent="0.25">
      <c r="C143" s="10">
        <v>45089</v>
      </c>
      <c r="D143" s="7">
        <v>170.4</v>
      </c>
      <c r="E143" s="7">
        <v>170.67</v>
      </c>
      <c r="F143" s="7">
        <v>171.67</v>
      </c>
      <c r="G143" s="7">
        <v>168.03</v>
      </c>
      <c r="H143" s="7" t="s">
        <v>1198</v>
      </c>
      <c r="I143" s="9">
        <v>-1.4E-3</v>
      </c>
    </row>
    <row r="144" spans="3:9" x14ac:dyDescent="0.25">
      <c r="C144" s="10">
        <v>45086</v>
      </c>
      <c r="D144" s="7">
        <v>170.63</v>
      </c>
      <c r="E144" s="7">
        <v>169.9</v>
      </c>
      <c r="F144" s="7">
        <v>171.07</v>
      </c>
      <c r="G144" s="7">
        <v>167.73</v>
      </c>
      <c r="H144" s="7" t="s">
        <v>1265</v>
      </c>
      <c r="I144" s="9">
        <v>1.23E-2</v>
      </c>
    </row>
    <row r="145" spans="3:9" x14ac:dyDescent="0.25">
      <c r="C145" s="10">
        <v>45085</v>
      </c>
      <c r="D145" s="7">
        <v>168.57</v>
      </c>
      <c r="E145" s="7">
        <v>169.63</v>
      </c>
      <c r="F145" s="7">
        <v>170.23</v>
      </c>
      <c r="G145" s="7">
        <v>168.07</v>
      </c>
      <c r="H145" s="7" t="s">
        <v>1408</v>
      </c>
      <c r="I145" s="9">
        <v>-4.4999999999999997E-3</v>
      </c>
    </row>
    <row r="146" spans="3:9" x14ac:dyDescent="0.25">
      <c r="C146" s="10">
        <v>45084</v>
      </c>
      <c r="D146" s="7">
        <v>169.33</v>
      </c>
      <c r="E146" s="7">
        <v>169.37</v>
      </c>
      <c r="F146" s="7">
        <v>170</v>
      </c>
      <c r="G146" s="7">
        <v>168.37</v>
      </c>
      <c r="H146" s="7" t="s">
        <v>1392</v>
      </c>
      <c r="I146" s="9">
        <v>-5.9999999999999995E-4</v>
      </c>
    </row>
    <row r="147" spans="3:9" x14ac:dyDescent="0.25">
      <c r="C147" s="10">
        <v>45083</v>
      </c>
      <c r="D147" s="7">
        <v>169.43</v>
      </c>
      <c r="E147" s="7">
        <v>170.27</v>
      </c>
      <c r="F147" s="7">
        <v>170.33</v>
      </c>
      <c r="G147" s="7">
        <v>169.07</v>
      </c>
      <c r="H147" s="7" t="s">
        <v>1409</v>
      </c>
      <c r="I147" s="9">
        <v>8.0000000000000004E-4</v>
      </c>
    </row>
    <row r="148" spans="3:9" x14ac:dyDescent="0.25">
      <c r="C148" s="10">
        <v>45082</v>
      </c>
      <c r="D148" s="7">
        <v>169.3</v>
      </c>
      <c r="E148" s="7">
        <v>169</v>
      </c>
      <c r="F148" s="7">
        <v>170.4</v>
      </c>
      <c r="G148" s="7">
        <v>168</v>
      </c>
      <c r="H148" s="7" t="s">
        <v>1269</v>
      </c>
      <c r="I148" s="9">
        <v>1.5800000000000002E-2</v>
      </c>
    </row>
    <row r="149" spans="3:9" x14ac:dyDescent="0.25">
      <c r="C149" s="10">
        <v>45079</v>
      </c>
      <c r="D149" s="7">
        <v>166.67</v>
      </c>
      <c r="E149" s="7">
        <v>170.97</v>
      </c>
      <c r="F149" s="7">
        <v>170.97</v>
      </c>
      <c r="G149" s="7">
        <v>166.3</v>
      </c>
      <c r="H149" s="7" t="s">
        <v>1202</v>
      </c>
      <c r="I149" s="9">
        <v>-1.67E-2</v>
      </c>
    </row>
    <row r="150" spans="3:9" x14ac:dyDescent="0.25">
      <c r="C150" s="10">
        <v>45078</v>
      </c>
      <c r="D150" s="7">
        <v>169.5</v>
      </c>
      <c r="E150" s="7">
        <v>170.97</v>
      </c>
      <c r="F150" s="7">
        <v>172.13</v>
      </c>
      <c r="G150" s="7">
        <v>169.33</v>
      </c>
      <c r="H150" s="7" t="s">
        <v>1410</v>
      </c>
      <c r="I150" s="9">
        <v>-1.17E-2</v>
      </c>
    </row>
    <row r="151" spans="3:9" x14ac:dyDescent="0.25">
      <c r="C151" s="10">
        <v>45077</v>
      </c>
      <c r="D151" s="7">
        <v>171.5</v>
      </c>
      <c r="E151" s="7">
        <v>171.1</v>
      </c>
      <c r="F151" s="7">
        <v>172</v>
      </c>
      <c r="G151" s="7">
        <v>169</v>
      </c>
      <c r="H151" s="7" t="s">
        <v>1411</v>
      </c>
      <c r="I151" s="9">
        <v>2.3E-3</v>
      </c>
    </row>
    <row r="152" spans="3:9" x14ac:dyDescent="0.25">
      <c r="C152" s="10">
        <v>45076</v>
      </c>
      <c r="D152" s="7">
        <v>171.1</v>
      </c>
      <c r="E152" s="7">
        <v>171.13</v>
      </c>
      <c r="F152" s="7">
        <v>173.73</v>
      </c>
      <c r="G152" s="7">
        <v>170.73</v>
      </c>
      <c r="H152" s="7" t="s">
        <v>1231</v>
      </c>
      <c r="I152" s="9">
        <v>-4.0000000000000002E-4</v>
      </c>
    </row>
    <row r="153" spans="3:9" x14ac:dyDescent="0.25">
      <c r="C153" s="10">
        <v>45075</v>
      </c>
      <c r="D153" s="7">
        <v>171.17</v>
      </c>
      <c r="E153" s="7">
        <v>174.03</v>
      </c>
      <c r="F153" s="7">
        <v>175.2</v>
      </c>
      <c r="G153" s="7">
        <v>170.87</v>
      </c>
      <c r="H153" s="7" t="s">
        <v>1224</v>
      </c>
      <c r="I153" s="9">
        <v>-1.44E-2</v>
      </c>
    </row>
    <row r="154" spans="3:9" x14ac:dyDescent="0.25">
      <c r="C154" s="10">
        <v>45072</v>
      </c>
      <c r="D154" s="7">
        <v>173.67</v>
      </c>
      <c r="E154" s="7">
        <v>173.93</v>
      </c>
      <c r="F154" s="7">
        <v>174.53</v>
      </c>
      <c r="G154" s="7">
        <v>169.27</v>
      </c>
      <c r="H154" s="7" t="s">
        <v>1412</v>
      </c>
      <c r="I154" s="9">
        <v>-4.0000000000000002E-4</v>
      </c>
    </row>
    <row r="155" spans="3:9" x14ac:dyDescent="0.25">
      <c r="C155" s="10">
        <v>45071</v>
      </c>
      <c r="D155" s="7">
        <v>173.73</v>
      </c>
      <c r="E155" s="7">
        <v>176</v>
      </c>
      <c r="F155" s="7">
        <v>179.8</v>
      </c>
      <c r="G155" s="7">
        <v>171.47</v>
      </c>
      <c r="H155" s="7" t="s">
        <v>1253</v>
      </c>
      <c r="I155" s="9">
        <v>-3.3599999999999998E-2</v>
      </c>
    </row>
    <row r="156" spans="3:9" x14ac:dyDescent="0.25">
      <c r="C156" s="10">
        <v>45070</v>
      </c>
      <c r="D156" s="7">
        <v>179.77</v>
      </c>
      <c r="E156" s="7">
        <v>181.23</v>
      </c>
      <c r="F156" s="7">
        <v>182.17</v>
      </c>
      <c r="G156" s="7">
        <v>178.67</v>
      </c>
      <c r="H156" s="7" t="s">
        <v>1348</v>
      </c>
      <c r="I156" s="9">
        <v>6.9999999999999999E-4</v>
      </c>
    </row>
    <row r="157" spans="3:9" x14ac:dyDescent="0.25">
      <c r="C157" s="10">
        <v>45069</v>
      </c>
      <c r="D157" s="7">
        <v>179.63</v>
      </c>
      <c r="E157" s="7">
        <v>177.3</v>
      </c>
      <c r="F157" s="7">
        <v>180.33</v>
      </c>
      <c r="G157" s="7">
        <v>174.73</v>
      </c>
      <c r="H157" s="7" t="s">
        <v>1413</v>
      </c>
      <c r="I157" s="9">
        <v>1.9300000000000001E-2</v>
      </c>
    </row>
    <row r="158" spans="3:9" x14ac:dyDescent="0.25">
      <c r="C158" s="10">
        <v>45068</v>
      </c>
      <c r="D158" s="7">
        <v>176.23</v>
      </c>
      <c r="E158" s="7">
        <v>177.47</v>
      </c>
      <c r="F158" s="7">
        <v>178.93</v>
      </c>
      <c r="G158" s="7">
        <v>175.4</v>
      </c>
      <c r="H158" s="7" t="s">
        <v>1414</v>
      </c>
      <c r="I158" s="9">
        <v>-1.6899999999999998E-2</v>
      </c>
    </row>
    <row r="159" spans="3:9" x14ac:dyDescent="0.25">
      <c r="C159" s="10">
        <v>45065</v>
      </c>
      <c r="D159" s="7">
        <v>179.27</v>
      </c>
      <c r="E159" s="7">
        <v>179.63</v>
      </c>
      <c r="F159" s="7">
        <v>182.7</v>
      </c>
      <c r="G159" s="7">
        <v>177.7</v>
      </c>
      <c r="H159" s="7" t="s">
        <v>1223</v>
      </c>
      <c r="I159" s="9">
        <v>3.3999999999999998E-3</v>
      </c>
    </row>
    <row r="160" spans="3:9" x14ac:dyDescent="0.25">
      <c r="C160" s="10">
        <v>45064</v>
      </c>
      <c r="D160" s="7">
        <v>178.67</v>
      </c>
      <c r="E160" s="7">
        <v>178.67</v>
      </c>
      <c r="F160" s="7">
        <v>182.67</v>
      </c>
      <c r="G160" s="7">
        <v>177.4</v>
      </c>
      <c r="H160" s="7" t="s">
        <v>1209</v>
      </c>
      <c r="I160" s="9">
        <v>8.8000000000000005E-3</v>
      </c>
    </row>
    <row r="161" spans="3:9" x14ac:dyDescent="0.25">
      <c r="C161" s="10">
        <v>45063</v>
      </c>
      <c r="D161" s="7">
        <v>177.1</v>
      </c>
      <c r="E161" s="7">
        <v>175.2</v>
      </c>
      <c r="F161" s="7">
        <v>178.57</v>
      </c>
      <c r="G161" s="7">
        <v>174.53</v>
      </c>
      <c r="H161" s="7" t="s">
        <v>1260</v>
      </c>
      <c r="I161" s="9">
        <v>1.7600000000000001E-2</v>
      </c>
    </row>
    <row r="162" spans="3:9" x14ac:dyDescent="0.25">
      <c r="C162" s="10">
        <v>45062</v>
      </c>
      <c r="D162" s="7">
        <v>174.03</v>
      </c>
      <c r="E162" s="7">
        <v>174.5</v>
      </c>
      <c r="F162" s="7">
        <v>177.4</v>
      </c>
      <c r="G162" s="7">
        <v>173.37</v>
      </c>
      <c r="H162" s="7" t="s">
        <v>1161</v>
      </c>
      <c r="I162" s="9">
        <v>6.7000000000000002E-3</v>
      </c>
    </row>
    <row r="163" spans="3:9" x14ac:dyDescent="0.25">
      <c r="C163" s="10">
        <v>45061</v>
      </c>
      <c r="D163" s="7">
        <v>172.87</v>
      </c>
      <c r="E163" s="7">
        <v>170.13</v>
      </c>
      <c r="F163" s="7">
        <v>173.67</v>
      </c>
      <c r="G163" s="7">
        <v>170</v>
      </c>
      <c r="H163" s="7" t="s">
        <v>1415</v>
      </c>
      <c r="I163" s="9">
        <v>1.2699999999999999E-2</v>
      </c>
    </row>
    <row r="164" spans="3:9" x14ac:dyDescent="0.25">
      <c r="C164" s="10">
        <v>45058</v>
      </c>
      <c r="D164" s="7">
        <v>170.7</v>
      </c>
      <c r="E164" s="7">
        <v>172.2</v>
      </c>
      <c r="F164" s="7">
        <v>172.93</v>
      </c>
      <c r="G164" s="7">
        <v>170.2</v>
      </c>
      <c r="H164" s="7" t="s">
        <v>1408</v>
      </c>
      <c r="I164" s="9">
        <v>-1.0800000000000001E-2</v>
      </c>
    </row>
    <row r="165" spans="3:9" x14ac:dyDescent="0.25">
      <c r="C165" s="10">
        <v>45057</v>
      </c>
      <c r="D165" s="7">
        <v>172.57</v>
      </c>
      <c r="E165" s="7">
        <v>171.93</v>
      </c>
      <c r="F165" s="7">
        <v>173.27</v>
      </c>
      <c r="G165" s="7">
        <v>170.03</v>
      </c>
      <c r="H165" s="7" t="s">
        <v>1247</v>
      </c>
      <c r="I165" s="9">
        <v>-1.6999999999999999E-3</v>
      </c>
    </row>
    <row r="166" spans="3:9" x14ac:dyDescent="0.25">
      <c r="C166" s="10">
        <v>45056</v>
      </c>
      <c r="D166" s="7">
        <v>172.87</v>
      </c>
      <c r="E166" s="7">
        <v>169.47</v>
      </c>
      <c r="F166" s="7">
        <v>173.67</v>
      </c>
      <c r="G166" s="7">
        <v>169.4</v>
      </c>
      <c r="H166" s="7" t="s">
        <v>851</v>
      </c>
      <c r="I166" s="9">
        <v>2.07E-2</v>
      </c>
    </row>
    <row r="167" spans="3:9" x14ac:dyDescent="0.25">
      <c r="C167" s="10">
        <v>45055</v>
      </c>
      <c r="D167" s="7">
        <v>169.37</v>
      </c>
      <c r="E167" s="7">
        <v>172.2</v>
      </c>
      <c r="F167" s="7">
        <v>173.07</v>
      </c>
      <c r="G167" s="7">
        <v>168.97</v>
      </c>
      <c r="H167" s="7" t="s">
        <v>1416</v>
      </c>
      <c r="I167" s="9">
        <v>-1.6500000000000001E-2</v>
      </c>
    </row>
    <row r="168" spans="3:9" x14ac:dyDescent="0.25">
      <c r="C168" s="10">
        <v>45054</v>
      </c>
      <c r="D168" s="7">
        <v>172.2</v>
      </c>
      <c r="E168" s="7">
        <v>169.4</v>
      </c>
      <c r="F168" s="7">
        <v>173.77</v>
      </c>
      <c r="G168" s="7">
        <v>169.4</v>
      </c>
      <c r="H168" s="7" t="s">
        <v>1223</v>
      </c>
      <c r="I168" s="9">
        <v>2.07E-2</v>
      </c>
    </row>
    <row r="169" spans="3:9" x14ac:dyDescent="0.25">
      <c r="C169" s="10">
        <v>45051</v>
      </c>
      <c r="D169" s="7">
        <v>168.7</v>
      </c>
      <c r="E169" s="7">
        <v>172.93</v>
      </c>
      <c r="F169" s="7">
        <v>173.03</v>
      </c>
      <c r="G169" s="7">
        <v>168.37</v>
      </c>
      <c r="H169" s="7" t="s">
        <v>1265</v>
      </c>
      <c r="I169" s="9">
        <v>-1.9800000000000002E-2</v>
      </c>
    </row>
    <row r="170" spans="3:9" x14ac:dyDescent="0.25">
      <c r="C170" s="10">
        <v>45050</v>
      </c>
      <c r="D170" s="7">
        <v>172.1</v>
      </c>
      <c r="E170" s="7">
        <v>170.67</v>
      </c>
      <c r="F170" s="7">
        <v>173.93</v>
      </c>
      <c r="G170" s="7">
        <v>170.4</v>
      </c>
      <c r="H170" s="7" t="s">
        <v>1417</v>
      </c>
      <c r="I170" s="9">
        <v>4.3E-3</v>
      </c>
    </row>
    <row r="171" spans="3:9" x14ac:dyDescent="0.25">
      <c r="C171" s="10">
        <v>45049</v>
      </c>
      <c r="D171" s="7">
        <v>171.37</v>
      </c>
      <c r="E171" s="7">
        <v>170.67</v>
      </c>
      <c r="F171" s="7">
        <v>173.97</v>
      </c>
      <c r="G171" s="7">
        <v>170.23</v>
      </c>
      <c r="H171" s="7" t="s">
        <v>1411</v>
      </c>
      <c r="I171" s="9">
        <v>-3.7000000000000002E-3</v>
      </c>
    </row>
    <row r="172" spans="3:9" x14ac:dyDescent="0.25">
      <c r="C172" s="10">
        <v>45048</v>
      </c>
      <c r="D172" s="7">
        <v>172</v>
      </c>
      <c r="E172" s="7">
        <v>171.27</v>
      </c>
      <c r="F172" s="7">
        <v>172.73</v>
      </c>
      <c r="G172" s="7">
        <v>169.83</v>
      </c>
      <c r="H172" s="7" t="s">
        <v>1418</v>
      </c>
      <c r="I172" s="9">
        <v>1.24E-2</v>
      </c>
    </row>
    <row r="173" spans="3:9" x14ac:dyDescent="0.25">
      <c r="C173" s="10">
        <v>45044</v>
      </c>
      <c r="D173" s="7">
        <v>169.9</v>
      </c>
      <c r="E173" s="7">
        <v>172</v>
      </c>
      <c r="F173" s="7">
        <v>173.07</v>
      </c>
      <c r="G173" s="7">
        <v>169.63</v>
      </c>
      <c r="H173" s="7" t="s">
        <v>1419</v>
      </c>
      <c r="I173" s="9">
        <v>-7.7999999999999996E-3</v>
      </c>
    </row>
    <row r="174" spans="3:9" x14ac:dyDescent="0.25">
      <c r="C174" s="10">
        <v>45043</v>
      </c>
      <c r="D174" s="7">
        <v>171.23</v>
      </c>
      <c r="E174" s="7">
        <v>172.6</v>
      </c>
      <c r="F174" s="7">
        <v>172.6</v>
      </c>
      <c r="G174" s="7">
        <v>170.37</v>
      </c>
      <c r="H174" s="7" t="s">
        <v>1420</v>
      </c>
      <c r="I174" s="9">
        <v>-9.7999999999999997E-3</v>
      </c>
    </row>
    <row r="175" spans="3:9" x14ac:dyDescent="0.25">
      <c r="C175" s="10">
        <v>45042</v>
      </c>
      <c r="D175" s="7">
        <v>172.93</v>
      </c>
      <c r="E175" s="7">
        <v>169.07</v>
      </c>
      <c r="F175" s="7">
        <v>173.33</v>
      </c>
      <c r="G175" s="7">
        <v>169.03</v>
      </c>
      <c r="H175" s="7" t="s">
        <v>1421</v>
      </c>
      <c r="I175" s="9">
        <v>2.29E-2</v>
      </c>
    </row>
    <row r="176" spans="3:9" x14ac:dyDescent="0.25">
      <c r="C176" s="10">
        <v>45041</v>
      </c>
      <c r="D176" s="7">
        <v>169.07</v>
      </c>
      <c r="E176" s="7">
        <v>170.13</v>
      </c>
      <c r="F176" s="7">
        <v>172.63</v>
      </c>
      <c r="G176" s="7">
        <v>167.6</v>
      </c>
      <c r="H176" s="7" t="s">
        <v>1174</v>
      </c>
      <c r="I176" s="9">
        <v>-2.7000000000000001E-3</v>
      </c>
    </row>
    <row r="177" spans="3:9" x14ac:dyDescent="0.25">
      <c r="C177" s="10">
        <v>45040</v>
      </c>
      <c r="D177" s="7">
        <v>169.53</v>
      </c>
      <c r="E177" s="7">
        <v>170.67</v>
      </c>
      <c r="F177" s="7">
        <v>171.47</v>
      </c>
      <c r="G177" s="7">
        <v>169</v>
      </c>
      <c r="H177" s="7" t="s">
        <v>1422</v>
      </c>
      <c r="I177" s="9">
        <v>-9.1999999999999998E-3</v>
      </c>
    </row>
    <row r="178" spans="3:9" x14ac:dyDescent="0.25">
      <c r="C178" s="10">
        <v>45037</v>
      </c>
      <c r="D178" s="7">
        <v>171.1</v>
      </c>
      <c r="E178" s="7">
        <v>169.53</v>
      </c>
      <c r="F178" s="7">
        <v>171.77</v>
      </c>
      <c r="G178" s="7">
        <v>166.93</v>
      </c>
      <c r="H178" s="7" t="s">
        <v>1398</v>
      </c>
      <c r="I178" s="9">
        <v>1.26E-2</v>
      </c>
    </row>
    <row r="179" spans="3:9" x14ac:dyDescent="0.25">
      <c r="C179" s="10">
        <v>45036</v>
      </c>
      <c r="D179" s="7">
        <v>168.97</v>
      </c>
      <c r="E179" s="7">
        <v>173.83</v>
      </c>
      <c r="F179" s="7">
        <v>173.83</v>
      </c>
      <c r="G179" s="7">
        <v>168.37</v>
      </c>
      <c r="H179" s="7" t="s">
        <v>1404</v>
      </c>
      <c r="I179" s="9">
        <v>-2.2200000000000001E-2</v>
      </c>
    </row>
    <row r="180" spans="3:9" x14ac:dyDescent="0.25">
      <c r="C180" s="10">
        <v>45035</v>
      </c>
      <c r="D180" s="7">
        <v>172.8</v>
      </c>
      <c r="E180" s="7">
        <v>174.53</v>
      </c>
      <c r="F180" s="7">
        <v>178.53</v>
      </c>
      <c r="G180" s="7">
        <v>172.07</v>
      </c>
      <c r="H180" s="7" t="s">
        <v>1206</v>
      </c>
      <c r="I180" s="9">
        <v>-2.1100000000000001E-2</v>
      </c>
    </row>
    <row r="181" spans="3:9" x14ac:dyDescent="0.25">
      <c r="C181" s="10">
        <v>45034</v>
      </c>
      <c r="D181" s="7">
        <v>176.53</v>
      </c>
      <c r="E181" s="7">
        <v>175.83</v>
      </c>
      <c r="F181" s="7">
        <v>180</v>
      </c>
      <c r="G181" s="7">
        <v>173.6</v>
      </c>
      <c r="H181" s="7" t="s">
        <v>1189</v>
      </c>
      <c r="I181" s="9">
        <v>7.4000000000000003E-3</v>
      </c>
    </row>
    <row r="182" spans="3:9" x14ac:dyDescent="0.25">
      <c r="C182" s="10">
        <v>45033</v>
      </c>
      <c r="D182" s="7">
        <v>175.23</v>
      </c>
      <c r="E182" s="7">
        <v>174.7</v>
      </c>
      <c r="F182" s="7">
        <v>179.13</v>
      </c>
      <c r="G182" s="7">
        <v>173.5</v>
      </c>
      <c r="H182" s="7" t="s">
        <v>1249</v>
      </c>
      <c r="I182" s="9">
        <v>8.9999999999999993E-3</v>
      </c>
    </row>
    <row r="183" spans="3:9" x14ac:dyDescent="0.25">
      <c r="C183" s="10">
        <v>45029</v>
      </c>
      <c r="D183" s="7">
        <v>173.67</v>
      </c>
      <c r="E183" s="7">
        <v>175.27</v>
      </c>
      <c r="F183" s="7">
        <v>178</v>
      </c>
      <c r="G183" s="7">
        <v>172.57</v>
      </c>
      <c r="H183" s="7" t="s">
        <v>1170</v>
      </c>
      <c r="I183" s="9">
        <v>-4.0000000000000001E-3</v>
      </c>
    </row>
    <row r="184" spans="3:9" x14ac:dyDescent="0.25">
      <c r="C184" s="10">
        <v>45028</v>
      </c>
      <c r="D184" s="7">
        <v>174.37</v>
      </c>
      <c r="E184" s="7">
        <v>171.33</v>
      </c>
      <c r="F184" s="7">
        <v>175.27</v>
      </c>
      <c r="G184" s="7">
        <v>170.07</v>
      </c>
      <c r="H184" s="7" t="s">
        <v>1173</v>
      </c>
      <c r="I184" s="9">
        <v>2.4899999999999999E-2</v>
      </c>
    </row>
    <row r="185" spans="3:9" x14ac:dyDescent="0.25">
      <c r="C185" s="10">
        <v>45027</v>
      </c>
      <c r="D185" s="7">
        <v>170.13</v>
      </c>
      <c r="E185" s="7">
        <v>172.67</v>
      </c>
      <c r="F185" s="7">
        <v>173.83</v>
      </c>
      <c r="G185" s="7">
        <v>169.7</v>
      </c>
      <c r="H185" s="7" t="s">
        <v>1348</v>
      </c>
      <c r="I185" s="9">
        <v>-1.0699999999999999E-2</v>
      </c>
    </row>
    <row r="186" spans="3:9" x14ac:dyDescent="0.25">
      <c r="C186" s="10">
        <v>45026</v>
      </c>
      <c r="D186" s="7">
        <v>171.97</v>
      </c>
      <c r="E186" s="7">
        <v>170.97</v>
      </c>
      <c r="F186" s="7">
        <v>173.03</v>
      </c>
      <c r="G186" s="7">
        <v>167.7</v>
      </c>
      <c r="H186" s="7" t="s">
        <v>1205</v>
      </c>
      <c r="I186" s="9">
        <v>1.2800000000000001E-2</v>
      </c>
    </row>
    <row r="187" spans="3:9" x14ac:dyDescent="0.25">
      <c r="C187" s="10">
        <v>45022</v>
      </c>
      <c r="D187" s="7">
        <v>169.8</v>
      </c>
      <c r="E187" s="7">
        <v>174.07</v>
      </c>
      <c r="F187" s="7">
        <v>174.27</v>
      </c>
      <c r="G187" s="7">
        <v>169.37</v>
      </c>
      <c r="H187" s="7" t="s">
        <v>1339</v>
      </c>
      <c r="I187" s="9">
        <v>-2.7300000000000001E-2</v>
      </c>
    </row>
    <row r="188" spans="3:9" x14ac:dyDescent="0.25">
      <c r="C188" s="10">
        <v>45021</v>
      </c>
      <c r="D188" s="7">
        <v>174.57</v>
      </c>
      <c r="E188" s="7">
        <v>176.67</v>
      </c>
      <c r="F188" s="7">
        <v>177.17</v>
      </c>
      <c r="G188" s="7">
        <v>174.07</v>
      </c>
      <c r="H188" s="7" t="s">
        <v>1362</v>
      </c>
      <c r="I188" s="9">
        <v>9.2999999999999992E-3</v>
      </c>
    </row>
    <row r="189" spans="3:9" x14ac:dyDescent="0.25">
      <c r="C189" s="10">
        <v>45019</v>
      </c>
      <c r="D189" s="7">
        <v>172.97</v>
      </c>
      <c r="E189" s="7">
        <v>171.57</v>
      </c>
      <c r="F189" s="7">
        <v>178.53</v>
      </c>
      <c r="G189" s="7">
        <v>171.5</v>
      </c>
      <c r="H189" s="7" t="s">
        <v>1423</v>
      </c>
      <c r="I189" s="9">
        <v>3.1E-2</v>
      </c>
    </row>
    <row r="190" spans="3:9" x14ac:dyDescent="0.25">
      <c r="C190" s="10">
        <v>45016</v>
      </c>
      <c r="D190" s="7">
        <v>167.77</v>
      </c>
      <c r="E190" s="7">
        <v>173.87</v>
      </c>
      <c r="F190" s="7">
        <v>175.3</v>
      </c>
      <c r="G190" s="7">
        <v>166.4</v>
      </c>
      <c r="H190" s="7" t="s">
        <v>1232</v>
      </c>
      <c r="I190" s="9">
        <v>-4.2999999999999997E-2</v>
      </c>
    </row>
    <row r="191" spans="3:9" x14ac:dyDescent="0.25">
      <c r="C191" s="10">
        <v>45014</v>
      </c>
      <c r="D191" s="7">
        <v>175.3</v>
      </c>
      <c r="E191" s="7">
        <v>170.1</v>
      </c>
      <c r="F191" s="7">
        <v>180</v>
      </c>
      <c r="G191" s="7">
        <v>166.73</v>
      </c>
      <c r="H191" s="7" t="s">
        <v>768</v>
      </c>
      <c r="I191" s="9">
        <v>2.1399999999999999E-2</v>
      </c>
    </row>
    <row r="192" spans="3:9" x14ac:dyDescent="0.25">
      <c r="C192" s="10">
        <v>45013</v>
      </c>
      <c r="D192" s="7">
        <v>171.63</v>
      </c>
      <c r="E192" s="7">
        <v>167.6</v>
      </c>
      <c r="F192" s="7">
        <v>173.13</v>
      </c>
      <c r="G192" s="7">
        <v>165.5</v>
      </c>
      <c r="H192" s="7" t="s">
        <v>1171</v>
      </c>
      <c r="I192" s="9">
        <v>3.0200000000000001E-2</v>
      </c>
    </row>
    <row r="193" spans="3:9" x14ac:dyDescent="0.25">
      <c r="C193" s="10">
        <v>45012</v>
      </c>
      <c r="D193" s="7">
        <v>166.6</v>
      </c>
      <c r="E193" s="7">
        <v>164.73</v>
      </c>
      <c r="F193" s="7">
        <v>168</v>
      </c>
      <c r="G193" s="7">
        <v>163.33000000000001</v>
      </c>
      <c r="H193" s="7" t="s">
        <v>1414</v>
      </c>
      <c r="I193" s="9">
        <v>-3.5999999999999999E-3</v>
      </c>
    </row>
    <row r="194" spans="3:9" x14ac:dyDescent="0.25">
      <c r="C194" s="10">
        <v>45009</v>
      </c>
      <c r="D194" s="7">
        <v>167.2</v>
      </c>
      <c r="E194" s="7">
        <v>170.83</v>
      </c>
      <c r="F194" s="7">
        <v>171.73</v>
      </c>
      <c r="G194" s="7">
        <v>164.9</v>
      </c>
      <c r="H194" s="7" t="s">
        <v>1350</v>
      </c>
      <c r="I194" s="9">
        <v>-2.3599999999999999E-2</v>
      </c>
    </row>
    <row r="195" spans="3:9" x14ac:dyDescent="0.25">
      <c r="C195" s="10">
        <v>45008</v>
      </c>
      <c r="D195" s="7">
        <v>171.23</v>
      </c>
      <c r="E195" s="7">
        <v>167.03</v>
      </c>
      <c r="F195" s="7">
        <v>172</v>
      </c>
      <c r="G195" s="7">
        <v>165.73</v>
      </c>
      <c r="H195" s="7" t="s">
        <v>1424</v>
      </c>
      <c r="I195" s="9">
        <v>2.4500000000000001E-2</v>
      </c>
    </row>
    <row r="196" spans="3:9" x14ac:dyDescent="0.25">
      <c r="C196" s="10">
        <v>45007</v>
      </c>
      <c r="D196" s="7">
        <v>167.13</v>
      </c>
      <c r="E196" s="7">
        <v>167.63</v>
      </c>
      <c r="F196" s="7">
        <v>168.6</v>
      </c>
      <c r="G196" s="7">
        <v>165.97</v>
      </c>
      <c r="H196" s="7" t="s">
        <v>1425</v>
      </c>
      <c r="I196" s="9">
        <v>-1.8E-3</v>
      </c>
    </row>
    <row r="197" spans="3:9" x14ac:dyDescent="0.25">
      <c r="C197" s="10">
        <v>45006</v>
      </c>
      <c r="D197" s="7">
        <v>167.43</v>
      </c>
      <c r="E197" s="7">
        <v>169.1</v>
      </c>
      <c r="F197" s="7">
        <v>169.9</v>
      </c>
      <c r="G197" s="7">
        <v>163.80000000000001</v>
      </c>
      <c r="H197" s="7" t="s">
        <v>1426</v>
      </c>
      <c r="I197" s="9">
        <v>2E-3</v>
      </c>
    </row>
    <row r="198" spans="3:9" x14ac:dyDescent="0.25">
      <c r="C198" s="10">
        <v>45005</v>
      </c>
      <c r="D198" s="7">
        <v>167.1</v>
      </c>
      <c r="E198" s="7">
        <v>170.6</v>
      </c>
      <c r="F198" s="7">
        <v>170.6</v>
      </c>
      <c r="G198" s="7">
        <v>166</v>
      </c>
      <c r="H198" s="7" t="s">
        <v>1017</v>
      </c>
      <c r="I198" s="9">
        <v>-1.8599999999999998E-2</v>
      </c>
    </row>
    <row r="199" spans="3:9" x14ac:dyDescent="0.25">
      <c r="C199" s="10">
        <v>45002</v>
      </c>
      <c r="D199" s="7">
        <v>170.27</v>
      </c>
      <c r="E199" s="7">
        <v>167.8</v>
      </c>
      <c r="F199" s="7">
        <v>174</v>
      </c>
      <c r="G199" s="7">
        <v>165.7</v>
      </c>
      <c r="H199" s="7" t="s">
        <v>1406</v>
      </c>
      <c r="I199" s="9">
        <v>2.3699999999999999E-2</v>
      </c>
    </row>
    <row r="200" spans="3:9" x14ac:dyDescent="0.25">
      <c r="C200" s="10">
        <v>45001</v>
      </c>
      <c r="D200" s="7">
        <v>166.33</v>
      </c>
      <c r="E200" s="7">
        <v>171.7</v>
      </c>
      <c r="F200" s="7">
        <v>171.9</v>
      </c>
      <c r="G200" s="7">
        <v>164.67</v>
      </c>
      <c r="H200" s="7" t="s">
        <v>1427</v>
      </c>
      <c r="I200" s="9">
        <v>-3.78E-2</v>
      </c>
    </row>
    <row r="201" spans="3:9" x14ac:dyDescent="0.25">
      <c r="C201" s="10">
        <v>45000</v>
      </c>
      <c r="D201" s="7">
        <v>172.87</v>
      </c>
      <c r="E201" s="7">
        <v>166.77</v>
      </c>
      <c r="F201" s="7">
        <v>173.93</v>
      </c>
      <c r="G201" s="7">
        <v>160</v>
      </c>
      <c r="H201" s="7" t="s">
        <v>1207</v>
      </c>
      <c r="I201" s="9">
        <v>3.8699999999999998E-2</v>
      </c>
    </row>
    <row r="202" spans="3:9" x14ac:dyDescent="0.25">
      <c r="C202" s="10">
        <v>44999</v>
      </c>
      <c r="D202" s="7">
        <v>166.43</v>
      </c>
      <c r="E202" s="7">
        <v>170</v>
      </c>
      <c r="F202" s="7">
        <v>171.63</v>
      </c>
      <c r="G202" s="7">
        <v>164.67</v>
      </c>
      <c r="H202" s="7" t="s">
        <v>1428</v>
      </c>
      <c r="I202" s="9">
        <v>-2.52E-2</v>
      </c>
    </row>
    <row r="203" spans="3:9" x14ac:dyDescent="0.25">
      <c r="C203" s="10">
        <v>44998</v>
      </c>
      <c r="D203" s="7">
        <v>170.73</v>
      </c>
      <c r="E203" s="7">
        <v>174.47</v>
      </c>
      <c r="F203" s="7">
        <v>174.47</v>
      </c>
      <c r="G203" s="7">
        <v>168.83</v>
      </c>
      <c r="H203" s="7" t="s">
        <v>1399</v>
      </c>
      <c r="I203" s="9">
        <v>-1.6299999999999999E-2</v>
      </c>
    </row>
    <row r="204" spans="3:9" x14ac:dyDescent="0.25">
      <c r="C204" s="10">
        <v>44995</v>
      </c>
      <c r="D204" s="7">
        <v>173.57</v>
      </c>
      <c r="E204" s="7">
        <v>177.43</v>
      </c>
      <c r="F204" s="7">
        <v>177.6</v>
      </c>
      <c r="G204" s="7">
        <v>172.03</v>
      </c>
      <c r="H204" s="7" t="s">
        <v>1429</v>
      </c>
      <c r="I204" s="9">
        <v>-2.7799999999999998E-2</v>
      </c>
    </row>
    <row r="205" spans="3:9" x14ac:dyDescent="0.25">
      <c r="C205" s="10">
        <v>44994</v>
      </c>
      <c r="D205" s="7">
        <v>178.53</v>
      </c>
      <c r="E205" s="7">
        <v>177.03</v>
      </c>
      <c r="F205" s="7">
        <v>181</v>
      </c>
      <c r="G205" s="7">
        <v>175.43</v>
      </c>
      <c r="H205" s="7" t="s">
        <v>1430</v>
      </c>
      <c r="I205" s="9">
        <v>3.8999999999999998E-3</v>
      </c>
    </row>
    <row r="206" spans="3:9" x14ac:dyDescent="0.25">
      <c r="C206" s="10">
        <v>44993</v>
      </c>
      <c r="D206" s="7">
        <v>177.83</v>
      </c>
      <c r="E206" s="7">
        <v>175</v>
      </c>
      <c r="F206" s="7">
        <v>181.03</v>
      </c>
      <c r="G206" s="7">
        <v>173.57</v>
      </c>
      <c r="H206" s="7" t="s">
        <v>330</v>
      </c>
      <c r="I206" s="9">
        <v>1.5800000000000002E-2</v>
      </c>
    </row>
    <row r="207" spans="3:9" x14ac:dyDescent="0.25">
      <c r="C207" s="10">
        <v>44991</v>
      </c>
      <c r="D207" s="7">
        <v>175.07</v>
      </c>
      <c r="E207" s="7">
        <v>171.57</v>
      </c>
      <c r="F207" s="7">
        <v>176.67</v>
      </c>
      <c r="G207" s="7">
        <v>171.07</v>
      </c>
      <c r="H207" s="7" t="s">
        <v>1243</v>
      </c>
      <c r="I207" s="9">
        <v>2.4E-2</v>
      </c>
    </row>
    <row r="208" spans="3:9" x14ac:dyDescent="0.25">
      <c r="C208" s="10">
        <v>44988</v>
      </c>
      <c r="D208" s="7">
        <v>170.97</v>
      </c>
      <c r="E208" s="7">
        <v>171.67</v>
      </c>
      <c r="F208" s="7">
        <v>172.6</v>
      </c>
      <c r="G208" s="7">
        <v>170.1</v>
      </c>
      <c r="H208" s="7" t="s">
        <v>1431</v>
      </c>
      <c r="I208" s="9">
        <v>-4.3E-3</v>
      </c>
    </row>
    <row r="209" spans="3:9" x14ac:dyDescent="0.25">
      <c r="C209" s="10">
        <v>44987</v>
      </c>
      <c r="D209" s="7">
        <v>171.7</v>
      </c>
      <c r="E209" s="7">
        <v>172.53</v>
      </c>
      <c r="F209" s="7">
        <v>173</v>
      </c>
      <c r="G209" s="7">
        <v>168.63</v>
      </c>
      <c r="H209" s="7" t="s">
        <v>1347</v>
      </c>
      <c r="I209" s="9">
        <v>-3.5000000000000001E-3</v>
      </c>
    </row>
    <row r="210" spans="3:9" x14ac:dyDescent="0.25">
      <c r="C210" s="10">
        <v>44986</v>
      </c>
      <c r="D210" s="7">
        <v>172.3</v>
      </c>
      <c r="E210" s="7">
        <v>164.67</v>
      </c>
      <c r="F210" s="7">
        <v>173.33</v>
      </c>
      <c r="G210" s="7">
        <v>164.3</v>
      </c>
      <c r="H210" s="7" t="s">
        <v>1341</v>
      </c>
      <c r="I210" s="9">
        <v>4.6100000000000002E-2</v>
      </c>
    </row>
    <row r="211" spans="3:9" x14ac:dyDescent="0.25">
      <c r="C211" s="10">
        <v>44985</v>
      </c>
      <c r="D211" s="7">
        <v>164.7</v>
      </c>
      <c r="E211" s="7">
        <v>164.3</v>
      </c>
      <c r="F211" s="7">
        <v>167.17</v>
      </c>
      <c r="G211" s="7">
        <v>161.53</v>
      </c>
      <c r="H211" s="7" t="s">
        <v>1233</v>
      </c>
      <c r="I211" s="9">
        <v>6.8999999999999999E-3</v>
      </c>
    </row>
    <row r="212" spans="3:9" x14ac:dyDescent="0.25">
      <c r="C212" s="10">
        <v>44984</v>
      </c>
      <c r="D212" s="7">
        <v>163.57</v>
      </c>
      <c r="E212" s="7">
        <v>161.93</v>
      </c>
      <c r="F212" s="7">
        <v>164</v>
      </c>
      <c r="G212" s="7">
        <v>158.97</v>
      </c>
      <c r="H212" s="7" t="s">
        <v>1223</v>
      </c>
      <c r="I212" s="9">
        <v>8.9999999999999993E-3</v>
      </c>
    </row>
    <row r="213" spans="3:9" x14ac:dyDescent="0.25">
      <c r="C213" s="10">
        <v>44981</v>
      </c>
      <c r="D213" s="7">
        <v>162.1</v>
      </c>
      <c r="E213" s="7">
        <v>165.2</v>
      </c>
      <c r="F213" s="7">
        <v>165.2</v>
      </c>
      <c r="G213" s="7">
        <v>161.37</v>
      </c>
      <c r="H213" s="7" t="s">
        <v>1356</v>
      </c>
      <c r="I213" s="9">
        <v>-1.0800000000000001E-2</v>
      </c>
    </row>
    <row r="214" spans="3:9" x14ac:dyDescent="0.25">
      <c r="C214" s="10">
        <v>44980</v>
      </c>
      <c r="D214" s="7">
        <v>163.87</v>
      </c>
      <c r="E214" s="7">
        <v>164.67</v>
      </c>
      <c r="F214" s="7">
        <v>165.8</v>
      </c>
      <c r="G214" s="7">
        <v>162.66999999999999</v>
      </c>
      <c r="H214" s="7" t="s">
        <v>1227</v>
      </c>
      <c r="I214" s="9">
        <v>-1.17E-2</v>
      </c>
    </row>
    <row r="215" spans="3:9" x14ac:dyDescent="0.25">
      <c r="C215" s="10">
        <v>44979</v>
      </c>
      <c r="D215" s="7">
        <v>165.8</v>
      </c>
      <c r="E215" s="7">
        <v>163.93</v>
      </c>
      <c r="F215" s="7">
        <v>167.77</v>
      </c>
      <c r="G215" s="7">
        <v>161.69999999999999</v>
      </c>
      <c r="H215" s="7" t="s">
        <v>1432</v>
      </c>
      <c r="I215" s="9">
        <v>-2.3900000000000001E-2</v>
      </c>
    </row>
    <row r="216" spans="3:9" x14ac:dyDescent="0.25">
      <c r="C216" s="10">
        <v>44978</v>
      </c>
      <c r="D216" s="7">
        <v>169.87</v>
      </c>
      <c r="E216" s="7">
        <v>172.03</v>
      </c>
      <c r="F216" s="7">
        <v>172.07</v>
      </c>
      <c r="G216" s="7">
        <v>169.23</v>
      </c>
      <c r="H216" s="7" t="s">
        <v>1362</v>
      </c>
      <c r="I216" s="9">
        <v>-1.6799999999999999E-2</v>
      </c>
    </row>
    <row r="217" spans="3:9" x14ac:dyDescent="0.25">
      <c r="C217" s="10">
        <v>44977</v>
      </c>
      <c r="D217" s="7">
        <v>172.77</v>
      </c>
      <c r="E217" s="7">
        <v>175.33</v>
      </c>
      <c r="F217" s="7">
        <v>175.87</v>
      </c>
      <c r="G217" s="7">
        <v>169.93</v>
      </c>
      <c r="H217" s="7" t="s">
        <v>1186</v>
      </c>
      <c r="I217" s="9">
        <v>-6.3E-3</v>
      </c>
    </row>
    <row r="218" spans="3:9" x14ac:dyDescent="0.25">
      <c r="C218" s="10">
        <v>44974</v>
      </c>
      <c r="D218" s="7">
        <v>173.87</v>
      </c>
      <c r="E218" s="7">
        <v>173.83</v>
      </c>
      <c r="F218" s="7">
        <v>176.53</v>
      </c>
      <c r="G218" s="7">
        <v>172</v>
      </c>
      <c r="H218" s="7" t="s">
        <v>1433</v>
      </c>
      <c r="I218" s="9">
        <v>1.5E-3</v>
      </c>
    </row>
    <row r="219" spans="3:9" x14ac:dyDescent="0.25">
      <c r="C219" s="10">
        <v>44973</v>
      </c>
      <c r="D219" s="7">
        <v>173.6</v>
      </c>
      <c r="E219" s="7">
        <v>168.33</v>
      </c>
      <c r="F219" s="7">
        <v>175.13</v>
      </c>
      <c r="G219" s="7">
        <v>166.83</v>
      </c>
      <c r="H219" s="7" t="s">
        <v>1434</v>
      </c>
      <c r="I219" s="9">
        <v>5.04E-2</v>
      </c>
    </row>
    <row r="220" spans="3:9" x14ac:dyDescent="0.25">
      <c r="C220" s="10">
        <v>44972</v>
      </c>
      <c r="D220" s="7">
        <v>165.27</v>
      </c>
      <c r="E220" s="7">
        <v>169.33</v>
      </c>
      <c r="F220" s="7">
        <v>169.43</v>
      </c>
      <c r="G220" s="7">
        <v>164.07</v>
      </c>
      <c r="H220" s="7" t="s">
        <v>682</v>
      </c>
      <c r="I220" s="9">
        <v>-3.8399999999999997E-2</v>
      </c>
    </row>
    <row r="221" spans="3:9" x14ac:dyDescent="0.25">
      <c r="C221" s="10">
        <v>44971</v>
      </c>
      <c r="D221" s="7">
        <v>171.87</v>
      </c>
      <c r="E221" s="7">
        <v>163.33000000000001</v>
      </c>
      <c r="F221" s="7">
        <v>175.2</v>
      </c>
      <c r="G221" s="7">
        <v>163.33000000000001</v>
      </c>
      <c r="H221" s="7" t="s">
        <v>558</v>
      </c>
      <c r="I221" s="9">
        <v>6.9699999999999998E-2</v>
      </c>
    </row>
    <row r="222" spans="3:9" x14ac:dyDescent="0.25">
      <c r="C222" s="10">
        <v>44970</v>
      </c>
      <c r="D222" s="7">
        <v>160.66999999999999</v>
      </c>
      <c r="E222" s="7">
        <v>156.66999999999999</v>
      </c>
      <c r="F222" s="7">
        <v>162</v>
      </c>
      <c r="G222" s="7">
        <v>155.43</v>
      </c>
      <c r="H222" s="7" t="s">
        <v>939</v>
      </c>
      <c r="I222" s="9">
        <v>7.8100000000000003E-2</v>
      </c>
    </row>
    <row r="223" spans="3:9" x14ac:dyDescent="0.25">
      <c r="C223" s="10">
        <v>44967</v>
      </c>
      <c r="D223" s="7">
        <v>149.03</v>
      </c>
      <c r="E223" s="7">
        <v>152.47</v>
      </c>
      <c r="F223" s="7">
        <v>152.47</v>
      </c>
      <c r="G223" s="7">
        <v>148.66999999999999</v>
      </c>
      <c r="H223" s="7" t="s">
        <v>1435</v>
      </c>
      <c r="I223" s="9">
        <v>-2.4199999999999999E-2</v>
      </c>
    </row>
    <row r="224" spans="3:9" x14ac:dyDescent="0.25">
      <c r="C224" s="10">
        <v>44966</v>
      </c>
      <c r="D224" s="7">
        <v>152.72999999999999</v>
      </c>
      <c r="E224" s="7">
        <v>154.47</v>
      </c>
      <c r="F224" s="7">
        <v>156.22999999999999</v>
      </c>
      <c r="G224" s="7">
        <v>151.37</v>
      </c>
      <c r="H224" s="7" t="s">
        <v>1369</v>
      </c>
      <c r="I224" s="9">
        <v>-1.14E-2</v>
      </c>
    </row>
    <row r="225" spans="3:9" x14ac:dyDescent="0.25">
      <c r="C225" s="10">
        <v>44965</v>
      </c>
      <c r="D225" s="7">
        <v>154.5</v>
      </c>
      <c r="E225" s="7">
        <v>150.77000000000001</v>
      </c>
      <c r="F225" s="7">
        <v>155.57</v>
      </c>
      <c r="G225" s="7">
        <v>150.72999999999999</v>
      </c>
      <c r="H225" s="7" t="s">
        <v>1436</v>
      </c>
      <c r="I225" s="9">
        <v>0.03</v>
      </c>
    </row>
    <row r="226" spans="3:9" x14ac:dyDescent="0.25">
      <c r="C226" s="10">
        <v>44964</v>
      </c>
      <c r="D226" s="7">
        <v>150</v>
      </c>
      <c r="E226" s="7">
        <v>144.27000000000001</v>
      </c>
      <c r="F226" s="7">
        <v>150.66999999999999</v>
      </c>
      <c r="G226" s="7">
        <v>143.9</v>
      </c>
      <c r="H226" s="7" t="s">
        <v>1437</v>
      </c>
      <c r="I226" s="9">
        <v>4.5100000000000001E-2</v>
      </c>
    </row>
    <row r="227" spans="3:9" x14ac:dyDescent="0.25">
      <c r="C227" s="10">
        <v>44963</v>
      </c>
      <c r="D227" s="7">
        <v>143.53</v>
      </c>
      <c r="E227" s="7">
        <v>143.07</v>
      </c>
      <c r="F227" s="7">
        <v>145</v>
      </c>
      <c r="G227" s="7">
        <v>140.13</v>
      </c>
      <c r="H227" s="7" t="s">
        <v>1205</v>
      </c>
      <c r="I227" s="9">
        <v>-4.5999999999999999E-3</v>
      </c>
    </row>
    <row r="228" spans="3:9" x14ac:dyDescent="0.25">
      <c r="C228" s="10">
        <v>44960</v>
      </c>
      <c r="D228" s="7">
        <v>144.19999999999999</v>
      </c>
      <c r="E228" s="7">
        <v>150</v>
      </c>
      <c r="F228" s="7">
        <v>150.80000000000001</v>
      </c>
      <c r="G228" s="7">
        <v>142.66999999999999</v>
      </c>
      <c r="H228" s="7" t="s">
        <v>1248</v>
      </c>
      <c r="I228" s="9">
        <v>-4.02E-2</v>
      </c>
    </row>
    <row r="229" spans="3:9" x14ac:dyDescent="0.25">
      <c r="C229" s="10">
        <v>44959</v>
      </c>
      <c r="D229" s="7">
        <v>150.22999999999999</v>
      </c>
      <c r="E229" s="7">
        <v>149.87</v>
      </c>
      <c r="F229" s="7">
        <v>151.93</v>
      </c>
      <c r="G229" s="7">
        <v>146.9</v>
      </c>
      <c r="H229" s="7" t="s">
        <v>1415</v>
      </c>
      <c r="I229" s="9">
        <v>2.3999999999999998E-3</v>
      </c>
    </row>
    <row r="230" spans="3:9" x14ac:dyDescent="0.25">
      <c r="C230" s="10">
        <v>44958</v>
      </c>
      <c r="D230" s="7">
        <v>149.87</v>
      </c>
      <c r="E230" s="7">
        <v>156.6</v>
      </c>
      <c r="F230" s="7">
        <v>156.87</v>
      </c>
      <c r="G230" s="7">
        <v>146.72999999999999</v>
      </c>
      <c r="H230" s="7" t="s">
        <v>1437</v>
      </c>
      <c r="I230" s="9">
        <v>-3.5000000000000003E-2</v>
      </c>
    </row>
    <row r="231" spans="3:9" x14ac:dyDescent="0.25">
      <c r="C231" s="10">
        <v>44957</v>
      </c>
      <c r="D231" s="7">
        <v>155.30000000000001</v>
      </c>
      <c r="E231" s="7">
        <v>156.66999999999999</v>
      </c>
      <c r="F231" s="7">
        <v>158.22999999999999</v>
      </c>
      <c r="G231" s="7">
        <v>154.66999999999999</v>
      </c>
      <c r="H231" s="7" t="s">
        <v>1387</v>
      </c>
      <c r="I231" s="9">
        <v>-1.9E-2</v>
      </c>
    </row>
    <row r="232" spans="3:9" x14ac:dyDescent="0.25">
      <c r="C232" s="10">
        <v>44956</v>
      </c>
      <c r="D232" s="7">
        <v>158.30000000000001</v>
      </c>
      <c r="E232" s="7">
        <v>158.66999999999999</v>
      </c>
      <c r="F232" s="7">
        <v>159.33000000000001</v>
      </c>
      <c r="G232" s="7">
        <v>154.83000000000001</v>
      </c>
      <c r="H232" s="7" t="s">
        <v>1438</v>
      </c>
      <c r="I232" s="9">
        <v>-6.8999999999999999E-3</v>
      </c>
    </row>
    <row r="233" spans="3:9" x14ac:dyDescent="0.25">
      <c r="C233" s="10">
        <v>44953</v>
      </c>
      <c r="D233" s="7">
        <v>159.4</v>
      </c>
      <c r="E233" s="7">
        <v>157.27000000000001</v>
      </c>
      <c r="F233" s="7">
        <v>161.80000000000001</v>
      </c>
      <c r="G233" s="7">
        <v>150.66999999999999</v>
      </c>
      <c r="H233" s="7" t="s">
        <v>1392</v>
      </c>
      <c r="I233" s="9">
        <v>1.4E-2</v>
      </c>
    </row>
    <row r="234" spans="3:9" x14ac:dyDescent="0.25">
      <c r="C234" s="10">
        <v>44951</v>
      </c>
      <c r="D234" s="7">
        <v>157.19999999999999</v>
      </c>
      <c r="E234" s="7">
        <v>159.83000000000001</v>
      </c>
      <c r="F234" s="7">
        <v>159.83000000000001</v>
      </c>
      <c r="G234" s="7">
        <v>155.80000000000001</v>
      </c>
      <c r="H234" s="7" t="s">
        <v>1439</v>
      </c>
      <c r="I234" s="9">
        <v>-1.44E-2</v>
      </c>
    </row>
    <row r="235" spans="3:9" x14ac:dyDescent="0.25">
      <c r="C235" s="10">
        <v>44950</v>
      </c>
      <c r="D235" s="7">
        <v>159.5</v>
      </c>
      <c r="E235" s="7">
        <v>160.93</v>
      </c>
      <c r="F235" s="7">
        <v>161.53</v>
      </c>
      <c r="G235" s="7">
        <v>158.83000000000001</v>
      </c>
      <c r="H235" s="7" t="s">
        <v>1440</v>
      </c>
      <c r="I235" s="9">
        <v>-3.7000000000000002E-3</v>
      </c>
    </row>
    <row r="236" spans="3:9" x14ac:dyDescent="0.25">
      <c r="C236" s="10">
        <v>44949</v>
      </c>
      <c r="D236" s="7">
        <v>160.1</v>
      </c>
      <c r="E236" s="7">
        <v>157.83000000000001</v>
      </c>
      <c r="F236" s="7">
        <v>161.33000000000001</v>
      </c>
      <c r="G236" s="7">
        <v>156.77000000000001</v>
      </c>
      <c r="H236" s="7" t="s">
        <v>1441</v>
      </c>
      <c r="I236" s="9">
        <v>1.95E-2</v>
      </c>
    </row>
    <row r="237" spans="3:9" x14ac:dyDescent="0.25">
      <c r="C237" s="10">
        <v>44946</v>
      </c>
      <c r="D237" s="7">
        <v>157.03</v>
      </c>
      <c r="E237" s="7">
        <v>156.33000000000001</v>
      </c>
      <c r="F237" s="7">
        <v>158.33000000000001</v>
      </c>
      <c r="G237" s="7">
        <v>154.53</v>
      </c>
      <c r="H237" s="7" t="s">
        <v>1422</v>
      </c>
      <c r="I237" s="9">
        <v>4.0000000000000001E-3</v>
      </c>
    </row>
    <row r="238" spans="3:9" x14ac:dyDescent="0.25">
      <c r="C238" s="10">
        <v>44945</v>
      </c>
      <c r="D238" s="7">
        <v>156.4</v>
      </c>
      <c r="E238" s="7">
        <v>154.16999999999999</v>
      </c>
      <c r="F238" s="7">
        <v>157.19999999999999</v>
      </c>
      <c r="G238" s="7">
        <v>153.07</v>
      </c>
      <c r="H238" s="7" t="s">
        <v>1387</v>
      </c>
      <c r="I238" s="9">
        <v>6.1999999999999998E-3</v>
      </c>
    </row>
    <row r="239" spans="3:9" x14ac:dyDescent="0.25">
      <c r="C239" s="10">
        <v>44944</v>
      </c>
      <c r="D239" s="7">
        <v>155.43</v>
      </c>
      <c r="E239" s="7">
        <v>150.66999999999999</v>
      </c>
      <c r="F239" s="7">
        <v>157.33000000000001</v>
      </c>
      <c r="G239" s="7">
        <v>150.66999999999999</v>
      </c>
      <c r="H239" s="7" t="s">
        <v>1442</v>
      </c>
      <c r="I239" s="9">
        <v>3.2099999999999997E-2</v>
      </c>
    </row>
    <row r="240" spans="3:9" x14ac:dyDescent="0.25">
      <c r="C240" s="10">
        <v>44943</v>
      </c>
      <c r="D240" s="7">
        <v>150.6</v>
      </c>
      <c r="E240" s="7">
        <v>150.53</v>
      </c>
      <c r="F240" s="7">
        <v>152</v>
      </c>
      <c r="G240" s="7">
        <v>148.66999999999999</v>
      </c>
      <c r="H240" s="7" t="s">
        <v>1443</v>
      </c>
      <c r="I240" s="9">
        <v>3.0999999999999999E-3</v>
      </c>
    </row>
    <row r="241" spans="3:9" x14ac:dyDescent="0.25">
      <c r="C241" s="10">
        <v>44942</v>
      </c>
      <c r="D241" s="7">
        <v>150.13</v>
      </c>
      <c r="E241" s="7">
        <v>149.83000000000001</v>
      </c>
      <c r="F241" s="7">
        <v>151.1</v>
      </c>
      <c r="G241" s="7">
        <v>149.4</v>
      </c>
      <c r="H241" s="7" t="s">
        <v>1444</v>
      </c>
      <c r="I241" s="9">
        <v>8.3000000000000001E-3</v>
      </c>
    </row>
    <row r="242" spans="3:9" x14ac:dyDescent="0.25">
      <c r="C242" s="10">
        <v>44939</v>
      </c>
      <c r="D242" s="7">
        <v>148.9</v>
      </c>
      <c r="E242" s="7">
        <v>150.83000000000001</v>
      </c>
      <c r="F242" s="7">
        <v>151.63</v>
      </c>
      <c r="G242" s="7">
        <v>147.77000000000001</v>
      </c>
      <c r="H242" s="7" t="s">
        <v>1445</v>
      </c>
      <c r="I242" s="9">
        <v>-7.7999999999999996E-3</v>
      </c>
    </row>
    <row r="243" spans="3:9" x14ac:dyDescent="0.25">
      <c r="C243" s="10">
        <v>44938</v>
      </c>
      <c r="D243" s="7">
        <v>150.07</v>
      </c>
      <c r="E243" s="7">
        <v>150</v>
      </c>
      <c r="F243" s="7">
        <v>152.63</v>
      </c>
      <c r="G243" s="7">
        <v>148.93</v>
      </c>
      <c r="H243" s="7" t="s">
        <v>1268</v>
      </c>
      <c r="I243" s="9">
        <v>1.01E-2</v>
      </c>
    </row>
    <row r="244" spans="3:9" x14ac:dyDescent="0.25">
      <c r="C244" s="10">
        <v>44937</v>
      </c>
      <c r="D244" s="7">
        <v>148.57</v>
      </c>
      <c r="E244" s="7">
        <v>142.63</v>
      </c>
      <c r="F244" s="7">
        <v>149.93</v>
      </c>
      <c r="G244" s="7">
        <v>142.63</v>
      </c>
      <c r="H244" s="7" t="s">
        <v>1193</v>
      </c>
      <c r="I244" s="9">
        <v>4.1599999999999998E-2</v>
      </c>
    </row>
    <row r="245" spans="3:9" x14ac:dyDescent="0.25">
      <c r="C245" s="10">
        <v>44936</v>
      </c>
      <c r="D245" s="7">
        <v>142.63</v>
      </c>
      <c r="E245" s="7">
        <v>140.66999999999999</v>
      </c>
      <c r="F245" s="7">
        <v>143.13</v>
      </c>
      <c r="G245" s="7">
        <v>140.66999999999999</v>
      </c>
      <c r="H245" s="7" t="s">
        <v>1399</v>
      </c>
      <c r="I245" s="9">
        <v>1.04E-2</v>
      </c>
    </row>
    <row r="246" spans="3:9" x14ac:dyDescent="0.25">
      <c r="C246" s="10">
        <v>44935</v>
      </c>
      <c r="D246" s="7">
        <v>141.16999999999999</v>
      </c>
      <c r="E246" s="7">
        <v>139.83000000000001</v>
      </c>
      <c r="F246" s="7">
        <v>142.5</v>
      </c>
      <c r="G246" s="7">
        <v>139.53</v>
      </c>
      <c r="H246" s="7" t="s">
        <v>1373</v>
      </c>
      <c r="I246" s="9">
        <v>1.41E-2</v>
      </c>
    </row>
    <row r="247" spans="3:9" x14ac:dyDescent="0.25">
      <c r="C247" s="10">
        <v>44932</v>
      </c>
      <c r="D247" s="7">
        <v>139.19999999999999</v>
      </c>
      <c r="E247" s="7">
        <v>140.30000000000001</v>
      </c>
      <c r="F247" s="7">
        <v>141</v>
      </c>
      <c r="G247" s="7">
        <v>138.69999999999999</v>
      </c>
      <c r="H247" s="7" t="s">
        <v>1446</v>
      </c>
      <c r="I247" s="9">
        <v>-7.6E-3</v>
      </c>
    </row>
    <row r="248" spans="3:9" x14ac:dyDescent="0.25">
      <c r="C248" s="10">
        <v>44931</v>
      </c>
      <c r="D248" s="7">
        <v>140.27000000000001</v>
      </c>
      <c r="E248" s="7">
        <v>137.87</v>
      </c>
      <c r="F248" s="7">
        <v>140.97</v>
      </c>
      <c r="G248" s="7">
        <v>137</v>
      </c>
      <c r="H248" s="7" t="s">
        <v>1387</v>
      </c>
      <c r="I248" s="9">
        <v>1.2E-2</v>
      </c>
    </row>
    <row r="249" spans="3:9" x14ac:dyDescent="0.25">
      <c r="C249" s="10">
        <v>44930</v>
      </c>
      <c r="D249" s="7">
        <v>138.6</v>
      </c>
      <c r="E249" s="7">
        <v>139.33000000000001</v>
      </c>
      <c r="F249" s="7">
        <v>140.80000000000001</v>
      </c>
      <c r="G249" s="7">
        <v>137.87</v>
      </c>
      <c r="H249" s="7" t="s">
        <v>1447</v>
      </c>
      <c r="I249" s="9">
        <v>-1.61E-2</v>
      </c>
    </row>
    <row r="250" spans="3:9" x14ac:dyDescent="0.25">
      <c r="C250" s="10">
        <v>44929</v>
      </c>
      <c r="D250" s="7">
        <v>140.87</v>
      </c>
      <c r="E250" s="7">
        <v>142.5</v>
      </c>
      <c r="F250" s="7">
        <v>143.03</v>
      </c>
      <c r="G250" s="7">
        <v>140.4</v>
      </c>
      <c r="H250" s="7" t="s">
        <v>1448</v>
      </c>
      <c r="I250" s="9">
        <v>-1.6299999999999999E-2</v>
      </c>
    </row>
    <row r="251" spans="3:9" x14ac:dyDescent="0.25">
      <c r="C251" s="10">
        <v>44928</v>
      </c>
      <c r="D251" s="7">
        <v>143.19999999999999</v>
      </c>
      <c r="E251" s="7">
        <v>139.5</v>
      </c>
      <c r="F251" s="7">
        <v>144</v>
      </c>
      <c r="G251" s="7">
        <v>139.37</v>
      </c>
      <c r="H251" s="7" t="s">
        <v>1449</v>
      </c>
      <c r="I251" s="9">
        <v>3.1699999999999999E-2</v>
      </c>
    </row>
    <row r="252" spans="3:9" x14ac:dyDescent="0.25">
      <c r="C252" s="10">
        <v>44925</v>
      </c>
      <c r="D252" s="7">
        <v>138.80000000000001</v>
      </c>
      <c r="E252" s="7">
        <v>138.37</v>
      </c>
      <c r="F252" s="7">
        <v>139.80000000000001</v>
      </c>
      <c r="G252" s="7">
        <v>138.37</v>
      </c>
      <c r="H252" s="7" t="s">
        <v>1450</v>
      </c>
      <c r="I252" s="9">
        <v>4.1000000000000003E-3</v>
      </c>
    </row>
    <row r="253" spans="3:9" x14ac:dyDescent="0.25">
      <c r="C253" s="10">
        <v>44924</v>
      </c>
      <c r="D253" s="7">
        <v>138.22999999999999</v>
      </c>
      <c r="E253" s="7">
        <v>138.53</v>
      </c>
      <c r="F253" s="7">
        <v>140.22999999999999</v>
      </c>
      <c r="G253" s="7">
        <v>137.47</v>
      </c>
      <c r="H253" s="7" t="s">
        <v>1451</v>
      </c>
      <c r="I253" s="9">
        <v>-1.0999999999999999E-2</v>
      </c>
    </row>
    <row r="254" spans="3:9" x14ac:dyDescent="0.25">
      <c r="C254" s="10">
        <v>44923</v>
      </c>
      <c r="D254" s="7">
        <v>139.77000000000001</v>
      </c>
      <c r="E254" s="7">
        <v>140</v>
      </c>
      <c r="F254" s="7">
        <v>140.97</v>
      </c>
      <c r="G254" s="7">
        <v>138.97</v>
      </c>
      <c r="H254" s="7" t="s">
        <v>1452</v>
      </c>
      <c r="I254" s="9">
        <v>-1.1999999999999999E-3</v>
      </c>
    </row>
    <row r="255" spans="3:9" x14ac:dyDescent="0.25">
      <c r="C255" s="10">
        <v>44922</v>
      </c>
      <c r="D255" s="7">
        <v>139.93</v>
      </c>
      <c r="E255" s="7">
        <v>135.4</v>
      </c>
      <c r="F255" s="7">
        <v>140.6</v>
      </c>
      <c r="G255" s="7">
        <v>135.4</v>
      </c>
      <c r="H255" s="7" t="s">
        <v>1453</v>
      </c>
      <c r="I255" s="9">
        <v>3.8800000000000001E-2</v>
      </c>
    </row>
    <row r="256" spans="3:9" x14ac:dyDescent="0.25">
      <c r="C256" s="10">
        <v>44921</v>
      </c>
      <c r="D256" s="7">
        <v>134.69999999999999</v>
      </c>
      <c r="E256" s="7">
        <v>132.53</v>
      </c>
      <c r="F256" s="7">
        <v>135.16999999999999</v>
      </c>
      <c r="G256" s="7">
        <v>131.9</v>
      </c>
      <c r="H256" s="7" t="s">
        <v>1454</v>
      </c>
      <c r="I256" s="9">
        <v>1.6400000000000001E-2</v>
      </c>
    </row>
    <row r="257" spans="3:9" x14ac:dyDescent="0.25">
      <c r="C257" s="10">
        <v>44918</v>
      </c>
      <c r="D257" s="7">
        <v>132.53</v>
      </c>
      <c r="E257" s="7">
        <v>132.77000000000001</v>
      </c>
      <c r="F257" s="7">
        <v>134.47</v>
      </c>
      <c r="G257" s="7">
        <v>131</v>
      </c>
      <c r="H257" s="7" t="s">
        <v>1224</v>
      </c>
      <c r="I257" s="9">
        <v>-2.0899999999999998E-2</v>
      </c>
    </row>
    <row r="258" spans="3:9" x14ac:dyDescent="0.25">
      <c r="C258" s="10">
        <v>44917</v>
      </c>
      <c r="D258" s="7">
        <v>135.37</v>
      </c>
      <c r="E258" s="7">
        <v>136.66999999999999</v>
      </c>
      <c r="F258" s="7">
        <v>138.1</v>
      </c>
      <c r="G258" s="7">
        <v>131.63</v>
      </c>
      <c r="H258" s="7" t="s">
        <v>1415</v>
      </c>
      <c r="I258" s="9">
        <v>-8.9999999999999993E-3</v>
      </c>
    </row>
    <row r="259" spans="3:9" x14ac:dyDescent="0.25">
      <c r="C259" s="10">
        <v>44916</v>
      </c>
      <c r="D259" s="7">
        <v>136.6</v>
      </c>
      <c r="E259" s="7">
        <v>140</v>
      </c>
      <c r="F259" s="7">
        <v>140.69999999999999</v>
      </c>
      <c r="G259" s="7">
        <v>136.03</v>
      </c>
      <c r="H259" s="7" t="s">
        <v>1455</v>
      </c>
      <c r="I259" s="9">
        <v>-2.4799999999999999E-2</v>
      </c>
    </row>
    <row r="260" spans="3:9" x14ac:dyDescent="0.25">
      <c r="C260" s="10">
        <v>44915</v>
      </c>
      <c r="D260" s="7">
        <v>140.07</v>
      </c>
      <c r="E260" s="7">
        <v>141.27000000000001</v>
      </c>
      <c r="F260" s="7">
        <v>141.9</v>
      </c>
      <c r="G260" s="7">
        <v>138.80000000000001</v>
      </c>
      <c r="H260" s="7" t="s">
        <v>1456</v>
      </c>
      <c r="I260" s="9">
        <v>-7.7999999999999996E-3</v>
      </c>
    </row>
    <row r="261" spans="3:9" x14ac:dyDescent="0.25">
      <c r="C261" s="10">
        <v>44914</v>
      </c>
      <c r="D261" s="7">
        <v>141.16999999999999</v>
      </c>
      <c r="E261" s="7">
        <v>143.13</v>
      </c>
      <c r="F261" s="7">
        <v>143.4</v>
      </c>
      <c r="G261" s="7">
        <v>140.30000000000001</v>
      </c>
      <c r="H261" s="7" t="s">
        <v>1457</v>
      </c>
      <c r="I261" s="9">
        <v>-1.2999999999999999E-2</v>
      </c>
    </row>
    <row r="262" spans="3:9" x14ac:dyDescent="0.25">
      <c r="C262" s="10">
        <v>44911</v>
      </c>
      <c r="D262" s="7">
        <v>143.03</v>
      </c>
      <c r="E262" s="7">
        <v>143.33000000000001</v>
      </c>
      <c r="F262" s="7">
        <v>145.33000000000001</v>
      </c>
      <c r="G262" s="7">
        <v>142.33000000000001</v>
      </c>
      <c r="H262" s="7" t="s">
        <v>1164</v>
      </c>
      <c r="I262" s="9">
        <v>7.3000000000000001E-3</v>
      </c>
    </row>
    <row r="263" spans="3:9" x14ac:dyDescent="0.25">
      <c r="C263" s="10">
        <v>44910</v>
      </c>
      <c r="D263" s="7">
        <v>142</v>
      </c>
      <c r="E263" s="7">
        <v>143.87</v>
      </c>
      <c r="F263" s="7">
        <v>145.72999999999999</v>
      </c>
      <c r="G263" s="7">
        <v>141.69999999999999</v>
      </c>
      <c r="H263" s="7" t="s">
        <v>1398</v>
      </c>
      <c r="I263" s="9">
        <v>-4.1999999999999997E-3</v>
      </c>
    </row>
    <row r="264" spans="3:9" x14ac:dyDescent="0.25">
      <c r="C264" s="10">
        <v>44909</v>
      </c>
      <c r="D264" s="7">
        <v>142.6</v>
      </c>
      <c r="E264" s="7">
        <v>138.63</v>
      </c>
      <c r="F264" s="7">
        <v>143.93</v>
      </c>
      <c r="G264" s="7">
        <v>138.43</v>
      </c>
      <c r="H264" s="7" t="s">
        <v>1458</v>
      </c>
      <c r="I264" s="9">
        <v>2.86E-2</v>
      </c>
    </row>
    <row r="265" spans="3:9" x14ac:dyDescent="0.25">
      <c r="C265" s="10">
        <v>44908</v>
      </c>
      <c r="D265" s="7">
        <v>138.63</v>
      </c>
      <c r="E265" s="7">
        <v>136.66999999999999</v>
      </c>
      <c r="F265" s="7">
        <v>139.66999999999999</v>
      </c>
      <c r="G265" s="7">
        <v>136.4</v>
      </c>
      <c r="H265" s="7" t="s">
        <v>1459</v>
      </c>
      <c r="I265" s="9">
        <v>2.06E-2</v>
      </c>
    </row>
    <row r="266" spans="3:9" x14ac:dyDescent="0.25">
      <c r="C266" s="10">
        <v>44907</v>
      </c>
      <c r="D266" s="7">
        <v>135.83000000000001</v>
      </c>
      <c r="E266" s="7">
        <v>136.43</v>
      </c>
      <c r="F266" s="7">
        <v>136.66999999999999</v>
      </c>
      <c r="G266" s="7">
        <v>133.80000000000001</v>
      </c>
      <c r="H266" s="7" t="s">
        <v>1408</v>
      </c>
      <c r="I266" s="9">
        <v>-4.4000000000000003E-3</v>
      </c>
    </row>
    <row r="267" spans="3:9" x14ac:dyDescent="0.25">
      <c r="C267" s="10">
        <v>44904</v>
      </c>
      <c r="D267" s="7">
        <v>136.43</v>
      </c>
      <c r="E267" s="7">
        <v>139.33000000000001</v>
      </c>
      <c r="F267" s="7">
        <v>139.87</v>
      </c>
      <c r="G267" s="7">
        <v>135.63</v>
      </c>
      <c r="H267" s="7" t="s">
        <v>1460</v>
      </c>
      <c r="I267" s="9">
        <v>-2.06E-2</v>
      </c>
    </row>
    <row r="268" spans="3:9" x14ac:dyDescent="0.25">
      <c r="C268" s="10">
        <v>44903</v>
      </c>
      <c r="D268" s="7">
        <v>139.30000000000001</v>
      </c>
      <c r="E268" s="7">
        <v>139.03</v>
      </c>
      <c r="F268" s="7">
        <v>142</v>
      </c>
      <c r="G268" s="7">
        <v>138.66999999999999</v>
      </c>
      <c r="H268" s="7" t="s">
        <v>1461</v>
      </c>
      <c r="I268" s="9">
        <v>-2.8999999999999998E-3</v>
      </c>
    </row>
    <row r="269" spans="3:9" x14ac:dyDescent="0.25">
      <c r="C269" s="10">
        <v>44902</v>
      </c>
      <c r="D269" s="7">
        <v>139.69999999999999</v>
      </c>
      <c r="E269" s="7">
        <v>139.33000000000001</v>
      </c>
      <c r="F269" s="7">
        <v>140.53</v>
      </c>
      <c r="G269" s="7">
        <v>138.43</v>
      </c>
      <c r="H269" s="7" t="s">
        <v>1435</v>
      </c>
      <c r="I269" s="9">
        <v>-5.8999999999999999E-3</v>
      </c>
    </row>
    <row r="270" spans="3:9" x14ac:dyDescent="0.25">
      <c r="C270" s="10">
        <v>44901</v>
      </c>
      <c r="D270" s="7">
        <v>140.53</v>
      </c>
      <c r="E270" s="7">
        <v>140.6</v>
      </c>
      <c r="F270" s="7">
        <v>142.13</v>
      </c>
      <c r="G270" s="7">
        <v>139.47</v>
      </c>
      <c r="H270" s="7" t="s">
        <v>1462</v>
      </c>
      <c r="I270" s="9">
        <v>-5.7000000000000002E-3</v>
      </c>
    </row>
    <row r="271" spans="3:9" x14ac:dyDescent="0.25">
      <c r="C271" s="10">
        <v>44900</v>
      </c>
      <c r="D271" s="7">
        <v>141.33000000000001</v>
      </c>
      <c r="E271" s="7">
        <v>139.33000000000001</v>
      </c>
      <c r="F271" s="7">
        <v>141.66999999999999</v>
      </c>
      <c r="G271" s="7">
        <v>138.47</v>
      </c>
      <c r="H271" s="7" t="s">
        <v>1352</v>
      </c>
      <c r="I271" s="9">
        <v>1.9699999999999999E-2</v>
      </c>
    </row>
    <row r="272" spans="3:9" x14ac:dyDescent="0.25">
      <c r="C272" s="10">
        <v>44897</v>
      </c>
      <c r="D272" s="7">
        <v>138.6</v>
      </c>
      <c r="E272" s="7">
        <v>140.69999999999999</v>
      </c>
      <c r="F272" s="7">
        <v>142.63</v>
      </c>
      <c r="G272" s="7">
        <v>138.16999999999999</v>
      </c>
      <c r="H272" s="7" t="s">
        <v>1463</v>
      </c>
      <c r="I272" s="9">
        <v>3.0999999999999999E-3</v>
      </c>
    </row>
    <row r="273" spans="3:9" x14ac:dyDescent="0.25">
      <c r="C273" s="10">
        <v>44896</v>
      </c>
      <c r="D273" s="7">
        <v>138.16999999999999</v>
      </c>
      <c r="E273" s="7">
        <v>138.07</v>
      </c>
      <c r="F273" s="7">
        <v>139.27000000000001</v>
      </c>
      <c r="G273" s="7">
        <v>136.97</v>
      </c>
      <c r="H273" s="7" t="s">
        <v>1387</v>
      </c>
      <c r="I273" s="9">
        <v>1.2699999999999999E-2</v>
      </c>
    </row>
    <row r="274" spans="3:9" x14ac:dyDescent="0.25">
      <c r="C274" s="10">
        <v>44895</v>
      </c>
      <c r="D274" s="7">
        <v>136.43</v>
      </c>
      <c r="E274" s="7">
        <v>136</v>
      </c>
      <c r="F274" s="7">
        <v>141.33000000000001</v>
      </c>
      <c r="G274" s="7">
        <v>135.83000000000001</v>
      </c>
      <c r="H274" s="7" t="s">
        <v>1257</v>
      </c>
      <c r="I274" s="9">
        <v>3.3999999999999998E-3</v>
      </c>
    </row>
    <row r="275" spans="3:9" x14ac:dyDescent="0.25">
      <c r="C275" s="10">
        <v>44894</v>
      </c>
      <c r="D275" s="7">
        <v>135.97</v>
      </c>
      <c r="E275" s="7">
        <v>134.80000000000001</v>
      </c>
      <c r="F275" s="7">
        <v>136.33000000000001</v>
      </c>
      <c r="G275" s="7">
        <v>134.66999999999999</v>
      </c>
      <c r="H275" s="7" t="s">
        <v>1435</v>
      </c>
      <c r="I275" s="9">
        <v>5.8999999999999999E-3</v>
      </c>
    </row>
    <row r="276" spans="3:9" x14ac:dyDescent="0.25">
      <c r="C276" s="10">
        <v>44893</v>
      </c>
      <c r="D276" s="7">
        <v>135.16999999999999</v>
      </c>
      <c r="E276" s="7">
        <v>132</v>
      </c>
      <c r="F276" s="7">
        <v>136.33000000000001</v>
      </c>
      <c r="G276" s="7">
        <v>132</v>
      </c>
      <c r="H276" s="7" t="s">
        <v>1464</v>
      </c>
      <c r="I276" s="9">
        <v>1.43E-2</v>
      </c>
    </row>
    <row r="277" spans="3:9" x14ac:dyDescent="0.25">
      <c r="C277" s="10">
        <v>44890</v>
      </c>
      <c r="D277" s="7">
        <v>133.27000000000001</v>
      </c>
      <c r="E277" s="7">
        <v>131.43</v>
      </c>
      <c r="F277" s="7">
        <v>134</v>
      </c>
      <c r="G277" s="7">
        <v>131.43</v>
      </c>
      <c r="H277" s="7" t="s">
        <v>1465</v>
      </c>
      <c r="I277" s="9">
        <v>1.4E-2</v>
      </c>
    </row>
    <row r="278" spans="3:9" x14ac:dyDescent="0.25">
      <c r="C278" s="10">
        <v>44889</v>
      </c>
      <c r="D278" s="7">
        <v>131.43</v>
      </c>
      <c r="E278" s="7">
        <v>129.47</v>
      </c>
      <c r="F278" s="7">
        <v>131.9</v>
      </c>
      <c r="G278" s="7">
        <v>129.47</v>
      </c>
      <c r="H278" s="7" t="s">
        <v>1466</v>
      </c>
      <c r="I278" s="9">
        <v>7.1000000000000004E-3</v>
      </c>
    </row>
    <row r="279" spans="3:9" x14ac:dyDescent="0.25">
      <c r="C279" s="10">
        <v>44888</v>
      </c>
      <c r="D279" s="7">
        <v>130.5</v>
      </c>
      <c r="E279" s="7">
        <v>129.47</v>
      </c>
      <c r="F279" s="7">
        <v>132.13</v>
      </c>
      <c r="G279" s="7">
        <v>129.47</v>
      </c>
      <c r="H279" s="7" t="s">
        <v>1467</v>
      </c>
      <c r="I279" s="9">
        <v>2.9999999999999997E-4</v>
      </c>
    </row>
    <row r="280" spans="3:9" x14ac:dyDescent="0.25">
      <c r="C280" s="10">
        <v>44887</v>
      </c>
      <c r="D280" s="7">
        <v>130.47</v>
      </c>
      <c r="E280" s="7">
        <v>131.57</v>
      </c>
      <c r="F280" s="7">
        <v>132.6</v>
      </c>
      <c r="G280" s="7">
        <v>129.80000000000001</v>
      </c>
      <c r="H280" s="7" t="s">
        <v>1366</v>
      </c>
      <c r="I280" s="9">
        <v>-1.9300000000000001E-2</v>
      </c>
    </row>
    <row r="281" spans="3:9" x14ac:dyDescent="0.25">
      <c r="C281" s="10">
        <v>44886</v>
      </c>
      <c r="D281" s="7">
        <v>133.03</v>
      </c>
      <c r="E281" s="7">
        <v>134.63</v>
      </c>
      <c r="F281" s="7">
        <v>134.63</v>
      </c>
      <c r="G281" s="7">
        <v>131.16999999999999</v>
      </c>
      <c r="H281" s="7" t="s">
        <v>1443</v>
      </c>
      <c r="I281" s="9">
        <v>-2.3300000000000001E-2</v>
      </c>
    </row>
    <row r="282" spans="3:9" x14ac:dyDescent="0.25">
      <c r="C282" s="10">
        <v>44883</v>
      </c>
      <c r="D282" s="7">
        <v>136.19999999999999</v>
      </c>
      <c r="E282" s="7">
        <v>134.80000000000001</v>
      </c>
      <c r="F282" s="7">
        <v>136.6</v>
      </c>
      <c r="G282" s="7">
        <v>134.80000000000001</v>
      </c>
      <c r="H282" s="7" t="s">
        <v>1466</v>
      </c>
      <c r="I282" s="9">
        <v>9.4000000000000004E-3</v>
      </c>
    </row>
    <row r="283" spans="3:9" x14ac:dyDescent="0.25">
      <c r="C283" s="10">
        <v>44882</v>
      </c>
      <c r="D283" s="7">
        <v>134.93</v>
      </c>
      <c r="E283" s="7">
        <v>135.93</v>
      </c>
      <c r="F283" s="7">
        <v>136.6</v>
      </c>
      <c r="G283" s="7">
        <v>134.37</v>
      </c>
      <c r="H283" s="7" t="s">
        <v>1373</v>
      </c>
      <c r="I283" s="9">
        <v>-1.2E-2</v>
      </c>
    </row>
    <row r="284" spans="3:9" x14ac:dyDescent="0.25">
      <c r="C284" s="10">
        <v>44881</v>
      </c>
      <c r="D284" s="7">
        <v>136.57</v>
      </c>
      <c r="E284" s="7">
        <v>134.97</v>
      </c>
      <c r="F284" s="7">
        <v>137.22999999999999</v>
      </c>
      <c r="G284" s="7">
        <v>134.77000000000001</v>
      </c>
      <c r="H284" s="7" t="s">
        <v>1235</v>
      </c>
      <c r="I284" s="9">
        <v>1.1599999999999999E-2</v>
      </c>
    </row>
    <row r="285" spans="3:9" x14ac:dyDescent="0.25">
      <c r="C285" s="10">
        <v>44880</v>
      </c>
      <c r="D285" s="7">
        <v>135</v>
      </c>
      <c r="E285" s="7">
        <v>132.53</v>
      </c>
      <c r="F285" s="7">
        <v>135.37</v>
      </c>
      <c r="G285" s="7">
        <v>132.53</v>
      </c>
      <c r="H285" s="7" t="s">
        <v>1231</v>
      </c>
      <c r="I285" s="9">
        <v>9.4999999999999998E-3</v>
      </c>
    </row>
    <row r="286" spans="3:9" x14ac:dyDescent="0.25">
      <c r="C286" s="10">
        <v>44879</v>
      </c>
      <c r="D286" s="7">
        <v>133.72999999999999</v>
      </c>
      <c r="E286" s="7">
        <v>131.77000000000001</v>
      </c>
      <c r="F286" s="7">
        <v>133.97</v>
      </c>
      <c r="G286" s="7">
        <v>131.33000000000001</v>
      </c>
      <c r="H286" s="7" t="s">
        <v>1354</v>
      </c>
      <c r="I286" s="9">
        <v>1.52E-2</v>
      </c>
    </row>
    <row r="287" spans="3:9" x14ac:dyDescent="0.25">
      <c r="C287" s="10">
        <v>44876</v>
      </c>
      <c r="D287" s="7">
        <v>131.72999999999999</v>
      </c>
      <c r="E287" s="7">
        <v>132.63</v>
      </c>
      <c r="F287" s="7">
        <v>133.63</v>
      </c>
      <c r="G287" s="7">
        <v>130.83000000000001</v>
      </c>
      <c r="H287" s="7" t="s">
        <v>1419</v>
      </c>
      <c r="I287" s="9">
        <v>9.1999999999999998E-3</v>
      </c>
    </row>
    <row r="288" spans="3:9" x14ac:dyDescent="0.25">
      <c r="C288" s="10">
        <v>44875</v>
      </c>
      <c r="D288" s="7">
        <v>130.53</v>
      </c>
      <c r="E288" s="7">
        <v>130</v>
      </c>
      <c r="F288" s="7">
        <v>132.4</v>
      </c>
      <c r="G288" s="7">
        <v>130</v>
      </c>
      <c r="H288" s="7" t="s">
        <v>1468</v>
      </c>
      <c r="I288" s="9">
        <v>-1.2999999999999999E-3</v>
      </c>
    </row>
    <row r="289" spans="3:9" x14ac:dyDescent="0.25">
      <c r="C289" s="10">
        <v>44874</v>
      </c>
      <c r="D289" s="7">
        <v>130.69999999999999</v>
      </c>
      <c r="E289" s="7">
        <v>130.4</v>
      </c>
      <c r="F289" s="7">
        <v>131.07</v>
      </c>
      <c r="G289" s="7">
        <v>129.72999999999999</v>
      </c>
      <c r="H289" s="7" t="s">
        <v>1459</v>
      </c>
      <c r="I289" s="9">
        <v>2.3E-3</v>
      </c>
    </row>
    <row r="290" spans="3:9" x14ac:dyDescent="0.25">
      <c r="C290" s="10">
        <v>44872</v>
      </c>
      <c r="D290" s="7">
        <v>130.4</v>
      </c>
      <c r="E290" s="7">
        <v>130</v>
      </c>
      <c r="F290" s="7">
        <v>130.66999999999999</v>
      </c>
      <c r="G290" s="7">
        <v>129.6</v>
      </c>
      <c r="H290" s="7" t="s">
        <v>1469</v>
      </c>
      <c r="I290" s="9">
        <v>9.4999999999999998E-3</v>
      </c>
    </row>
    <row r="291" spans="3:9" x14ac:dyDescent="0.25">
      <c r="C291" s="10">
        <v>44869</v>
      </c>
      <c r="D291" s="7">
        <v>129.16999999999999</v>
      </c>
      <c r="E291" s="7">
        <v>129.22999999999999</v>
      </c>
      <c r="F291" s="7">
        <v>130.93</v>
      </c>
      <c r="G291" s="7">
        <v>129</v>
      </c>
      <c r="H291" s="7" t="s">
        <v>1375</v>
      </c>
      <c r="I291" s="9">
        <v>-6.8999999999999999E-3</v>
      </c>
    </row>
    <row r="292" spans="3:9" x14ac:dyDescent="0.25">
      <c r="C292" s="10">
        <v>44868</v>
      </c>
      <c r="D292" s="7">
        <v>130.07</v>
      </c>
      <c r="E292" s="7">
        <v>128.83000000000001</v>
      </c>
      <c r="F292" s="7">
        <v>130.5</v>
      </c>
      <c r="G292" s="7">
        <v>128.83000000000001</v>
      </c>
      <c r="H292" s="7" t="s">
        <v>1470</v>
      </c>
      <c r="I292" s="9">
        <v>2.0999999999999999E-3</v>
      </c>
    </row>
    <row r="293" spans="3:9" x14ac:dyDescent="0.25">
      <c r="C293" s="10">
        <v>44867</v>
      </c>
      <c r="D293" s="7">
        <v>129.80000000000001</v>
      </c>
      <c r="E293" s="7">
        <v>131.80000000000001</v>
      </c>
      <c r="F293" s="7">
        <v>131.80000000000001</v>
      </c>
      <c r="G293" s="7">
        <v>128.4</v>
      </c>
      <c r="H293" s="7" t="s">
        <v>1219</v>
      </c>
      <c r="I293" s="9">
        <v>1.12E-2</v>
      </c>
    </row>
    <row r="294" spans="3:9" x14ac:dyDescent="0.25">
      <c r="C294" s="10">
        <v>44866</v>
      </c>
      <c r="D294" s="7">
        <v>128.37</v>
      </c>
      <c r="E294" s="7">
        <v>128.03</v>
      </c>
      <c r="F294" s="7">
        <v>129.47</v>
      </c>
      <c r="G294" s="7">
        <v>127.83</v>
      </c>
      <c r="H294" s="7" t="s">
        <v>1471</v>
      </c>
      <c r="I294" s="9">
        <v>-2.3E-3</v>
      </c>
    </row>
    <row r="295" spans="3:9" x14ac:dyDescent="0.25">
      <c r="C295" s="10">
        <v>44865</v>
      </c>
      <c r="D295" s="7">
        <v>128.66999999999999</v>
      </c>
      <c r="E295" s="7">
        <v>129.47</v>
      </c>
      <c r="F295" s="7">
        <v>130.43</v>
      </c>
      <c r="G295" s="7">
        <v>127.7</v>
      </c>
      <c r="H295" s="7" t="s">
        <v>1464</v>
      </c>
      <c r="I295" s="9">
        <v>-8.2000000000000007E-3</v>
      </c>
    </row>
    <row r="296" spans="3:9" x14ac:dyDescent="0.25">
      <c r="C296" s="10">
        <v>44862</v>
      </c>
      <c r="D296" s="7">
        <v>129.72999999999999</v>
      </c>
      <c r="E296" s="7">
        <v>124.67</v>
      </c>
      <c r="F296" s="7">
        <v>130</v>
      </c>
      <c r="G296" s="7">
        <v>124.67</v>
      </c>
      <c r="H296" s="7" t="s">
        <v>1472</v>
      </c>
      <c r="I296" s="9">
        <v>3.9300000000000002E-2</v>
      </c>
    </row>
    <row r="297" spans="3:9" x14ac:dyDescent="0.25">
      <c r="C297" s="10">
        <v>44861</v>
      </c>
      <c r="D297" s="7">
        <v>124.83</v>
      </c>
      <c r="E297" s="7">
        <v>125.13</v>
      </c>
      <c r="F297" s="7">
        <v>126.57</v>
      </c>
      <c r="G297" s="7">
        <v>124.53</v>
      </c>
      <c r="H297" s="7" t="s">
        <v>1473</v>
      </c>
      <c r="I297" s="9">
        <v>-5.0000000000000001E-4</v>
      </c>
    </row>
    <row r="298" spans="3:9" x14ac:dyDescent="0.25">
      <c r="C298" s="10">
        <v>44859</v>
      </c>
      <c r="D298" s="7">
        <v>124.9</v>
      </c>
      <c r="E298" s="7">
        <v>128.03</v>
      </c>
      <c r="F298" s="7">
        <v>128.6</v>
      </c>
      <c r="G298" s="7">
        <v>124.37</v>
      </c>
      <c r="H298" s="7" t="s">
        <v>1474</v>
      </c>
      <c r="I298" s="9">
        <v>-3.2000000000000001E-2</v>
      </c>
    </row>
    <row r="299" spans="3:9" x14ac:dyDescent="0.25">
      <c r="C299" s="10">
        <v>44858</v>
      </c>
      <c r="D299" s="7">
        <v>129.03</v>
      </c>
      <c r="E299" s="7">
        <v>129</v>
      </c>
      <c r="F299" s="7">
        <v>130.07</v>
      </c>
      <c r="G299" s="7">
        <v>128.66999999999999</v>
      </c>
      <c r="H299" s="7" t="s">
        <v>1475</v>
      </c>
      <c r="I299" s="9">
        <v>1.2999999999999999E-3</v>
      </c>
    </row>
    <row r="300" spans="3:9" x14ac:dyDescent="0.25">
      <c r="C300" s="10">
        <v>44855</v>
      </c>
      <c r="D300" s="7">
        <v>128.87</v>
      </c>
      <c r="E300" s="7">
        <v>128.83000000000001</v>
      </c>
      <c r="F300" s="7">
        <v>129.97</v>
      </c>
      <c r="G300" s="7">
        <v>128.07</v>
      </c>
      <c r="H300" s="7" t="s">
        <v>1355</v>
      </c>
      <c r="I300" s="9">
        <v>-9.4999999999999998E-3</v>
      </c>
    </row>
    <row r="301" spans="3:9" x14ac:dyDescent="0.25">
      <c r="C301" s="10">
        <v>44854</v>
      </c>
      <c r="D301" s="7">
        <v>130.1</v>
      </c>
      <c r="E301" s="7">
        <v>124.4</v>
      </c>
      <c r="F301" s="7">
        <v>130.66999999999999</v>
      </c>
      <c r="G301" s="7">
        <v>124.1</v>
      </c>
      <c r="H301" s="7" t="s">
        <v>762</v>
      </c>
      <c r="I301" s="9">
        <v>3.2500000000000001E-2</v>
      </c>
    </row>
    <row r="302" spans="3:9" x14ac:dyDescent="0.25">
      <c r="C302" s="10">
        <v>44853</v>
      </c>
      <c r="D302" s="7">
        <v>126</v>
      </c>
      <c r="E302" s="7">
        <v>125.37</v>
      </c>
      <c r="F302" s="7">
        <v>127</v>
      </c>
      <c r="G302" s="7">
        <v>124.93</v>
      </c>
      <c r="H302" s="7" t="s">
        <v>1476</v>
      </c>
      <c r="I302" s="9">
        <v>-1.8E-3</v>
      </c>
    </row>
    <row r="303" spans="3:9" x14ac:dyDescent="0.25">
      <c r="C303" s="10">
        <v>44852</v>
      </c>
      <c r="D303" s="7">
        <v>126.23</v>
      </c>
      <c r="E303" s="7">
        <v>123</v>
      </c>
      <c r="F303" s="7">
        <v>126.57</v>
      </c>
      <c r="G303" s="7">
        <v>123</v>
      </c>
      <c r="H303" s="7" t="s">
        <v>1477</v>
      </c>
      <c r="I303" s="9">
        <v>2.63E-2</v>
      </c>
    </row>
    <row r="304" spans="3:9" x14ac:dyDescent="0.25">
      <c r="C304" s="10">
        <v>44851</v>
      </c>
      <c r="D304" s="7">
        <v>123</v>
      </c>
      <c r="E304" s="7">
        <v>122.47</v>
      </c>
      <c r="F304" s="7">
        <v>125</v>
      </c>
      <c r="G304" s="7">
        <v>121.2</v>
      </c>
      <c r="H304" s="7" t="s">
        <v>851</v>
      </c>
      <c r="I304" s="9">
        <v>-9.9000000000000008E-3</v>
      </c>
    </row>
    <row r="305" spans="3:9" x14ac:dyDescent="0.25">
      <c r="C305" s="10">
        <v>44848</v>
      </c>
      <c r="D305" s="7">
        <v>124.23</v>
      </c>
      <c r="E305" s="7">
        <v>126.67</v>
      </c>
      <c r="F305" s="7">
        <v>127.33</v>
      </c>
      <c r="G305" s="7">
        <v>123.33</v>
      </c>
      <c r="H305" s="7" t="s">
        <v>1237</v>
      </c>
      <c r="I305" s="9">
        <v>-1.43E-2</v>
      </c>
    </row>
    <row r="306" spans="3:9" x14ac:dyDescent="0.25">
      <c r="C306" s="10">
        <v>44847</v>
      </c>
      <c r="D306" s="7">
        <v>126.03</v>
      </c>
      <c r="E306" s="7">
        <v>124.2</v>
      </c>
      <c r="F306" s="7">
        <v>126.67</v>
      </c>
      <c r="G306" s="7">
        <v>124.2</v>
      </c>
      <c r="H306" s="7" t="s">
        <v>1198</v>
      </c>
      <c r="I306" s="9">
        <v>5.0000000000000001E-3</v>
      </c>
    </row>
    <row r="307" spans="3:9" x14ac:dyDescent="0.25">
      <c r="C307" s="10">
        <v>44846</v>
      </c>
      <c r="D307" s="7">
        <v>125.4</v>
      </c>
      <c r="E307" s="7">
        <v>124</v>
      </c>
      <c r="F307" s="7">
        <v>126.83</v>
      </c>
      <c r="G307" s="7">
        <v>124</v>
      </c>
      <c r="H307" s="7" t="s">
        <v>1468</v>
      </c>
      <c r="I307" s="9">
        <v>4.4999999999999997E-3</v>
      </c>
    </row>
    <row r="308" spans="3:9" x14ac:dyDescent="0.25">
      <c r="C308" s="10">
        <v>44845</v>
      </c>
      <c r="D308" s="7">
        <v>124.83</v>
      </c>
      <c r="E308" s="7">
        <v>125.67</v>
      </c>
      <c r="F308" s="7">
        <v>126.1</v>
      </c>
      <c r="G308" s="7">
        <v>123.07</v>
      </c>
      <c r="H308" s="7" t="s">
        <v>1180</v>
      </c>
      <c r="I308" s="9">
        <v>-1.1900000000000001E-2</v>
      </c>
    </row>
    <row r="309" spans="3:9" x14ac:dyDescent="0.25">
      <c r="C309" s="10">
        <v>44844</v>
      </c>
      <c r="D309" s="7">
        <v>126.33</v>
      </c>
      <c r="E309" s="7">
        <v>125.37</v>
      </c>
      <c r="F309" s="7">
        <v>127.1</v>
      </c>
      <c r="G309" s="7">
        <v>124.37</v>
      </c>
      <c r="H309" s="7" t="s">
        <v>1478</v>
      </c>
      <c r="I309" s="9">
        <v>7.7000000000000002E-3</v>
      </c>
    </row>
    <row r="310" spans="3:9" x14ac:dyDescent="0.25">
      <c r="C310" s="10">
        <v>44841</v>
      </c>
      <c r="D310" s="7">
        <v>125.37</v>
      </c>
      <c r="E310" s="7">
        <v>123.67</v>
      </c>
      <c r="F310" s="7">
        <v>126.4</v>
      </c>
      <c r="G310" s="7">
        <v>123.67</v>
      </c>
      <c r="H310" s="7" t="s">
        <v>1223</v>
      </c>
      <c r="I310" s="9">
        <v>5.5999999999999999E-3</v>
      </c>
    </row>
    <row r="311" spans="3:9" x14ac:dyDescent="0.25">
      <c r="C311" s="10">
        <v>44840</v>
      </c>
      <c r="D311" s="7">
        <v>124.67</v>
      </c>
      <c r="E311" s="7">
        <v>124.67</v>
      </c>
      <c r="F311" s="7">
        <v>126.2</v>
      </c>
      <c r="G311" s="7">
        <v>123</v>
      </c>
      <c r="H311" s="7" t="s">
        <v>1407</v>
      </c>
      <c r="I311" s="9">
        <v>1.6899999999999998E-2</v>
      </c>
    </row>
    <row r="312" spans="3:9" x14ac:dyDescent="0.25">
      <c r="C312" s="10">
        <v>44838</v>
      </c>
      <c r="D312" s="7">
        <v>122.6</v>
      </c>
      <c r="E312" s="7">
        <v>120.97</v>
      </c>
      <c r="F312" s="7">
        <v>123.17</v>
      </c>
      <c r="G312" s="7">
        <v>120.73</v>
      </c>
      <c r="H312" s="7" t="s">
        <v>1352</v>
      </c>
      <c r="I312" s="9">
        <v>2.0500000000000001E-2</v>
      </c>
    </row>
    <row r="313" spans="3:9" x14ac:dyDescent="0.25">
      <c r="C313" s="10">
        <v>44837</v>
      </c>
      <c r="D313" s="7">
        <v>120.13</v>
      </c>
      <c r="E313" s="7">
        <v>121.2</v>
      </c>
      <c r="F313" s="7">
        <v>121.53</v>
      </c>
      <c r="G313" s="7">
        <v>118.73</v>
      </c>
      <c r="H313" s="7" t="s">
        <v>1167</v>
      </c>
      <c r="I313" s="9">
        <v>3.3000000000000002E-2</v>
      </c>
    </row>
    <row r="314" spans="3:9" x14ac:dyDescent="0.25">
      <c r="C314" s="10">
        <v>44834</v>
      </c>
      <c r="D314" s="7">
        <v>116.3</v>
      </c>
      <c r="E314" s="7">
        <v>115.43</v>
      </c>
      <c r="F314" s="7">
        <v>117.43</v>
      </c>
      <c r="G314" s="7">
        <v>112.23</v>
      </c>
      <c r="H314" s="7" t="s">
        <v>174</v>
      </c>
      <c r="I314" s="9">
        <v>-7.1000000000000004E-3</v>
      </c>
    </row>
    <row r="315" spans="3:9" x14ac:dyDescent="0.25">
      <c r="C315" s="10">
        <v>44833</v>
      </c>
      <c r="D315" s="7">
        <v>117.13</v>
      </c>
      <c r="E315" s="7">
        <v>115.3</v>
      </c>
      <c r="F315" s="7">
        <v>117.67</v>
      </c>
      <c r="G315" s="7">
        <v>113.53</v>
      </c>
      <c r="H315" s="7" t="s">
        <v>1479</v>
      </c>
      <c r="I315" s="9">
        <v>3.5999999999999997E-2</v>
      </c>
    </row>
    <row r="316" spans="3:9" x14ac:dyDescent="0.25">
      <c r="C316" s="10">
        <v>44832</v>
      </c>
      <c r="D316" s="7">
        <v>113.07</v>
      </c>
      <c r="E316" s="7">
        <v>115.6</v>
      </c>
      <c r="F316" s="7">
        <v>116.97</v>
      </c>
      <c r="G316" s="7">
        <v>111.9</v>
      </c>
      <c r="H316" s="7" t="s">
        <v>1241</v>
      </c>
      <c r="I316" s="9">
        <v>-3.1699999999999999E-2</v>
      </c>
    </row>
    <row r="317" spans="3:9" x14ac:dyDescent="0.25">
      <c r="C317" s="10">
        <v>44831</v>
      </c>
      <c r="D317" s="7">
        <v>116.77</v>
      </c>
      <c r="E317" s="7">
        <v>118.73</v>
      </c>
      <c r="F317" s="7">
        <v>120.6</v>
      </c>
      <c r="G317" s="7">
        <v>115.5</v>
      </c>
      <c r="H317" s="7" t="s">
        <v>1480</v>
      </c>
      <c r="I317" s="9">
        <v>-2.1499999999999998E-2</v>
      </c>
    </row>
    <row r="318" spans="3:9" x14ac:dyDescent="0.25">
      <c r="C318" s="10">
        <v>44830</v>
      </c>
      <c r="D318" s="7">
        <v>119.33</v>
      </c>
      <c r="E318" s="7">
        <v>121.27</v>
      </c>
      <c r="F318" s="7">
        <v>122.47</v>
      </c>
      <c r="G318" s="7">
        <v>117.7</v>
      </c>
      <c r="H318" s="7" t="s">
        <v>1205</v>
      </c>
      <c r="I318" s="9">
        <v>-3.1899999999999998E-2</v>
      </c>
    </row>
    <row r="319" spans="3:9" x14ac:dyDescent="0.25">
      <c r="C319" s="10">
        <v>44827</v>
      </c>
      <c r="D319" s="7">
        <v>123.27</v>
      </c>
      <c r="E319" s="7">
        <v>121.33</v>
      </c>
      <c r="F319" s="7">
        <v>124.1</v>
      </c>
      <c r="G319" s="7">
        <v>120.73</v>
      </c>
      <c r="H319" s="7" t="s">
        <v>1406</v>
      </c>
      <c r="I319" s="9">
        <v>1.23E-2</v>
      </c>
    </row>
    <row r="320" spans="3:9" x14ac:dyDescent="0.25">
      <c r="C320" s="10">
        <v>44826</v>
      </c>
      <c r="D320" s="7">
        <v>121.77</v>
      </c>
      <c r="E320" s="7">
        <v>122.27</v>
      </c>
      <c r="F320" s="7">
        <v>123.8</v>
      </c>
      <c r="G320" s="7">
        <v>121.5</v>
      </c>
      <c r="H320" s="7" t="s">
        <v>1408</v>
      </c>
      <c r="I320" s="9">
        <v>-1.43E-2</v>
      </c>
    </row>
    <row r="321" spans="3:9" x14ac:dyDescent="0.25">
      <c r="C321" s="10">
        <v>44825</v>
      </c>
      <c r="D321" s="7">
        <v>123.53</v>
      </c>
      <c r="E321" s="7">
        <v>122.53</v>
      </c>
      <c r="F321" s="7">
        <v>124.4</v>
      </c>
      <c r="G321" s="7">
        <v>122.53</v>
      </c>
      <c r="H321" s="7" t="s">
        <v>1478</v>
      </c>
      <c r="I321" s="9">
        <v>8.0000000000000004E-4</v>
      </c>
    </row>
    <row r="322" spans="3:9" x14ac:dyDescent="0.25">
      <c r="C322" s="10">
        <v>44824</v>
      </c>
      <c r="D322" s="7">
        <v>123.43</v>
      </c>
      <c r="E322" s="7">
        <v>123.67</v>
      </c>
      <c r="F322" s="7">
        <v>125.73</v>
      </c>
      <c r="G322" s="7">
        <v>122.93</v>
      </c>
      <c r="H322" s="7" t="s">
        <v>1481</v>
      </c>
      <c r="I322" s="9">
        <v>-2.9999999999999997E-4</v>
      </c>
    </row>
    <row r="323" spans="3:9" x14ac:dyDescent="0.25">
      <c r="C323" s="10">
        <v>44823</v>
      </c>
      <c r="D323" s="7">
        <v>123.47</v>
      </c>
      <c r="E323" s="7">
        <v>125.37</v>
      </c>
      <c r="F323" s="7">
        <v>126.47</v>
      </c>
      <c r="G323" s="7">
        <v>123</v>
      </c>
      <c r="H323" s="7" t="s">
        <v>1265</v>
      </c>
      <c r="I323" s="9">
        <v>-9.5999999999999992E-3</v>
      </c>
    </row>
    <row r="324" spans="3:9" x14ac:dyDescent="0.25">
      <c r="C324" s="10">
        <v>44820</v>
      </c>
      <c r="D324" s="7">
        <v>124.67</v>
      </c>
      <c r="E324" s="7">
        <v>125.5</v>
      </c>
      <c r="F324" s="7">
        <v>127.27</v>
      </c>
      <c r="G324" s="7">
        <v>123.33</v>
      </c>
      <c r="H324" s="7" t="s">
        <v>1250</v>
      </c>
      <c r="I324" s="9">
        <v>-6.6E-3</v>
      </c>
    </row>
    <row r="325" spans="3:9" x14ac:dyDescent="0.25">
      <c r="C325" s="10">
        <v>44819</v>
      </c>
      <c r="D325" s="7">
        <v>125.5</v>
      </c>
      <c r="E325" s="7">
        <v>127.3</v>
      </c>
      <c r="F325" s="7">
        <v>127.93</v>
      </c>
      <c r="G325" s="7">
        <v>125.2</v>
      </c>
      <c r="H325" s="7" t="s">
        <v>1482</v>
      </c>
      <c r="I325" s="9">
        <v>-2.41E-2</v>
      </c>
    </row>
    <row r="326" spans="3:9" x14ac:dyDescent="0.25">
      <c r="C326" s="10">
        <v>44818</v>
      </c>
      <c r="D326" s="7">
        <v>128.6</v>
      </c>
      <c r="E326" s="7">
        <v>128.66999999999999</v>
      </c>
      <c r="F326" s="7">
        <v>130.27000000000001</v>
      </c>
      <c r="G326" s="7">
        <v>128.33000000000001</v>
      </c>
      <c r="H326" s="7" t="s">
        <v>1235</v>
      </c>
      <c r="I326" s="9">
        <v>-9.7999999999999997E-3</v>
      </c>
    </row>
    <row r="327" spans="3:9" x14ac:dyDescent="0.25">
      <c r="C327" s="10">
        <v>44817</v>
      </c>
      <c r="D327" s="7">
        <v>129.87</v>
      </c>
      <c r="E327" s="7">
        <v>131.03</v>
      </c>
      <c r="F327" s="7">
        <v>131.6</v>
      </c>
      <c r="G327" s="7">
        <v>129.19999999999999</v>
      </c>
      <c r="H327" s="7" t="s">
        <v>1369</v>
      </c>
      <c r="I327" s="9">
        <v>-7.1000000000000004E-3</v>
      </c>
    </row>
    <row r="328" spans="3:9" x14ac:dyDescent="0.25">
      <c r="C328" s="10">
        <v>44816</v>
      </c>
      <c r="D328" s="7">
        <v>130.80000000000001</v>
      </c>
      <c r="E328" s="7">
        <v>129.47</v>
      </c>
      <c r="F328" s="7">
        <v>131.63</v>
      </c>
      <c r="G328" s="7">
        <v>129.47</v>
      </c>
      <c r="H328" s="7" t="s">
        <v>1483</v>
      </c>
      <c r="I328" s="9">
        <v>1.21E-2</v>
      </c>
    </row>
    <row r="329" spans="3:9" x14ac:dyDescent="0.25">
      <c r="C329" s="10">
        <v>44813</v>
      </c>
      <c r="D329" s="7">
        <v>129.22999999999999</v>
      </c>
      <c r="E329" s="7">
        <v>129.33000000000001</v>
      </c>
      <c r="F329" s="7">
        <v>130.1</v>
      </c>
      <c r="G329" s="7">
        <v>129.07</v>
      </c>
      <c r="H329" s="7" t="s">
        <v>1484</v>
      </c>
      <c r="I329" s="9">
        <v>-5.0000000000000001E-4</v>
      </c>
    </row>
    <row r="330" spans="3:9" x14ac:dyDescent="0.25">
      <c r="C330" s="10">
        <v>44812</v>
      </c>
      <c r="D330" s="7">
        <v>129.30000000000001</v>
      </c>
      <c r="E330" s="7">
        <v>129.83000000000001</v>
      </c>
      <c r="F330" s="7">
        <v>130.5</v>
      </c>
      <c r="G330" s="7">
        <v>128.80000000000001</v>
      </c>
      <c r="H330" s="7" t="s">
        <v>1357</v>
      </c>
      <c r="I330" s="9">
        <v>-8.2000000000000007E-3</v>
      </c>
    </row>
    <row r="331" spans="3:9" x14ac:dyDescent="0.25">
      <c r="C331" s="10">
        <v>44811</v>
      </c>
      <c r="D331" s="7">
        <v>130.37</v>
      </c>
      <c r="E331" s="7">
        <v>128.27000000000001</v>
      </c>
      <c r="F331" s="7">
        <v>130.63</v>
      </c>
      <c r="G331" s="7">
        <v>127.5</v>
      </c>
      <c r="H331" s="7" t="s">
        <v>1485</v>
      </c>
      <c r="I331" s="9">
        <v>9.7999999999999997E-3</v>
      </c>
    </row>
    <row r="332" spans="3:9" x14ac:dyDescent="0.25">
      <c r="C332" s="10">
        <v>44810</v>
      </c>
      <c r="D332" s="7">
        <v>129.1</v>
      </c>
      <c r="E332" s="7">
        <v>130.22999999999999</v>
      </c>
      <c r="F332" s="7">
        <v>131.53</v>
      </c>
      <c r="G332" s="7">
        <v>128.83000000000001</v>
      </c>
      <c r="H332" s="7" t="s">
        <v>1170</v>
      </c>
      <c r="I332" s="9">
        <v>1E-3</v>
      </c>
    </row>
    <row r="333" spans="3:9" x14ac:dyDescent="0.25">
      <c r="C333" s="10">
        <v>44809</v>
      </c>
      <c r="D333" s="7">
        <v>128.97</v>
      </c>
      <c r="E333" s="7">
        <v>127.93</v>
      </c>
      <c r="F333" s="7">
        <v>129.66999999999999</v>
      </c>
      <c r="G333" s="7">
        <v>127.4</v>
      </c>
      <c r="H333" s="7" t="s">
        <v>1419</v>
      </c>
      <c r="I333" s="9">
        <v>1.4200000000000001E-2</v>
      </c>
    </row>
    <row r="334" spans="3:9" x14ac:dyDescent="0.25">
      <c r="C334" s="10">
        <v>44806</v>
      </c>
      <c r="D334" s="7">
        <v>127.17</v>
      </c>
      <c r="E334" s="7">
        <v>128.03</v>
      </c>
      <c r="F334" s="7">
        <v>129</v>
      </c>
      <c r="G334" s="7">
        <v>126.8</v>
      </c>
      <c r="H334" s="7" t="s">
        <v>1202</v>
      </c>
      <c r="I334" s="9">
        <v>-8.8000000000000005E-3</v>
      </c>
    </row>
    <row r="335" spans="3:9" x14ac:dyDescent="0.25">
      <c r="C335" s="10">
        <v>44805</v>
      </c>
      <c r="D335" s="7">
        <v>128.30000000000001</v>
      </c>
      <c r="E335" s="7">
        <v>126.67</v>
      </c>
      <c r="F335" s="7">
        <v>128.6</v>
      </c>
      <c r="G335" s="7">
        <v>125.77</v>
      </c>
      <c r="H335" s="7" t="s">
        <v>1486</v>
      </c>
      <c r="I335" s="9">
        <v>-1.8E-3</v>
      </c>
    </row>
    <row r="336" spans="3:9" x14ac:dyDescent="0.25">
      <c r="C336" s="10">
        <v>44803</v>
      </c>
      <c r="D336" s="7">
        <v>128.53</v>
      </c>
      <c r="E336" s="7">
        <v>127.73</v>
      </c>
      <c r="F336" s="7">
        <v>129.13</v>
      </c>
      <c r="G336" s="7">
        <v>127.57</v>
      </c>
      <c r="H336" s="7" t="s">
        <v>1220</v>
      </c>
      <c r="I336" s="9">
        <v>2.3099999999999999E-2</v>
      </c>
    </row>
    <row r="337" spans="3:9" x14ac:dyDescent="0.25">
      <c r="C337" s="10">
        <v>44802</v>
      </c>
      <c r="D337" s="7">
        <v>125.63</v>
      </c>
      <c r="E337" s="7">
        <v>124.03</v>
      </c>
      <c r="F337" s="7">
        <v>127</v>
      </c>
      <c r="G337" s="7">
        <v>124.03</v>
      </c>
      <c r="H337" s="7" t="s">
        <v>1418</v>
      </c>
      <c r="I337" s="9">
        <v>-1.46E-2</v>
      </c>
    </row>
    <row r="338" spans="3:9" x14ac:dyDescent="0.25">
      <c r="C338" s="10">
        <v>44799</v>
      </c>
      <c r="D338" s="7">
        <v>127.5</v>
      </c>
      <c r="E338" s="7">
        <v>127.33</v>
      </c>
      <c r="F338" s="7">
        <v>128.53</v>
      </c>
      <c r="G338" s="7">
        <v>127.03</v>
      </c>
      <c r="H338" s="7" t="s">
        <v>1413</v>
      </c>
      <c r="I338" s="9">
        <v>5.0000000000000001E-4</v>
      </c>
    </row>
    <row r="339" spans="3:9" x14ac:dyDescent="0.25">
      <c r="C339" s="10">
        <v>44798</v>
      </c>
      <c r="D339" s="7">
        <v>127.43</v>
      </c>
      <c r="E339" s="7">
        <v>128.66999999999999</v>
      </c>
      <c r="F339" s="7">
        <v>129.30000000000001</v>
      </c>
      <c r="G339" s="7">
        <v>126.87</v>
      </c>
      <c r="H339" s="7" t="s">
        <v>1215</v>
      </c>
      <c r="I339" s="9">
        <v>1.2999999999999999E-3</v>
      </c>
    </row>
    <row r="340" spans="3:9" x14ac:dyDescent="0.25">
      <c r="C340" s="10">
        <v>44797</v>
      </c>
      <c r="D340" s="7">
        <v>127.27</v>
      </c>
      <c r="E340" s="7">
        <v>124.67</v>
      </c>
      <c r="F340" s="7">
        <v>128.27000000000001</v>
      </c>
      <c r="G340" s="7">
        <v>124.33</v>
      </c>
      <c r="H340" s="7" t="s">
        <v>1236</v>
      </c>
      <c r="I340" s="9">
        <v>3.2199999999999999E-2</v>
      </c>
    </row>
    <row r="341" spans="3:9" x14ac:dyDescent="0.25">
      <c r="C341" s="10">
        <v>44796</v>
      </c>
      <c r="D341" s="7">
        <v>123.3</v>
      </c>
      <c r="E341" s="7">
        <v>122.97</v>
      </c>
      <c r="F341" s="7">
        <v>124.97</v>
      </c>
      <c r="G341" s="7">
        <v>122.8</v>
      </c>
      <c r="H341" s="7" t="s">
        <v>1230</v>
      </c>
      <c r="I341" s="9">
        <v>1.1000000000000001E-3</v>
      </c>
    </row>
    <row r="342" spans="3:9" x14ac:dyDescent="0.25">
      <c r="C342" s="10">
        <v>44795</v>
      </c>
      <c r="D342" s="7">
        <v>123.17</v>
      </c>
      <c r="E342" s="7">
        <v>125.33</v>
      </c>
      <c r="F342" s="7">
        <v>125.6</v>
      </c>
      <c r="G342" s="7">
        <v>122.7</v>
      </c>
      <c r="H342" s="7" t="s">
        <v>1240</v>
      </c>
      <c r="I342" s="9">
        <v>-2.4E-2</v>
      </c>
    </row>
    <row r="343" spans="3:9" x14ac:dyDescent="0.25">
      <c r="C343" s="10">
        <v>44792</v>
      </c>
      <c r="D343" s="7">
        <v>126.2</v>
      </c>
      <c r="E343" s="7">
        <v>129.4</v>
      </c>
      <c r="F343" s="7">
        <v>129.47</v>
      </c>
      <c r="G343" s="7">
        <v>125.33</v>
      </c>
      <c r="H343" s="7" t="s">
        <v>1259</v>
      </c>
      <c r="I343" s="9">
        <v>-1.23E-2</v>
      </c>
    </row>
    <row r="344" spans="3:9" x14ac:dyDescent="0.25">
      <c r="C344" s="10">
        <v>44791</v>
      </c>
      <c r="D344" s="7">
        <v>127.77</v>
      </c>
      <c r="E344" s="7">
        <v>126.53</v>
      </c>
      <c r="F344" s="7">
        <v>129.4</v>
      </c>
      <c r="G344" s="7">
        <v>126.4</v>
      </c>
      <c r="H344" s="7" t="s">
        <v>1487</v>
      </c>
      <c r="I344" s="9">
        <v>6.6E-3</v>
      </c>
    </row>
    <row r="345" spans="3:9" x14ac:dyDescent="0.25">
      <c r="C345" s="10">
        <v>44790</v>
      </c>
      <c r="D345" s="7">
        <v>126.93</v>
      </c>
      <c r="E345" s="7">
        <v>126.73</v>
      </c>
      <c r="F345" s="7">
        <v>127.67</v>
      </c>
      <c r="G345" s="7">
        <v>126.07</v>
      </c>
      <c r="H345" s="7" t="s">
        <v>1339</v>
      </c>
      <c r="I345" s="9">
        <v>-1.6000000000000001E-3</v>
      </c>
    </row>
    <row r="346" spans="3:9" x14ac:dyDescent="0.25">
      <c r="C346" s="10">
        <v>44789</v>
      </c>
      <c r="D346" s="7">
        <v>127.13</v>
      </c>
      <c r="E346" s="7">
        <v>127.33</v>
      </c>
      <c r="F346" s="7">
        <v>128.69999999999999</v>
      </c>
      <c r="G346" s="7">
        <v>126.67</v>
      </c>
      <c r="H346" s="7" t="s">
        <v>1426</v>
      </c>
      <c r="I346" s="9">
        <v>1.8E-3</v>
      </c>
    </row>
    <row r="347" spans="3:9" x14ac:dyDescent="0.25">
      <c r="C347" s="10">
        <v>44785</v>
      </c>
      <c r="D347" s="7">
        <v>126.9</v>
      </c>
      <c r="E347" s="7">
        <v>126.47</v>
      </c>
      <c r="F347" s="7">
        <v>129.72999999999999</v>
      </c>
      <c r="G347" s="7">
        <v>126</v>
      </c>
      <c r="H347" s="7" t="s">
        <v>1270</v>
      </c>
      <c r="I347" s="9">
        <v>1.2800000000000001E-2</v>
      </c>
    </row>
    <row r="348" spans="3:9" x14ac:dyDescent="0.25">
      <c r="C348" s="10">
        <v>44784</v>
      </c>
      <c r="D348" s="7">
        <v>125.3</v>
      </c>
      <c r="E348" s="7">
        <v>126.4</v>
      </c>
      <c r="F348" s="7">
        <v>127.4</v>
      </c>
      <c r="G348" s="7">
        <v>124.2</v>
      </c>
      <c r="H348" s="7" t="s">
        <v>1488</v>
      </c>
      <c r="I348" s="9">
        <v>5.5999999999999999E-3</v>
      </c>
    </row>
    <row r="349" spans="3:9" x14ac:dyDescent="0.25">
      <c r="C349" s="10">
        <v>44783</v>
      </c>
      <c r="D349" s="7">
        <v>124.6</v>
      </c>
      <c r="E349" s="7">
        <v>131.72999999999999</v>
      </c>
      <c r="F349" s="7">
        <v>132.66999999999999</v>
      </c>
      <c r="G349" s="7">
        <v>123.77</v>
      </c>
      <c r="H349" s="7" t="s">
        <v>719</v>
      </c>
      <c r="I349" s="9">
        <v>-5.5800000000000002E-2</v>
      </c>
    </row>
    <row r="350" spans="3:9" x14ac:dyDescent="0.25">
      <c r="C350" s="10">
        <v>44781</v>
      </c>
      <c r="D350" s="7">
        <v>131.97</v>
      </c>
      <c r="E350" s="7">
        <v>129.33000000000001</v>
      </c>
      <c r="F350" s="7">
        <v>134</v>
      </c>
      <c r="G350" s="7">
        <v>127.2</v>
      </c>
      <c r="H350" s="7" t="s">
        <v>1182</v>
      </c>
      <c r="I350" s="9">
        <v>8.0000000000000004E-4</v>
      </c>
    </row>
    <row r="351" spans="3:9" x14ac:dyDescent="0.25">
      <c r="C351" s="10">
        <v>44778</v>
      </c>
      <c r="D351" s="7">
        <v>131.87</v>
      </c>
      <c r="E351" s="7">
        <v>125.3</v>
      </c>
      <c r="F351" s="7">
        <v>136.66999999999999</v>
      </c>
      <c r="G351" s="7">
        <v>124.33</v>
      </c>
      <c r="H351" s="7" t="s">
        <v>1489</v>
      </c>
      <c r="I351" s="9">
        <v>5.2400000000000002E-2</v>
      </c>
    </row>
    <row r="352" spans="3:9" x14ac:dyDescent="0.25">
      <c r="C352" s="10">
        <v>44777</v>
      </c>
      <c r="D352" s="7">
        <v>125.3</v>
      </c>
      <c r="E352" s="7">
        <v>125.67</v>
      </c>
      <c r="F352" s="7">
        <v>127.1</v>
      </c>
      <c r="G352" s="7">
        <v>124</v>
      </c>
      <c r="H352" s="7" t="s">
        <v>1377</v>
      </c>
      <c r="I352" s="9">
        <v>-7.4000000000000003E-3</v>
      </c>
    </row>
    <row r="353" spans="3:9" x14ac:dyDescent="0.25">
      <c r="C353" s="10">
        <v>44776</v>
      </c>
      <c r="D353" s="7">
        <v>126.23</v>
      </c>
      <c r="E353" s="7">
        <v>126.67</v>
      </c>
      <c r="F353" s="7">
        <v>127.87</v>
      </c>
      <c r="G353" s="7">
        <v>125.73</v>
      </c>
      <c r="H353" s="7" t="s">
        <v>1422</v>
      </c>
      <c r="I353" s="9">
        <v>-5.7999999999999996E-3</v>
      </c>
    </row>
    <row r="354" spans="3:9" x14ac:dyDescent="0.25">
      <c r="C354" s="10">
        <v>44775</v>
      </c>
      <c r="D354" s="7">
        <v>126.97</v>
      </c>
      <c r="E354" s="7">
        <v>126.57</v>
      </c>
      <c r="F354" s="7">
        <v>128.30000000000001</v>
      </c>
      <c r="G354" s="7">
        <v>126</v>
      </c>
      <c r="H354" s="7" t="s">
        <v>1401</v>
      </c>
      <c r="I354" s="9">
        <v>-1.7500000000000002E-2</v>
      </c>
    </row>
    <row r="355" spans="3:9" x14ac:dyDescent="0.25">
      <c r="C355" s="10">
        <v>44774</v>
      </c>
      <c r="D355" s="7">
        <v>129.22999999999999</v>
      </c>
      <c r="E355" s="7">
        <v>126.6</v>
      </c>
      <c r="F355" s="7">
        <v>129.66999999999999</v>
      </c>
      <c r="G355" s="7">
        <v>125.53</v>
      </c>
      <c r="H355" s="7" t="s">
        <v>1490</v>
      </c>
      <c r="I355" s="9">
        <v>2.0299999999999999E-2</v>
      </c>
    </row>
    <row r="356" spans="3:9" x14ac:dyDescent="0.25">
      <c r="C356" s="10">
        <v>44771</v>
      </c>
      <c r="D356" s="7">
        <v>126.67</v>
      </c>
      <c r="E356" s="7">
        <v>124.67</v>
      </c>
      <c r="F356" s="7">
        <v>127.33</v>
      </c>
      <c r="G356" s="7">
        <v>124.03</v>
      </c>
      <c r="H356" s="7" t="s">
        <v>1273</v>
      </c>
      <c r="I356" s="9">
        <v>1.8200000000000001E-2</v>
      </c>
    </row>
    <row r="357" spans="3:9" x14ac:dyDescent="0.25">
      <c r="C357" s="10">
        <v>44770</v>
      </c>
      <c r="D357" s="7">
        <v>124.4</v>
      </c>
      <c r="E357" s="7">
        <v>124.93</v>
      </c>
      <c r="F357" s="7">
        <v>125.67</v>
      </c>
      <c r="G357" s="7">
        <v>122.87</v>
      </c>
      <c r="H357" s="7" t="s">
        <v>1347</v>
      </c>
      <c r="I357" s="9">
        <v>-1.6000000000000001E-3</v>
      </c>
    </row>
    <row r="358" spans="3:9" x14ac:dyDescent="0.25">
      <c r="C358" s="10">
        <v>44769</v>
      </c>
      <c r="D358" s="7">
        <v>124.6</v>
      </c>
      <c r="E358" s="7">
        <v>122.77</v>
      </c>
      <c r="F358" s="7">
        <v>125.33</v>
      </c>
      <c r="G358" s="7">
        <v>121.37</v>
      </c>
      <c r="H358" s="7" t="s">
        <v>1411</v>
      </c>
      <c r="I358" s="9">
        <v>1.3299999999999999E-2</v>
      </c>
    </row>
    <row r="359" spans="3:9" x14ac:dyDescent="0.25">
      <c r="C359" s="10">
        <v>44768</v>
      </c>
      <c r="D359" s="7">
        <v>122.97</v>
      </c>
      <c r="E359" s="7">
        <v>126.33</v>
      </c>
      <c r="F359" s="7">
        <v>126.67</v>
      </c>
      <c r="G359" s="7">
        <v>122.33</v>
      </c>
      <c r="H359" s="7" t="s">
        <v>1244</v>
      </c>
      <c r="I359" s="9">
        <v>-1.0999999999999999E-2</v>
      </c>
    </row>
    <row r="360" spans="3:9" x14ac:dyDescent="0.25">
      <c r="C360" s="10">
        <v>44767</v>
      </c>
      <c r="D360" s="7">
        <v>124.33</v>
      </c>
      <c r="E360" s="7">
        <v>130</v>
      </c>
      <c r="F360" s="7">
        <v>130</v>
      </c>
      <c r="G360" s="7">
        <v>123.9</v>
      </c>
      <c r="H360" s="7" t="s">
        <v>1274</v>
      </c>
      <c r="I360" s="9">
        <v>-4.6300000000000001E-2</v>
      </c>
    </row>
    <row r="361" spans="3:9" x14ac:dyDescent="0.25">
      <c r="C361" s="10">
        <v>44764</v>
      </c>
      <c r="D361" s="7">
        <v>130.37</v>
      </c>
      <c r="E361" s="7">
        <v>134.93</v>
      </c>
      <c r="F361" s="7">
        <v>134.93</v>
      </c>
      <c r="G361" s="7">
        <v>129.66999999999999</v>
      </c>
      <c r="H361" s="7" t="s">
        <v>1269</v>
      </c>
      <c r="I361" s="9">
        <v>-2.5899999999999999E-2</v>
      </c>
    </row>
    <row r="362" spans="3:9" x14ac:dyDescent="0.25">
      <c r="C362" s="10">
        <v>44763</v>
      </c>
      <c r="D362" s="7">
        <v>133.83000000000001</v>
      </c>
      <c r="E362" s="7">
        <v>131.69999999999999</v>
      </c>
      <c r="F362" s="7">
        <v>134.87</v>
      </c>
      <c r="G362" s="7">
        <v>130.72999999999999</v>
      </c>
      <c r="H362" s="7" t="s">
        <v>1234</v>
      </c>
      <c r="I362" s="9">
        <v>1.67E-2</v>
      </c>
    </row>
    <row r="363" spans="3:9" x14ac:dyDescent="0.25">
      <c r="C363" s="10">
        <v>44762</v>
      </c>
      <c r="D363" s="7">
        <v>131.63</v>
      </c>
      <c r="E363" s="7">
        <v>131.66999999999999</v>
      </c>
      <c r="F363" s="7">
        <v>135.33000000000001</v>
      </c>
      <c r="G363" s="7">
        <v>130.66999999999999</v>
      </c>
      <c r="H363" s="7" t="s">
        <v>512</v>
      </c>
      <c r="I363" s="9">
        <v>5.8099999999999999E-2</v>
      </c>
    </row>
    <row r="364" spans="3:9" x14ac:dyDescent="0.25">
      <c r="C364" s="10">
        <v>44761</v>
      </c>
      <c r="D364" s="7">
        <v>124.4</v>
      </c>
      <c r="E364" s="7">
        <v>124.67</v>
      </c>
      <c r="F364" s="7">
        <v>126.23</v>
      </c>
      <c r="G364" s="7">
        <v>123.37</v>
      </c>
      <c r="H364" s="7" t="s">
        <v>1212</v>
      </c>
      <c r="I364" s="9">
        <v>1.11E-2</v>
      </c>
    </row>
    <row r="365" spans="3:9" x14ac:dyDescent="0.25">
      <c r="C365" s="10">
        <v>44760</v>
      </c>
      <c r="D365" s="7">
        <v>123.03</v>
      </c>
      <c r="E365" s="7">
        <v>121.53</v>
      </c>
      <c r="F365" s="7">
        <v>123.6</v>
      </c>
      <c r="G365" s="7">
        <v>121.5</v>
      </c>
      <c r="H365" s="7" t="s">
        <v>1361</v>
      </c>
      <c r="I365" s="9">
        <v>1.26E-2</v>
      </c>
    </row>
    <row r="366" spans="3:9" x14ac:dyDescent="0.25">
      <c r="C366" s="10">
        <v>44757</v>
      </c>
      <c r="D366" s="7">
        <v>121.5</v>
      </c>
      <c r="E366" s="7">
        <v>120.93</v>
      </c>
      <c r="F366" s="7">
        <v>122.33</v>
      </c>
      <c r="G366" s="7">
        <v>116.67</v>
      </c>
      <c r="H366" s="7" t="s">
        <v>1187</v>
      </c>
      <c r="I366" s="9">
        <v>2.3900000000000001E-2</v>
      </c>
    </row>
    <row r="367" spans="3:9" x14ac:dyDescent="0.25">
      <c r="C367" s="10">
        <v>44756</v>
      </c>
      <c r="D367" s="7">
        <v>118.67</v>
      </c>
      <c r="E367" s="7">
        <v>124.6</v>
      </c>
      <c r="F367" s="7">
        <v>127.73</v>
      </c>
      <c r="G367" s="7">
        <v>118</v>
      </c>
      <c r="H367" s="7" t="s">
        <v>98</v>
      </c>
      <c r="I367" s="9">
        <v>-4.02E-2</v>
      </c>
    </row>
    <row r="368" spans="3:9" x14ac:dyDescent="0.25">
      <c r="C368" s="10">
        <v>44755</v>
      </c>
      <c r="D368" s="7">
        <v>123.63</v>
      </c>
      <c r="E368" s="7">
        <v>119.1</v>
      </c>
      <c r="F368" s="7">
        <v>124.67</v>
      </c>
      <c r="G368" s="7">
        <v>118.7</v>
      </c>
      <c r="H368" s="7" t="s">
        <v>1185</v>
      </c>
      <c r="I368" s="9">
        <v>1.09E-2</v>
      </c>
    </row>
    <row r="369" spans="3:9" x14ac:dyDescent="0.25">
      <c r="C369" s="10">
        <v>44754</v>
      </c>
      <c r="D369" s="7">
        <v>122.3</v>
      </c>
      <c r="E369" s="7">
        <v>123.33</v>
      </c>
      <c r="F369" s="7">
        <v>126.53</v>
      </c>
      <c r="G369" s="7">
        <v>120.83</v>
      </c>
      <c r="H369" s="7" t="s">
        <v>1252</v>
      </c>
      <c r="I369" s="9">
        <v>-1.6899999999999998E-2</v>
      </c>
    </row>
    <row r="370" spans="3:9" x14ac:dyDescent="0.25">
      <c r="C370" s="10">
        <v>44753</v>
      </c>
      <c r="D370" s="7">
        <v>124.4</v>
      </c>
      <c r="E370" s="7">
        <v>123.33</v>
      </c>
      <c r="F370" s="7">
        <v>125.2</v>
      </c>
      <c r="G370" s="7">
        <v>121.13</v>
      </c>
      <c r="H370" s="7" t="s">
        <v>1243</v>
      </c>
      <c r="I370" s="9">
        <v>1.2999999999999999E-2</v>
      </c>
    </row>
    <row r="371" spans="3:9" x14ac:dyDescent="0.25">
      <c r="C371" s="10">
        <v>44750</v>
      </c>
      <c r="D371" s="7">
        <v>122.8</v>
      </c>
      <c r="E371" s="7">
        <v>120.3</v>
      </c>
      <c r="F371" s="7">
        <v>125.87</v>
      </c>
      <c r="G371" s="7">
        <v>119.23</v>
      </c>
      <c r="H371" s="7" t="s">
        <v>1491</v>
      </c>
      <c r="I371" s="9">
        <v>4.3299999999999998E-2</v>
      </c>
    </row>
    <row r="372" spans="3:9" x14ac:dyDescent="0.25">
      <c r="C372" s="10">
        <v>44749</v>
      </c>
      <c r="D372" s="7">
        <v>117.7</v>
      </c>
      <c r="E372" s="7">
        <v>116</v>
      </c>
      <c r="F372" s="7">
        <v>119.87</v>
      </c>
      <c r="G372" s="7">
        <v>114.8</v>
      </c>
      <c r="H372" s="7" t="s">
        <v>738</v>
      </c>
      <c r="I372" s="9">
        <v>1.35E-2</v>
      </c>
    </row>
    <row r="373" spans="3:9" x14ac:dyDescent="0.25">
      <c r="C373" s="10">
        <v>44748</v>
      </c>
      <c r="D373" s="7">
        <v>116.13</v>
      </c>
      <c r="E373" s="7">
        <v>124</v>
      </c>
      <c r="F373" s="7">
        <v>124.3</v>
      </c>
      <c r="G373" s="7">
        <v>114.7</v>
      </c>
      <c r="H373" s="7" t="s">
        <v>337</v>
      </c>
      <c r="I373" s="9">
        <v>-8.5999999999999993E-2</v>
      </c>
    </row>
    <row r="374" spans="3:9" x14ac:dyDescent="0.25">
      <c r="C374" s="10">
        <v>44747</v>
      </c>
      <c r="D374" s="7">
        <v>127.07</v>
      </c>
      <c r="E374" s="7">
        <v>134</v>
      </c>
      <c r="F374" s="7">
        <v>135.57</v>
      </c>
      <c r="G374" s="7">
        <v>126.27</v>
      </c>
      <c r="H374" s="7" t="s">
        <v>75</v>
      </c>
      <c r="I374" s="9">
        <v>-5.4800000000000001E-2</v>
      </c>
    </row>
    <row r="375" spans="3:9" x14ac:dyDescent="0.25">
      <c r="C375" s="10">
        <v>44746</v>
      </c>
      <c r="D375" s="7">
        <v>134.43</v>
      </c>
      <c r="E375" s="7">
        <v>141.43</v>
      </c>
      <c r="F375" s="7">
        <v>142.63</v>
      </c>
      <c r="G375" s="7">
        <v>130.5</v>
      </c>
      <c r="H375" s="7" t="s">
        <v>218</v>
      </c>
      <c r="I375" s="9">
        <v>-5.7099999999999998E-2</v>
      </c>
    </row>
    <row r="376" spans="3:9" x14ac:dyDescent="0.25">
      <c r="C376" s="10">
        <v>44743</v>
      </c>
      <c r="D376" s="7">
        <v>142.57</v>
      </c>
      <c r="E376" s="7">
        <v>163.66999999999999</v>
      </c>
      <c r="F376" s="7">
        <v>166.3</v>
      </c>
      <c r="G376" s="7">
        <v>140.03</v>
      </c>
      <c r="H376" s="7" t="s">
        <v>1492</v>
      </c>
      <c r="I376" s="9">
        <v>-0.1497</v>
      </c>
    </row>
    <row r="377" spans="3:9" x14ac:dyDescent="0.25">
      <c r="C377" s="10">
        <v>44742</v>
      </c>
      <c r="D377" s="7">
        <v>167.67</v>
      </c>
      <c r="E377" s="7">
        <v>173.33</v>
      </c>
      <c r="F377" s="7">
        <v>175.33</v>
      </c>
      <c r="G377" s="7">
        <v>164.87</v>
      </c>
      <c r="H377" s="7" t="s">
        <v>214</v>
      </c>
      <c r="I377" s="9">
        <v>-3.8600000000000002E-2</v>
      </c>
    </row>
    <row r="378" spans="3:9" x14ac:dyDescent="0.25">
      <c r="C378" s="10">
        <v>44741</v>
      </c>
      <c r="D378" s="7">
        <v>174.4</v>
      </c>
      <c r="E378" s="7">
        <v>165.33</v>
      </c>
      <c r="F378" s="7">
        <v>175.63</v>
      </c>
      <c r="G378" s="7">
        <v>162.77000000000001</v>
      </c>
      <c r="H378" s="7" t="s">
        <v>1493</v>
      </c>
      <c r="I378" s="9">
        <v>4.7899999999999998E-2</v>
      </c>
    </row>
    <row r="379" spans="3:9" x14ac:dyDescent="0.25">
      <c r="C379" s="10">
        <v>44740</v>
      </c>
      <c r="D379" s="7">
        <v>166.43</v>
      </c>
      <c r="E379" s="7">
        <v>157.80000000000001</v>
      </c>
      <c r="F379" s="7">
        <v>168.6</v>
      </c>
      <c r="G379" s="7">
        <v>157.80000000000001</v>
      </c>
      <c r="H379" s="7" t="s">
        <v>1494</v>
      </c>
      <c r="I379" s="9">
        <v>6.9199999999999998E-2</v>
      </c>
    </row>
    <row r="380" spans="3:9" x14ac:dyDescent="0.25">
      <c r="C380" s="10">
        <v>44739</v>
      </c>
      <c r="D380" s="7">
        <v>155.66999999999999</v>
      </c>
      <c r="E380" s="7">
        <v>160.43</v>
      </c>
      <c r="F380" s="7">
        <v>162.33000000000001</v>
      </c>
      <c r="G380" s="7">
        <v>153.33000000000001</v>
      </c>
      <c r="H380" s="7" t="s">
        <v>1162</v>
      </c>
      <c r="I380" s="9">
        <v>-2.9100000000000001E-2</v>
      </c>
    </row>
    <row r="381" spans="3:9" x14ac:dyDescent="0.25">
      <c r="C381" s="10">
        <v>44736</v>
      </c>
      <c r="D381" s="7">
        <v>160.33000000000001</v>
      </c>
      <c r="E381" s="7">
        <v>158.03</v>
      </c>
      <c r="F381" s="7">
        <v>162.16999999999999</v>
      </c>
      <c r="G381" s="7">
        <v>155.66999999999999</v>
      </c>
      <c r="H381" s="7" t="s">
        <v>1199</v>
      </c>
      <c r="I381" s="9">
        <v>1.46E-2</v>
      </c>
    </row>
    <row r="382" spans="3:9" x14ac:dyDescent="0.25">
      <c r="C382" s="10">
        <v>44735</v>
      </c>
      <c r="D382" s="7">
        <v>158.03</v>
      </c>
      <c r="E382" s="7">
        <v>148</v>
      </c>
      <c r="F382" s="7">
        <v>161.80000000000001</v>
      </c>
      <c r="G382" s="7">
        <v>147.33000000000001</v>
      </c>
      <c r="H382" s="7" t="s">
        <v>178</v>
      </c>
      <c r="I382" s="9">
        <v>5.3800000000000001E-2</v>
      </c>
    </row>
    <row r="383" spans="3:9" x14ac:dyDescent="0.25">
      <c r="C383" s="10">
        <v>44734</v>
      </c>
      <c r="D383" s="7">
        <v>149.97</v>
      </c>
      <c r="E383" s="7">
        <v>149.80000000000001</v>
      </c>
      <c r="F383" s="7">
        <v>159.27000000000001</v>
      </c>
      <c r="G383" s="7">
        <v>146.83000000000001</v>
      </c>
      <c r="H383" s="7" t="s">
        <v>1495</v>
      </c>
      <c r="I383" s="9">
        <v>-2.3199999999999998E-2</v>
      </c>
    </row>
    <row r="384" spans="3:9" x14ac:dyDescent="0.25">
      <c r="C384" s="10">
        <v>44733</v>
      </c>
      <c r="D384" s="7">
        <v>153.53</v>
      </c>
      <c r="E384" s="7">
        <v>154.66999999999999</v>
      </c>
      <c r="F384" s="7">
        <v>156.6</v>
      </c>
      <c r="G384" s="7">
        <v>149.43</v>
      </c>
      <c r="H384" s="7" t="s">
        <v>161</v>
      </c>
      <c r="I384" s="9">
        <v>1.4500000000000001E-2</v>
      </c>
    </row>
    <row r="385" spans="3:9" x14ac:dyDescent="0.25">
      <c r="C385" s="10">
        <v>44732</v>
      </c>
      <c r="D385" s="7">
        <v>151.33000000000001</v>
      </c>
      <c r="E385" s="7">
        <v>164</v>
      </c>
      <c r="F385" s="7">
        <v>165.93</v>
      </c>
      <c r="G385" s="7">
        <v>145.66999999999999</v>
      </c>
      <c r="H385" s="7" t="s">
        <v>502</v>
      </c>
      <c r="I385" s="9">
        <v>-0.1086</v>
      </c>
    </row>
    <row r="386" spans="3:9" x14ac:dyDescent="0.25">
      <c r="C386" s="10">
        <v>44729</v>
      </c>
      <c r="D386" s="7">
        <v>169.77</v>
      </c>
      <c r="E386" s="7">
        <v>174.4</v>
      </c>
      <c r="F386" s="7">
        <v>176.63</v>
      </c>
      <c r="G386" s="7">
        <v>167.47</v>
      </c>
      <c r="H386" s="7" t="s">
        <v>998</v>
      </c>
      <c r="I386" s="9">
        <v>-3.8699999999999998E-2</v>
      </c>
    </row>
    <row r="387" spans="3:9" x14ac:dyDescent="0.25">
      <c r="C387" s="10">
        <v>44728</v>
      </c>
      <c r="D387" s="7">
        <v>176.6</v>
      </c>
      <c r="E387" s="7">
        <v>183.33</v>
      </c>
      <c r="F387" s="7">
        <v>184.67</v>
      </c>
      <c r="G387" s="7">
        <v>170.37</v>
      </c>
      <c r="H387" s="7" t="s">
        <v>452</v>
      </c>
      <c r="I387" s="9">
        <v>-2.2700000000000001E-2</v>
      </c>
    </row>
    <row r="388" spans="3:9" x14ac:dyDescent="0.25">
      <c r="C388" s="10">
        <v>44727</v>
      </c>
      <c r="D388" s="7">
        <v>180.7</v>
      </c>
      <c r="E388" s="7">
        <v>181.23</v>
      </c>
      <c r="F388" s="7">
        <v>184.5</v>
      </c>
      <c r="G388" s="7">
        <v>175.37</v>
      </c>
      <c r="H388" s="7" t="s">
        <v>1496</v>
      </c>
      <c r="I388" s="9">
        <v>1.0800000000000001E-2</v>
      </c>
    </row>
    <row r="389" spans="3:9" x14ac:dyDescent="0.25">
      <c r="C389" s="10">
        <v>44726</v>
      </c>
      <c r="D389" s="7">
        <v>178.77</v>
      </c>
      <c r="E389" s="7">
        <v>189.77</v>
      </c>
      <c r="F389" s="7">
        <v>192.33</v>
      </c>
      <c r="G389" s="7">
        <v>176</v>
      </c>
      <c r="H389" s="7" t="s">
        <v>740</v>
      </c>
      <c r="I389" s="9">
        <v>-5.8000000000000003E-2</v>
      </c>
    </row>
    <row r="390" spans="3:9" x14ac:dyDescent="0.25">
      <c r="C390" s="10">
        <v>44725</v>
      </c>
      <c r="D390" s="7">
        <v>189.77</v>
      </c>
      <c r="E390" s="7">
        <v>198.33</v>
      </c>
      <c r="F390" s="7">
        <v>198.33</v>
      </c>
      <c r="G390" s="7">
        <v>187.67</v>
      </c>
      <c r="H390" s="7" t="s">
        <v>1497</v>
      </c>
      <c r="I390" s="9">
        <v>-5.1799999999999999E-2</v>
      </c>
    </row>
    <row r="391" spans="3:9" x14ac:dyDescent="0.25">
      <c r="C391" s="10">
        <v>44722</v>
      </c>
      <c r="D391" s="7">
        <v>200.13</v>
      </c>
      <c r="E391" s="7">
        <v>198.2</v>
      </c>
      <c r="F391" s="7">
        <v>204</v>
      </c>
      <c r="G391" s="7">
        <v>194.73</v>
      </c>
      <c r="H391" s="7" t="s">
        <v>1498</v>
      </c>
      <c r="I391" s="9">
        <v>9.7000000000000003E-3</v>
      </c>
    </row>
    <row r="392" spans="3:9" x14ac:dyDescent="0.25">
      <c r="C392" s="10">
        <v>44721</v>
      </c>
      <c r="D392" s="7">
        <v>198.2</v>
      </c>
      <c r="E392" s="7">
        <v>188.17</v>
      </c>
      <c r="F392" s="7">
        <v>204</v>
      </c>
      <c r="G392" s="7">
        <v>188.03</v>
      </c>
      <c r="H392" s="7" t="s">
        <v>750</v>
      </c>
      <c r="I392" s="9">
        <v>6.1600000000000002E-2</v>
      </c>
    </row>
    <row r="393" spans="3:9" x14ac:dyDescent="0.25">
      <c r="C393" s="10">
        <v>44720</v>
      </c>
      <c r="D393" s="7">
        <v>186.7</v>
      </c>
      <c r="E393" s="7">
        <v>186.67</v>
      </c>
      <c r="F393" s="7">
        <v>191.27</v>
      </c>
      <c r="G393" s="7">
        <v>184.87</v>
      </c>
      <c r="H393" s="7" t="s">
        <v>856</v>
      </c>
      <c r="I393" s="9">
        <v>-2.18E-2</v>
      </c>
    </row>
    <row r="394" spans="3:9" x14ac:dyDescent="0.25">
      <c r="C394" s="10">
        <v>44719</v>
      </c>
      <c r="D394" s="7">
        <v>190.87</v>
      </c>
      <c r="E394" s="7">
        <v>186</v>
      </c>
      <c r="F394" s="7">
        <v>200.8</v>
      </c>
      <c r="G394" s="7">
        <v>182.9</v>
      </c>
      <c r="H394" s="7" t="s">
        <v>1499</v>
      </c>
      <c r="I394" s="9">
        <v>2.6599999999999999E-2</v>
      </c>
    </row>
    <row r="395" spans="3:9" x14ac:dyDescent="0.25">
      <c r="C395" s="10">
        <v>44718</v>
      </c>
      <c r="D395" s="7">
        <v>185.93</v>
      </c>
      <c r="E395" s="7">
        <v>170.1</v>
      </c>
      <c r="F395" s="7">
        <v>189.67</v>
      </c>
      <c r="G395" s="7">
        <v>169.07</v>
      </c>
      <c r="H395" s="7" t="s">
        <v>1500</v>
      </c>
      <c r="I395" s="9">
        <v>0.1114</v>
      </c>
    </row>
    <row r="396" spans="3:9" x14ac:dyDescent="0.25">
      <c r="C396" s="10">
        <v>44715</v>
      </c>
      <c r="D396" s="7">
        <v>167.3</v>
      </c>
      <c r="E396" s="7">
        <v>168.67</v>
      </c>
      <c r="F396" s="7">
        <v>171.53</v>
      </c>
      <c r="G396" s="7">
        <v>165.13</v>
      </c>
      <c r="H396" s="7" t="s">
        <v>1272</v>
      </c>
      <c r="I396" s="9">
        <v>2.3999999999999998E-3</v>
      </c>
    </row>
    <row r="397" spans="3:9" x14ac:dyDescent="0.25">
      <c r="C397" s="10">
        <v>44714</v>
      </c>
      <c r="D397" s="7">
        <v>166.9</v>
      </c>
      <c r="E397" s="7">
        <v>162.66999999999999</v>
      </c>
      <c r="F397" s="7">
        <v>168.33</v>
      </c>
      <c r="G397" s="7">
        <v>160.07</v>
      </c>
      <c r="H397" s="7" t="s">
        <v>1433</v>
      </c>
      <c r="I397" s="9">
        <v>2.2499999999999999E-2</v>
      </c>
    </row>
    <row r="398" spans="3:9" x14ac:dyDescent="0.25">
      <c r="C398" s="10">
        <v>44713</v>
      </c>
      <c r="D398" s="7">
        <v>163.22999999999999</v>
      </c>
      <c r="E398" s="7">
        <v>160.27000000000001</v>
      </c>
      <c r="F398" s="7">
        <v>167.33</v>
      </c>
      <c r="G398" s="7">
        <v>159.5</v>
      </c>
      <c r="H398" s="7" t="s">
        <v>1501</v>
      </c>
      <c r="I398" s="9">
        <v>2.6800000000000001E-2</v>
      </c>
    </row>
    <row r="399" spans="3:9" x14ac:dyDescent="0.25">
      <c r="C399" s="10">
        <v>44712</v>
      </c>
      <c r="D399" s="7">
        <v>158.97</v>
      </c>
      <c r="E399" s="7">
        <v>151.66999999999999</v>
      </c>
      <c r="F399" s="7">
        <v>160.4</v>
      </c>
      <c r="G399" s="7">
        <v>151.13</v>
      </c>
      <c r="H399" s="7" t="s">
        <v>1208</v>
      </c>
      <c r="I399" s="9">
        <v>6.0499999999999998E-2</v>
      </c>
    </row>
    <row r="400" spans="3:9" x14ac:dyDescent="0.25">
      <c r="C400" s="10">
        <v>44711</v>
      </c>
      <c r="D400" s="7">
        <v>149.9</v>
      </c>
      <c r="E400" s="7">
        <v>150.66999999999999</v>
      </c>
      <c r="F400" s="7">
        <v>153.07</v>
      </c>
      <c r="G400" s="7">
        <v>146.22999999999999</v>
      </c>
      <c r="H400" s="7" t="s">
        <v>1368</v>
      </c>
      <c r="I400" s="9">
        <v>3.1399999999999997E-2</v>
      </c>
    </row>
    <row r="401" spans="3:9" x14ac:dyDescent="0.25">
      <c r="C401" s="10">
        <v>44708</v>
      </c>
      <c r="D401" s="7">
        <v>145.33000000000001</v>
      </c>
      <c r="E401" s="7">
        <v>154.19999999999999</v>
      </c>
      <c r="F401" s="7">
        <v>154.33000000000001</v>
      </c>
      <c r="G401" s="7">
        <v>143.69999999999999</v>
      </c>
      <c r="H401" s="7" t="s">
        <v>1198</v>
      </c>
      <c r="I401" s="9">
        <v>-4.2799999999999998E-2</v>
      </c>
    </row>
    <row r="402" spans="3:9" x14ac:dyDescent="0.25">
      <c r="C402" s="10">
        <v>44707</v>
      </c>
      <c r="D402" s="7">
        <v>151.83000000000001</v>
      </c>
      <c r="E402" s="7">
        <v>153.27000000000001</v>
      </c>
      <c r="F402" s="7">
        <v>153.80000000000001</v>
      </c>
      <c r="G402" s="7">
        <v>149.5</v>
      </c>
      <c r="H402" s="7" t="s">
        <v>1502</v>
      </c>
      <c r="I402" s="9">
        <v>-4.5999999999999999E-3</v>
      </c>
    </row>
    <row r="403" spans="3:9" x14ac:dyDescent="0.25">
      <c r="C403" s="10">
        <v>44706</v>
      </c>
      <c r="D403" s="7">
        <v>152.53</v>
      </c>
      <c r="E403" s="7">
        <v>152.30000000000001</v>
      </c>
      <c r="F403" s="7">
        <v>154.97</v>
      </c>
      <c r="G403" s="7">
        <v>151.03</v>
      </c>
      <c r="H403" s="7" t="s">
        <v>1503</v>
      </c>
      <c r="I403" s="9">
        <v>1.2999999999999999E-3</v>
      </c>
    </row>
    <row r="404" spans="3:9" x14ac:dyDescent="0.25">
      <c r="C404" s="10">
        <v>44705</v>
      </c>
      <c r="D404" s="7">
        <v>152.33000000000001</v>
      </c>
      <c r="E404" s="7">
        <v>154.83000000000001</v>
      </c>
      <c r="F404" s="7">
        <v>157.97</v>
      </c>
      <c r="G404" s="7">
        <v>151.33000000000001</v>
      </c>
      <c r="H404" s="7" t="s">
        <v>1504</v>
      </c>
      <c r="I404" s="9">
        <v>-1.61E-2</v>
      </c>
    </row>
    <row r="405" spans="3:9" x14ac:dyDescent="0.25">
      <c r="C405" s="10">
        <v>44704</v>
      </c>
      <c r="D405" s="7">
        <v>154.83000000000001</v>
      </c>
      <c r="E405" s="7">
        <v>160.63</v>
      </c>
      <c r="F405" s="7">
        <v>160.66999999999999</v>
      </c>
      <c r="G405" s="7">
        <v>154</v>
      </c>
      <c r="H405" s="7" t="s">
        <v>1443</v>
      </c>
      <c r="I405" s="9">
        <v>-2.9899999999999999E-2</v>
      </c>
    </row>
    <row r="406" spans="3:9" x14ac:dyDescent="0.25">
      <c r="C406" s="10">
        <v>44701</v>
      </c>
      <c r="D406" s="7">
        <v>159.6</v>
      </c>
      <c r="E406" s="7">
        <v>160.66999999999999</v>
      </c>
      <c r="F406" s="7">
        <v>161</v>
      </c>
      <c r="G406" s="7">
        <v>157.80000000000001</v>
      </c>
      <c r="H406" s="7" t="s">
        <v>1367</v>
      </c>
      <c r="I406" s="9">
        <v>-7.4999999999999997E-3</v>
      </c>
    </row>
    <row r="407" spans="3:9" x14ac:dyDescent="0.25">
      <c r="C407" s="10">
        <v>44700</v>
      </c>
      <c r="D407" s="7">
        <v>160.80000000000001</v>
      </c>
      <c r="E407" s="7">
        <v>155.13</v>
      </c>
      <c r="F407" s="7">
        <v>161.80000000000001</v>
      </c>
      <c r="G407" s="7">
        <v>152.69999999999999</v>
      </c>
      <c r="H407" s="7" t="s">
        <v>1428</v>
      </c>
      <c r="I407" s="9">
        <v>1.0500000000000001E-2</v>
      </c>
    </row>
    <row r="408" spans="3:9" x14ac:dyDescent="0.25">
      <c r="C408" s="10">
        <v>44699</v>
      </c>
      <c r="D408" s="7">
        <v>159.13</v>
      </c>
      <c r="E408" s="7">
        <v>161.83000000000001</v>
      </c>
      <c r="F408" s="7">
        <v>163.72999999999999</v>
      </c>
      <c r="G408" s="7">
        <v>156.33000000000001</v>
      </c>
      <c r="H408" s="7" t="s">
        <v>1257</v>
      </c>
      <c r="I408" s="9">
        <v>-1.18E-2</v>
      </c>
    </row>
    <row r="409" spans="3:9" x14ac:dyDescent="0.25">
      <c r="C409" s="10">
        <v>44698</v>
      </c>
      <c r="D409" s="7">
        <v>161.03</v>
      </c>
      <c r="E409" s="7">
        <v>150.66999999999999</v>
      </c>
      <c r="F409" s="7">
        <v>165.33</v>
      </c>
      <c r="G409" s="7">
        <v>148.83000000000001</v>
      </c>
      <c r="H409" s="7" t="s">
        <v>753</v>
      </c>
      <c r="I409" s="9">
        <v>8.4599999999999995E-2</v>
      </c>
    </row>
    <row r="410" spans="3:9" x14ac:dyDescent="0.25">
      <c r="C410" s="10">
        <v>44697</v>
      </c>
      <c r="D410" s="7">
        <v>148.47</v>
      </c>
      <c r="E410" s="7">
        <v>147</v>
      </c>
      <c r="F410" s="7">
        <v>149.87</v>
      </c>
      <c r="G410" s="7">
        <v>146.72999999999999</v>
      </c>
      <c r="H410" s="7" t="s">
        <v>1505</v>
      </c>
      <c r="I410" s="9">
        <v>1.0200000000000001E-2</v>
      </c>
    </row>
    <row r="411" spans="3:9" x14ac:dyDescent="0.25">
      <c r="C411" s="10">
        <v>44694</v>
      </c>
      <c r="D411" s="7">
        <v>146.97</v>
      </c>
      <c r="E411" s="7">
        <v>151</v>
      </c>
      <c r="F411" s="7">
        <v>151</v>
      </c>
      <c r="G411" s="7">
        <v>145.9</v>
      </c>
      <c r="H411" s="7" t="s">
        <v>1478</v>
      </c>
      <c r="I411" s="9">
        <v>-1.18E-2</v>
      </c>
    </row>
    <row r="412" spans="3:9" x14ac:dyDescent="0.25">
      <c r="C412" s="10">
        <v>44693</v>
      </c>
      <c r="D412" s="7">
        <v>148.72999999999999</v>
      </c>
      <c r="E412" s="7">
        <v>147</v>
      </c>
      <c r="F412" s="7">
        <v>150.63</v>
      </c>
      <c r="G412" s="7">
        <v>144.07</v>
      </c>
      <c r="H412" s="7" t="s">
        <v>1506</v>
      </c>
      <c r="I412" s="9">
        <v>1.18E-2</v>
      </c>
    </row>
    <row r="413" spans="3:9" x14ac:dyDescent="0.25">
      <c r="C413" s="10">
        <v>44692</v>
      </c>
      <c r="D413" s="7">
        <v>147</v>
      </c>
      <c r="E413" s="7">
        <v>143.13</v>
      </c>
      <c r="F413" s="7">
        <v>149.47</v>
      </c>
      <c r="G413" s="7">
        <v>140.5</v>
      </c>
      <c r="H413" s="7" t="s">
        <v>1204</v>
      </c>
      <c r="I413" s="9">
        <v>2.4400000000000002E-2</v>
      </c>
    </row>
    <row r="414" spans="3:9" x14ac:dyDescent="0.25">
      <c r="C414" s="10">
        <v>44691</v>
      </c>
      <c r="D414" s="7">
        <v>143.5</v>
      </c>
      <c r="E414" s="7">
        <v>155.80000000000001</v>
      </c>
      <c r="F414" s="7">
        <v>156.03</v>
      </c>
      <c r="G414" s="7">
        <v>142.57</v>
      </c>
      <c r="H414" s="7" t="s">
        <v>1190</v>
      </c>
      <c r="I414" s="9">
        <v>-8.9499999999999996E-2</v>
      </c>
    </row>
    <row r="415" spans="3:9" x14ac:dyDescent="0.25">
      <c r="C415" s="10">
        <v>44690</v>
      </c>
      <c r="D415" s="7">
        <v>157.6</v>
      </c>
      <c r="E415" s="7">
        <v>152.27000000000001</v>
      </c>
      <c r="F415" s="7">
        <v>159.03</v>
      </c>
      <c r="G415" s="7">
        <v>150.07</v>
      </c>
      <c r="H415" s="7" t="s">
        <v>1239</v>
      </c>
      <c r="I415" s="9">
        <v>2.8299999999999999E-2</v>
      </c>
    </row>
    <row r="416" spans="3:9" x14ac:dyDescent="0.25">
      <c r="C416" s="10">
        <v>44687</v>
      </c>
      <c r="D416" s="7">
        <v>153.27000000000001</v>
      </c>
      <c r="E416" s="7">
        <v>150.97</v>
      </c>
      <c r="F416" s="7">
        <v>155.9</v>
      </c>
      <c r="G416" s="7">
        <v>148.43</v>
      </c>
      <c r="H416" s="7" t="s">
        <v>1507</v>
      </c>
      <c r="I416" s="9">
        <v>1.35E-2</v>
      </c>
    </row>
    <row r="417" spans="3:9" x14ac:dyDescent="0.25">
      <c r="C417" s="10">
        <v>44686</v>
      </c>
      <c r="D417" s="7">
        <v>151.22999999999999</v>
      </c>
      <c r="E417" s="7">
        <v>150.6</v>
      </c>
      <c r="F417" s="7">
        <v>154</v>
      </c>
      <c r="G417" s="7">
        <v>149.53</v>
      </c>
      <c r="H417" s="7" t="s">
        <v>1222</v>
      </c>
      <c r="I417" s="9">
        <v>2.2700000000000001E-2</v>
      </c>
    </row>
    <row r="418" spans="3:9" x14ac:dyDescent="0.25">
      <c r="C418" s="10">
        <v>44685</v>
      </c>
      <c r="D418" s="7">
        <v>147.87</v>
      </c>
      <c r="E418" s="7">
        <v>147.33000000000001</v>
      </c>
      <c r="F418" s="7">
        <v>150.33000000000001</v>
      </c>
      <c r="G418" s="7">
        <v>147.33000000000001</v>
      </c>
      <c r="H418" s="7" t="s">
        <v>1264</v>
      </c>
      <c r="I418" s="9">
        <v>9.5999999999999992E-3</v>
      </c>
    </row>
    <row r="419" spans="3:9" x14ac:dyDescent="0.25">
      <c r="C419" s="10">
        <v>44683</v>
      </c>
      <c r="D419" s="7">
        <v>146.47</v>
      </c>
      <c r="E419" s="7">
        <v>152.30000000000001</v>
      </c>
      <c r="F419" s="7">
        <v>153</v>
      </c>
      <c r="G419" s="7">
        <v>146.07</v>
      </c>
      <c r="H419" s="7" t="s">
        <v>1401</v>
      </c>
      <c r="I419" s="9">
        <v>-3.8300000000000001E-2</v>
      </c>
    </row>
    <row r="420" spans="3:9" x14ac:dyDescent="0.25">
      <c r="C420" s="10">
        <v>44680</v>
      </c>
      <c r="D420" s="7">
        <v>152.30000000000001</v>
      </c>
      <c r="E420" s="7">
        <v>154.93</v>
      </c>
      <c r="F420" s="7">
        <v>156.5</v>
      </c>
      <c r="G420" s="7">
        <v>151.4</v>
      </c>
      <c r="H420" s="7" t="s">
        <v>1508</v>
      </c>
      <c r="I420" s="9">
        <v>-4.4000000000000003E-3</v>
      </c>
    </row>
    <row r="421" spans="3:9" x14ac:dyDescent="0.25">
      <c r="C421" s="10">
        <v>44679</v>
      </c>
      <c r="D421" s="7">
        <v>152.97</v>
      </c>
      <c r="E421" s="7">
        <v>154.6</v>
      </c>
      <c r="F421" s="7">
        <v>157.93</v>
      </c>
      <c r="G421" s="7">
        <v>152</v>
      </c>
      <c r="H421" s="7" t="s">
        <v>1228</v>
      </c>
      <c r="I421" s="9">
        <v>-6.7000000000000002E-3</v>
      </c>
    </row>
    <row r="422" spans="3:9" x14ac:dyDescent="0.25">
      <c r="C422" s="10">
        <v>44678</v>
      </c>
      <c r="D422" s="7">
        <v>154</v>
      </c>
      <c r="E422" s="7">
        <v>157.33000000000001</v>
      </c>
      <c r="F422" s="7">
        <v>160</v>
      </c>
      <c r="G422" s="7">
        <v>153.4</v>
      </c>
      <c r="H422" s="7" t="s">
        <v>1230</v>
      </c>
      <c r="I422" s="9">
        <v>-1.72E-2</v>
      </c>
    </row>
    <row r="423" spans="3:9" x14ac:dyDescent="0.25">
      <c r="C423" s="10">
        <v>44677</v>
      </c>
      <c r="D423" s="7">
        <v>156.69999999999999</v>
      </c>
      <c r="E423" s="7">
        <v>156.53</v>
      </c>
      <c r="F423" s="7">
        <v>161</v>
      </c>
      <c r="G423" s="7">
        <v>155.72999999999999</v>
      </c>
      <c r="H423" s="7" t="s">
        <v>1509</v>
      </c>
      <c r="I423" s="9">
        <v>8.9999999999999993E-3</v>
      </c>
    </row>
    <row r="424" spans="3:9" x14ac:dyDescent="0.25">
      <c r="C424" s="10">
        <v>44676</v>
      </c>
      <c r="D424" s="7">
        <v>155.30000000000001</v>
      </c>
      <c r="E424" s="7">
        <v>156.66999999999999</v>
      </c>
      <c r="F424" s="7">
        <v>159.27000000000001</v>
      </c>
      <c r="G424" s="7">
        <v>153.37</v>
      </c>
      <c r="H424" s="7" t="s">
        <v>1339</v>
      </c>
      <c r="I424" s="9">
        <v>-2.4899999999999999E-2</v>
      </c>
    </row>
    <row r="425" spans="3:9" x14ac:dyDescent="0.25">
      <c r="C425" s="10">
        <v>44673</v>
      </c>
      <c r="D425" s="7">
        <v>159.27000000000001</v>
      </c>
      <c r="E425" s="7">
        <v>158.93</v>
      </c>
      <c r="F425" s="7">
        <v>164.93</v>
      </c>
      <c r="G425" s="7">
        <v>158.07</v>
      </c>
      <c r="H425" s="7" t="s">
        <v>1472</v>
      </c>
      <c r="I425" s="9">
        <v>-4.5999999999999999E-3</v>
      </c>
    </row>
    <row r="426" spans="3:9" x14ac:dyDescent="0.25">
      <c r="C426" s="10">
        <v>44672</v>
      </c>
      <c r="D426" s="7">
        <v>160</v>
      </c>
      <c r="E426" s="7">
        <v>163.33000000000001</v>
      </c>
      <c r="F426" s="7">
        <v>163.87</v>
      </c>
      <c r="G426" s="7">
        <v>159.03</v>
      </c>
      <c r="H426" s="7" t="s">
        <v>1510</v>
      </c>
      <c r="I426" s="9">
        <v>-7.0000000000000001E-3</v>
      </c>
    </row>
    <row r="427" spans="3:9" x14ac:dyDescent="0.25">
      <c r="C427" s="10">
        <v>44671</v>
      </c>
      <c r="D427" s="7">
        <v>161.13</v>
      </c>
      <c r="E427" s="7">
        <v>162.66999999999999</v>
      </c>
      <c r="F427" s="7">
        <v>165.9</v>
      </c>
      <c r="G427" s="7">
        <v>159.87</v>
      </c>
      <c r="H427" s="7" t="s">
        <v>1189</v>
      </c>
      <c r="I427" s="9">
        <v>5.5999999999999999E-3</v>
      </c>
    </row>
    <row r="428" spans="3:9" x14ac:dyDescent="0.25">
      <c r="C428" s="10">
        <v>44670</v>
      </c>
      <c r="D428" s="7">
        <v>160.22999999999999</v>
      </c>
      <c r="E428" s="7">
        <v>158.66999999999999</v>
      </c>
      <c r="F428" s="7">
        <v>167.33</v>
      </c>
      <c r="G428" s="7">
        <v>157.69999999999999</v>
      </c>
      <c r="H428" s="7" t="s">
        <v>1194</v>
      </c>
      <c r="I428" s="9">
        <v>1.9099999999999999E-2</v>
      </c>
    </row>
    <row r="429" spans="3:9" x14ac:dyDescent="0.25">
      <c r="C429" s="10">
        <v>44669</v>
      </c>
      <c r="D429" s="7">
        <v>157.22999999999999</v>
      </c>
      <c r="E429" s="7">
        <v>158.66999999999999</v>
      </c>
      <c r="F429" s="7">
        <v>160</v>
      </c>
      <c r="G429" s="7">
        <v>156.27000000000001</v>
      </c>
      <c r="H429" s="7" t="s">
        <v>1424</v>
      </c>
      <c r="I429" s="9">
        <v>1.24E-2</v>
      </c>
    </row>
    <row r="430" spans="3:9" x14ac:dyDescent="0.25">
      <c r="C430" s="10">
        <v>44664</v>
      </c>
      <c r="D430" s="7">
        <v>155.30000000000001</v>
      </c>
      <c r="E430" s="7">
        <v>156.6</v>
      </c>
      <c r="F430" s="7">
        <v>159.57</v>
      </c>
      <c r="G430" s="7">
        <v>154.33000000000001</v>
      </c>
      <c r="H430" s="7" t="s">
        <v>1246</v>
      </c>
      <c r="I430" s="9">
        <v>1.1299999999999999E-2</v>
      </c>
    </row>
    <row r="431" spans="3:9" x14ac:dyDescent="0.25">
      <c r="C431" s="10">
        <v>44663</v>
      </c>
      <c r="D431" s="7">
        <v>153.57</v>
      </c>
      <c r="E431" s="7">
        <v>157.30000000000001</v>
      </c>
      <c r="F431" s="7">
        <v>158.66999999999999</v>
      </c>
      <c r="G431" s="7">
        <v>152.66999999999999</v>
      </c>
      <c r="H431" s="7" t="s">
        <v>1436</v>
      </c>
      <c r="I431" s="9">
        <v>-2.18E-2</v>
      </c>
    </row>
    <row r="432" spans="3:9" x14ac:dyDescent="0.25">
      <c r="C432" s="10">
        <v>44662</v>
      </c>
      <c r="D432" s="7">
        <v>157</v>
      </c>
      <c r="E432" s="7">
        <v>156.66999999999999</v>
      </c>
      <c r="F432" s="7">
        <v>159</v>
      </c>
      <c r="G432" s="7">
        <v>156.30000000000001</v>
      </c>
      <c r="H432" s="7" t="s">
        <v>1466</v>
      </c>
      <c r="I432" s="9">
        <v>2.3999999999999998E-3</v>
      </c>
    </row>
    <row r="433" spans="3:9" x14ac:dyDescent="0.25">
      <c r="C433" s="10">
        <v>44659</v>
      </c>
      <c r="D433" s="7">
        <v>156.63</v>
      </c>
      <c r="E433" s="7">
        <v>160.19999999999999</v>
      </c>
      <c r="F433" s="7">
        <v>160.19999999999999</v>
      </c>
      <c r="G433" s="7">
        <v>156.19999999999999</v>
      </c>
      <c r="H433" s="7" t="s">
        <v>1511</v>
      </c>
      <c r="I433" s="9">
        <v>-1.26E-2</v>
      </c>
    </row>
    <row r="434" spans="3:9" x14ac:dyDescent="0.25">
      <c r="C434" s="10">
        <v>44658</v>
      </c>
      <c r="D434" s="7">
        <v>158.63</v>
      </c>
      <c r="E434" s="7">
        <v>158.33000000000001</v>
      </c>
      <c r="F434" s="7">
        <v>162.43</v>
      </c>
      <c r="G434" s="7">
        <v>158.03</v>
      </c>
      <c r="H434" s="7" t="s">
        <v>1445</v>
      </c>
      <c r="I434" s="9">
        <v>2.8999999999999998E-3</v>
      </c>
    </row>
    <row r="435" spans="3:9" x14ac:dyDescent="0.25">
      <c r="C435" s="10">
        <v>44657</v>
      </c>
      <c r="D435" s="7">
        <v>158.16999999999999</v>
      </c>
      <c r="E435" s="7">
        <v>158.93</v>
      </c>
      <c r="F435" s="7">
        <v>161.27000000000001</v>
      </c>
      <c r="G435" s="7">
        <v>157.6</v>
      </c>
      <c r="H435" s="7" t="s">
        <v>1512</v>
      </c>
      <c r="I435" s="9">
        <v>-2.7000000000000001E-3</v>
      </c>
    </row>
    <row r="436" spans="3:9" x14ac:dyDescent="0.25">
      <c r="C436" s="10">
        <v>44656</v>
      </c>
      <c r="D436" s="7">
        <v>158.6</v>
      </c>
      <c r="E436" s="7">
        <v>160.07</v>
      </c>
      <c r="F436" s="7">
        <v>160.57</v>
      </c>
      <c r="G436" s="7">
        <v>158</v>
      </c>
      <c r="H436" s="7" t="s">
        <v>1447</v>
      </c>
      <c r="I436" s="9">
        <v>3.2000000000000002E-3</v>
      </c>
    </row>
    <row r="437" spans="3:9" x14ac:dyDescent="0.25">
      <c r="C437" s="10">
        <v>44655</v>
      </c>
      <c r="D437" s="7">
        <v>158.1</v>
      </c>
      <c r="E437" s="7">
        <v>159.22999999999999</v>
      </c>
      <c r="F437" s="7">
        <v>162.93</v>
      </c>
      <c r="G437" s="7">
        <v>157.5</v>
      </c>
      <c r="H437" s="7" t="s">
        <v>1460</v>
      </c>
      <c r="I437" s="9">
        <v>-7.1000000000000004E-3</v>
      </c>
    </row>
    <row r="438" spans="3:9" x14ac:dyDescent="0.25">
      <c r="C438" s="10">
        <v>44652</v>
      </c>
      <c r="D438" s="7">
        <v>159.22999999999999</v>
      </c>
      <c r="E438" s="7">
        <v>159</v>
      </c>
      <c r="F438" s="7">
        <v>161.03</v>
      </c>
      <c r="G438" s="7">
        <v>156.83000000000001</v>
      </c>
      <c r="H438" s="7" t="s">
        <v>690</v>
      </c>
      <c r="I438" s="9">
        <v>1.9E-3</v>
      </c>
    </row>
    <row r="439" spans="3:9" x14ac:dyDescent="0.25">
      <c r="C439" s="10">
        <v>44651</v>
      </c>
      <c r="D439" s="7">
        <v>158.93</v>
      </c>
      <c r="E439" s="7">
        <v>152.6</v>
      </c>
      <c r="F439" s="7">
        <v>159.83000000000001</v>
      </c>
      <c r="G439" s="7">
        <v>152.16999999999999</v>
      </c>
      <c r="H439" s="7" t="s">
        <v>1204</v>
      </c>
      <c r="I439" s="9">
        <v>4.7E-2</v>
      </c>
    </row>
    <row r="440" spans="3:9" x14ac:dyDescent="0.25">
      <c r="C440" s="10">
        <v>44650</v>
      </c>
      <c r="D440" s="7">
        <v>151.80000000000001</v>
      </c>
      <c r="E440" s="7">
        <v>154.4</v>
      </c>
      <c r="F440" s="7">
        <v>154.5</v>
      </c>
      <c r="G440" s="7">
        <v>149.37</v>
      </c>
      <c r="H440" s="7" t="s">
        <v>1513</v>
      </c>
      <c r="I440" s="9">
        <v>-1.7899999999999999E-2</v>
      </c>
    </row>
    <row r="441" spans="3:9" x14ac:dyDescent="0.25">
      <c r="C441" s="10">
        <v>44649</v>
      </c>
      <c r="D441" s="7">
        <v>154.57</v>
      </c>
      <c r="E441" s="7">
        <v>155.66999999999999</v>
      </c>
      <c r="F441" s="7">
        <v>156.66999999999999</v>
      </c>
      <c r="G441" s="7">
        <v>152.13</v>
      </c>
      <c r="H441" s="7" t="s">
        <v>1217</v>
      </c>
      <c r="I441" s="9">
        <v>-7.4000000000000003E-3</v>
      </c>
    </row>
    <row r="442" spans="3:9" x14ac:dyDescent="0.25">
      <c r="C442" s="10">
        <v>44648</v>
      </c>
      <c r="D442" s="7">
        <v>155.72999999999999</v>
      </c>
      <c r="E442" s="7">
        <v>157.07</v>
      </c>
      <c r="F442" s="7">
        <v>159.33000000000001</v>
      </c>
      <c r="G442" s="7">
        <v>155</v>
      </c>
      <c r="H442" s="7" t="s">
        <v>1373</v>
      </c>
      <c r="I442" s="9">
        <v>-4.4999999999999997E-3</v>
      </c>
    </row>
    <row r="443" spans="3:9" x14ac:dyDescent="0.25">
      <c r="C443" s="10">
        <v>44645</v>
      </c>
      <c r="D443" s="7">
        <v>156.43</v>
      </c>
      <c r="E443" s="7">
        <v>156.66999999999999</v>
      </c>
      <c r="F443" s="7">
        <v>157.80000000000001</v>
      </c>
      <c r="G443" s="7">
        <v>154.66999999999999</v>
      </c>
      <c r="H443" s="7" t="s">
        <v>1514</v>
      </c>
      <c r="I443" s="9">
        <v>-3.3999999999999998E-3</v>
      </c>
    </row>
    <row r="444" spans="3:9" x14ac:dyDescent="0.25">
      <c r="C444" s="10">
        <v>44644</v>
      </c>
      <c r="D444" s="7">
        <v>156.97</v>
      </c>
      <c r="E444" s="7">
        <v>156.66999999999999</v>
      </c>
      <c r="F444" s="7">
        <v>159.22999999999999</v>
      </c>
      <c r="G444" s="7">
        <v>155.03</v>
      </c>
      <c r="H444" s="7" t="s">
        <v>1160</v>
      </c>
      <c r="I444" s="9">
        <v>2.5499999999999998E-2</v>
      </c>
    </row>
    <row r="445" spans="3:9" x14ac:dyDescent="0.25">
      <c r="C445" s="10">
        <v>44643</v>
      </c>
      <c r="D445" s="7">
        <v>153.07</v>
      </c>
      <c r="E445" s="7">
        <v>156.66999999999999</v>
      </c>
      <c r="F445" s="7">
        <v>156.66999999999999</v>
      </c>
      <c r="G445" s="7">
        <v>152.27000000000001</v>
      </c>
      <c r="H445" s="7" t="s">
        <v>1483</v>
      </c>
      <c r="I445" s="9">
        <v>-3.3E-3</v>
      </c>
    </row>
    <row r="446" spans="3:9" x14ac:dyDescent="0.25">
      <c r="C446" s="10">
        <v>44642</v>
      </c>
      <c r="D446" s="7">
        <v>153.57</v>
      </c>
      <c r="E446" s="7">
        <v>158.66999999999999</v>
      </c>
      <c r="F446" s="7">
        <v>162.30000000000001</v>
      </c>
      <c r="G446" s="7">
        <v>152.66999999999999</v>
      </c>
      <c r="H446" s="7" t="s">
        <v>1488</v>
      </c>
      <c r="I446" s="9">
        <v>-1.2200000000000001E-2</v>
      </c>
    </row>
    <row r="447" spans="3:9" x14ac:dyDescent="0.25">
      <c r="C447" s="10">
        <v>44641</v>
      </c>
      <c r="D447" s="7">
        <v>155.47</v>
      </c>
      <c r="E447" s="7">
        <v>148.66999999999999</v>
      </c>
      <c r="F447" s="7">
        <v>157.19999999999999</v>
      </c>
      <c r="G447" s="7">
        <v>148.19999999999999</v>
      </c>
      <c r="H447" s="7" t="s">
        <v>1515</v>
      </c>
      <c r="I447" s="9">
        <v>6.0499999999999998E-2</v>
      </c>
    </row>
    <row r="448" spans="3:9" x14ac:dyDescent="0.25">
      <c r="C448" s="10">
        <v>44637</v>
      </c>
      <c r="D448" s="7">
        <v>146.6</v>
      </c>
      <c r="E448" s="7">
        <v>159.33000000000001</v>
      </c>
      <c r="F448" s="7">
        <v>159.6</v>
      </c>
      <c r="G448" s="7">
        <v>144.72999999999999</v>
      </c>
      <c r="H448" s="7" t="s">
        <v>1516</v>
      </c>
      <c r="I448" s="9">
        <v>-6.1499999999999999E-2</v>
      </c>
    </row>
    <row r="449" spans="3:9" x14ac:dyDescent="0.25">
      <c r="C449" s="10">
        <v>44636</v>
      </c>
      <c r="D449" s="7">
        <v>156.19999999999999</v>
      </c>
      <c r="E449" s="7">
        <v>152</v>
      </c>
      <c r="F449" s="7">
        <v>157.93</v>
      </c>
      <c r="G449" s="7">
        <v>151.37</v>
      </c>
      <c r="H449" s="7" t="s">
        <v>1517</v>
      </c>
      <c r="I449" s="9">
        <v>2.7400000000000001E-2</v>
      </c>
    </row>
    <row r="450" spans="3:9" x14ac:dyDescent="0.25">
      <c r="C450" s="10">
        <v>44635</v>
      </c>
      <c r="D450" s="7">
        <v>152.03</v>
      </c>
      <c r="E450" s="7">
        <v>150.66999999999999</v>
      </c>
      <c r="F450" s="7">
        <v>153.83000000000001</v>
      </c>
      <c r="G450" s="7">
        <v>148.80000000000001</v>
      </c>
      <c r="H450" s="7" t="s">
        <v>1226</v>
      </c>
      <c r="I450" s="9">
        <v>-1.32E-2</v>
      </c>
    </row>
    <row r="451" spans="3:9" x14ac:dyDescent="0.25">
      <c r="C451" s="10">
        <v>44634</v>
      </c>
      <c r="D451" s="7">
        <v>154.07</v>
      </c>
      <c r="E451" s="7">
        <v>156.66999999999999</v>
      </c>
      <c r="F451" s="7">
        <v>159.9</v>
      </c>
      <c r="G451" s="7">
        <v>153.53</v>
      </c>
      <c r="H451" s="7" t="s">
        <v>1264</v>
      </c>
      <c r="I451" s="9">
        <v>-1.9900000000000001E-2</v>
      </c>
    </row>
    <row r="452" spans="3:9" x14ac:dyDescent="0.25">
      <c r="C452" s="10">
        <v>44631</v>
      </c>
      <c r="D452" s="7">
        <v>157.19999999999999</v>
      </c>
      <c r="E452" s="7">
        <v>157.30000000000001</v>
      </c>
      <c r="F452" s="7">
        <v>158.83000000000001</v>
      </c>
      <c r="G452" s="7">
        <v>156.16999999999999</v>
      </c>
      <c r="H452" s="7" t="s">
        <v>1428</v>
      </c>
      <c r="I452" s="9">
        <v>2.3999999999999998E-3</v>
      </c>
    </row>
    <row r="453" spans="3:9" x14ac:dyDescent="0.25">
      <c r="C453" s="10">
        <v>44630</v>
      </c>
      <c r="D453" s="7">
        <v>156.83000000000001</v>
      </c>
      <c r="E453" s="7">
        <v>160.57</v>
      </c>
      <c r="F453" s="7">
        <v>160.66999999999999</v>
      </c>
      <c r="G453" s="7">
        <v>155.97</v>
      </c>
      <c r="H453" s="7" t="s">
        <v>1518</v>
      </c>
      <c r="I453" s="9">
        <v>-3.3500000000000002E-2</v>
      </c>
    </row>
    <row r="454" spans="3:9" x14ac:dyDescent="0.25">
      <c r="C454" s="10">
        <v>44629</v>
      </c>
      <c r="D454" s="7">
        <v>162.27000000000001</v>
      </c>
      <c r="E454" s="7">
        <v>167.03</v>
      </c>
      <c r="F454" s="7">
        <v>168.17</v>
      </c>
      <c r="G454" s="7">
        <v>161.69999999999999</v>
      </c>
      <c r="H454" s="7" t="s">
        <v>1221</v>
      </c>
      <c r="I454" s="9">
        <v>-1.01E-2</v>
      </c>
    </row>
    <row r="455" spans="3:9" x14ac:dyDescent="0.25">
      <c r="C455" s="10">
        <v>44628</v>
      </c>
      <c r="D455" s="7">
        <v>163.93</v>
      </c>
      <c r="E455" s="7">
        <v>168.8</v>
      </c>
      <c r="F455" s="7">
        <v>169.37</v>
      </c>
      <c r="G455" s="7">
        <v>161.43</v>
      </c>
      <c r="H455" s="7" t="s">
        <v>709</v>
      </c>
      <c r="I455" s="9">
        <v>-1.32E-2</v>
      </c>
    </row>
    <row r="456" spans="3:9" x14ac:dyDescent="0.25">
      <c r="C456" s="10">
        <v>44627</v>
      </c>
      <c r="D456" s="7">
        <v>166.13</v>
      </c>
      <c r="E456" s="7">
        <v>167.33</v>
      </c>
      <c r="F456" s="7">
        <v>171.6</v>
      </c>
      <c r="G456" s="7">
        <v>163.53</v>
      </c>
      <c r="H456" s="7" t="s">
        <v>50</v>
      </c>
      <c r="I456" s="9">
        <v>1.8599999999999998E-2</v>
      </c>
    </row>
    <row r="457" spans="3:9" x14ac:dyDescent="0.25">
      <c r="C457" s="10">
        <v>44624</v>
      </c>
      <c r="D457" s="7">
        <v>163.1</v>
      </c>
      <c r="E457" s="7">
        <v>167.33</v>
      </c>
      <c r="F457" s="7">
        <v>171.8</v>
      </c>
      <c r="G457" s="7">
        <v>161.13</v>
      </c>
      <c r="H457" s="7" t="s">
        <v>1519</v>
      </c>
      <c r="I457" s="9">
        <v>-2.5999999999999999E-3</v>
      </c>
    </row>
    <row r="458" spans="3:9" x14ac:dyDescent="0.25">
      <c r="C458" s="10">
        <v>44623</v>
      </c>
      <c r="D458" s="7">
        <v>163.53</v>
      </c>
      <c r="E458" s="7">
        <v>168.17</v>
      </c>
      <c r="F458" s="7">
        <v>175.27</v>
      </c>
      <c r="G458" s="7">
        <v>162.33000000000001</v>
      </c>
      <c r="H458" s="7" t="s">
        <v>1520</v>
      </c>
      <c r="I458" s="9">
        <v>3.3E-3</v>
      </c>
    </row>
    <row r="459" spans="3:9" x14ac:dyDescent="0.25">
      <c r="C459" s="10">
        <v>44622</v>
      </c>
      <c r="D459" s="7">
        <v>163</v>
      </c>
      <c r="E459" s="7">
        <v>154.93</v>
      </c>
      <c r="F459" s="7">
        <v>164.33</v>
      </c>
      <c r="G459" s="7">
        <v>152.16999999999999</v>
      </c>
      <c r="H459" s="7" t="s">
        <v>1521</v>
      </c>
      <c r="I459" s="9">
        <v>9.6699999999999994E-2</v>
      </c>
    </row>
    <row r="460" spans="3:9" x14ac:dyDescent="0.25">
      <c r="C460" s="10">
        <v>44620</v>
      </c>
      <c r="D460" s="7">
        <v>148.63</v>
      </c>
      <c r="E460" s="7">
        <v>150.33000000000001</v>
      </c>
      <c r="F460" s="7">
        <v>150.47</v>
      </c>
      <c r="G460" s="7">
        <v>147.33000000000001</v>
      </c>
      <c r="H460" s="7" t="s">
        <v>1357</v>
      </c>
      <c r="I460" s="9">
        <v>4.4999999999999997E-3</v>
      </c>
    </row>
    <row r="461" spans="3:9" x14ac:dyDescent="0.25">
      <c r="C461" s="10">
        <v>44617</v>
      </c>
      <c r="D461" s="7">
        <v>147.97</v>
      </c>
      <c r="E461" s="7">
        <v>148.66999999999999</v>
      </c>
      <c r="F461" s="7">
        <v>151.72999999999999</v>
      </c>
      <c r="G461" s="7">
        <v>145</v>
      </c>
      <c r="H461" s="7" t="s">
        <v>1243</v>
      </c>
      <c r="I461" s="9">
        <v>1.47E-2</v>
      </c>
    </row>
    <row r="462" spans="3:9" x14ac:dyDescent="0.25">
      <c r="C462" s="10">
        <v>44616</v>
      </c>
      <c r="D462" s="7">
        <v>145.83000000000001</v>
      </c>
      <c r="E462" s="7">
        <v>147</v>
      </c>
      <c r="F462" s="7">
        <v>150.93</v>
      </c>
      <c r="G462" s="7">
        <v>143.6</v>
      </c>
      <c r="H462" s="7" t="s">
        <v>1522</v>
      </c>
      <c r="I462" s="9">
        <v>-8.0000000000000002E-3</v>
      </c>
    </row>
    <row r="463" spans="3:9" x14ac:dyDescent="0.25">
      <c r="C463" s="10">
        <v>44615</v>
      </c>
      <c r="D463" s="7">
        <v>147</v>
      </c>
      <c r="E463" s="7">
        <v>148.6</v>
      </c>
      <c r="F463" s="7">
        <v>150.30000000000001</v>
      </c>
      <c r="G463" s="7">
        <v>145.13</v>
      </c>
      <c r="H463" s="7" t="s">
        <v>1523</v>
      </c>
      <c r="I463" s="9">
        <v>0</v>
      </c>
    </row>
    <row r="464" spans="3:9" x14ac:dyDescent="0.25">
      <c r="C464" s="10">
        <v>44614</v>
      </c>
      <c r="D464" s="7">
        <v>147</v>
      </c>
      <c r="E464" s="7">
        <v>147.83000000000001</v>
      </c>
      <c r="F464" s="7">
        <v>150.16999999999999</v>
      </c>
      <c r="G464" s="7">
        <v>144.1</v>
      </c>
      <c r="H464" s="7" t="s">
        <v>1508</v>
      </c>
      <c r="I464" s="9">
        <v>-2.1499999999999998E-2</v>
      </c>
    </row>
    <row r="465" spans="3:9" x14ac:dyDescent="0.25">
      <c r="C465" s="10">
        <v>44613</v>
      </c>
      <c r="D465" s="7">
        <v>150.22999999999999</v>
      </c>
      <c r="E465" s="7">
        <v>153.87</v>
      </c>
      <c r="F465" s="7">
        <v>154.22999999999999</v>
      </c>
      <c r="G465" s="7">
        <v>150</v>
      </c>
      <c r="H465" s="7" t="s">
        <v>1524</v>
      </c>
      <c r="I465" s="9">
        <v>-0.02</v>
      </c>
    </row>
    <row r="466" spans="3:9" x14ac:dyDescent="0.25">
      <c r="C466" s="10">
        <v>44610</v>
      </c>
      <c r="D466" s="7">
        <v>153.30000000000001</v>
      </c>
      <c r="E466" s="7">
        <v>154.6</v>
      </c>
      <c r="F466" s="7">
        <v>155.77000000000001</v>
      </c>
      <c r="G466" s="7">
        <v>152.43</v>
      </c>
      <c r="H466" s="7" t="s">
        <v>1525</v>
      </c>
      <c r="I466" s="9">
        <v>-8.3999999999999995E-3</v>
      </c>
    </row>
    <row r="467" spans="3:9" x14ac:dyDescent="0.25">
      <c r="C467" s="10">
        <v>44609</v>
      </c>
      <c r="D467" s="7">
        <v>154.6</v>
      </c>
      <c r="E467" s="7">
        <v>153.4</v>
      </c>
      <c r="F467" s="7">
        <v>157.33000000000001</v>
      </c>
      <c r="G467" s="7">
        <v>153.4</v>
      </c>
      <c r="H467" s="7" t="s">
        <v>1436</v>
      </c>
      <c r="I467" s="9">
        <v>3.7000000000000002E-3</v>
      </c>
    </row>
    <row r="468" spans="3:9" x14ac:dyDescent="0.25">
      <c r="C468" s="10">
        <v>44608</v>
      </c>
      <c r="D468" s="7">
        <v>154.03</v>
      </c>
      <c r="E468" s="7">
        <v>150</v>
      </c>
      <c r="F468" s="7">
        <v>155.27000000000001</v>
      </c>
      <c r="G468" s="7">
        <v>150</v>
      </c>
      <c r="H468" s="7" t="s">
        <v>1243</v>
      </c>
      <c r="I468" s="9">
        <v>2.8199999999999999E-2</v>
      </c>
    </row>
    <row r="469" spans="3:9" x14ac:dyDescent="0.25">
      <c r="C469" s="10">
        <v>44607</v>
      </c>
      <c r="D469" s="7">
        <v>149.80000000000001</v>
      </c>
      <c r="E469" s="7">
        <v>154</v>
      </c>
      <c r="F469" s="7">
        <v>154</v>
      </c>
      <c r="G469" s="7">
        <v>149.43</v>
      </c>
      <c r="H469" s="7" t="s">
        <v>1223</v>
      </c>
      <c r="I469" s="9">
        <v>-4.7000000000000002E-3</v>
      </c>
    </row>
    <row r="470" spans="3:9" x14ac:dyDescent="0.25">
      <c r="C470" s="10">
        <v>44606</v>
      </c>
      <c r="D470" s="7">
        <v>150.5</v>
      </c>
      <c r="E470" s="7">
        <v>153.53</v>
      </c>
      <c r="F470" s="7">
        <v>157.13</v>
      </c>
      <c r="G470" s="7">
        <v>150</v>
      </c>
      <c r="H470" s="7" t="s">
        <v>1221</v>
      </c>
      <c r="I470" s="9">
        <v>-1.5100000000000001E-2</v>
      </c>
    </row>
    <row r="471" spans="3:9" x14ac:dyDescent="0.25">
      <c r="C471" s="10">
        <v>44603</v>
      </c>
      <c r="D471" s="7">
        <v>152.80000000000001</v>
      </c>
      <c r="E471" s="7">
        <v>152</v>
      </c>
      <c r="F471" s="7">
        <v>155.6</v>
      </c>
      <c r="G471" s="7">
        <v>151.33000000000001</v>
      </c>
      <c r="H471" s="7" t="s">
        <v>1174</v>
      </c>
      <c r="I471" s="9">
        <v>-4.4000000000000003E-3</v>
      </c>
    </row>
    <row r="472" spans="3:9" x14ac:dyDescent="0.25">
      <c r="C472" s="10">
        <v>44602</v>
      </c>
      <c r="D472" s="7">
        <v>153.47</v>
      </c>
      <c r="E472" s="7">
        <v>154.77000000000001</v>
      </c>
      <c r="F472" s="7">
        <v>155.69999999999999</v>
      </c>
      <c r="G472" s="7">
        <v>153.07</v>
      </c>
      <c r="H472" s="7" t="s">
        <v>1526</v>
      </c>
      <c r="I472" s="9">
        <v>-8.3999999999999995E-3</v>
      </c>
    </row>
    <row r="473" spans="3:9" x14ac:dyDescent="0.25">
      <c r="C473" s="10">
        <v>44601</v>
      </c>
      <c r="D473" s="7">
        <v>154.77000000000001</v>
      </c>
      <c r="E473" s="7">
        <v>154</v>
      </c>
      <c r="F473" s="7">
        <v>156.66999999999999</v>
      </c>
      <c r="G473" s="7">
        <v>152.30000000000001</v>
      </c>
      <c r="H473" s="7" t="s">
        <v>1511</v>
      </c>
      <c r="I473" s="9">
        <v>9.1000000000000004E-3</v>
      </c>
    </row>
    <row r="474" spans="3:9" x14ac:dyDescent="0.25">
      <c r="C474" s="10">
        <v>44600</v>
      </c>
      <c r="D474" s="7">
        <v>153.37</v>
      </c>
      <c r="E474" s="7">
        <v>153.43</v>
      </c>
      <c r="F474" s="7">
        <v>156.5</v>
      </c>
      <c r="G474" s="7">
        <v>147.69999999999999</v>
      </c>
      <c r="H474" s="7" t="s">
        <v>1443</v>
      </c>
      <c r="I474" s="9">
        <v>-4.8999999999999998E-3</v>
      </c>
    </row>
    <row r="475" spans="3:9" x14ac:dyDescent="0.25">
      <c r="C475" s="10">
        <v>44599</v>
      </c>
      <c r="D475" s="7">
        <v>154.13</v>
      </c>
      <c r="E475" s="7">
        <v>150</v>
      </c>
      <c r="F475" s="7">
        <v>156.66999999999999</v>
      </c>
      <c r="G475" s="7">
        <v>149.97</v>
      </c>
      <c r="H475" s="7" t="s">
        <v>1421</v>
      </c>
      <c r="I475" s="9">
        <v>2.75E-2</v>
      </c>
    </row>
    <row r="476" spans="3:9" x14ac:dyDescent="0.25">
      <c r="C476" s="10">
        <v>44596</v>
      </c>
      <c r="D476" s="7">
        <v>150</v>
      </c>
      <c r="E476" s="7">
        <v>156</v>
      </c>
      <c r="F476" s="7">
        <v>160.63</v>
      </c>
      <c r="G476" s="7">
        <v>149.33000000000001</v>
      </c>
      <c r="H476" s="7" t="s">
        <v>1230</v>
      </c>
      <c r="I476" s="9">
        <v>-2.6800000000000001E-2</v>
      </c>
    </row>
    <row r="477" spans="3:9" x14ac:dyDescent="0.25">
      <c r="C477" s="10">
        <v>44595</v>
      </c>
      <c r="D477" s="7">
        <v>154.13</v>
      </c>
      <c r="E477" s="7">
        <v>155.66999999999999</v>
      </c>
      <c r="F477" s="7">
        <v>161.07</v>
      </c>
      <c r="G477" s="7">
        <v>153.33000000000001</v>
      </c>
      <c r="H477" s="7" t="s">
        <v>1226</v>
      </c>
      <c r="I477" s="9">
        <v>-9.9000000000000008E-3</v>
      </c>
    </row>
    <row r="478" spans="3:9" x14ac:dyDescent="0.25">
      <c r="C478" s="10">
        <v>44594</v>
      </c>
      <c r="D478" s="7">
        <v>155.66999999999999</v>
      </c>
      <c r="E478" s="7">
        <v>156</v>
      </c>
      <c r="F478" s="7">
        <v>158.33000000000001</v>
      </c>
      <c r="G478" s="7">
        <v>154.07</v>
      </c>
      <c r="H478" s="7" t="s">
        <v>1527</v>
      </c>
      <c r="I478" s="9">
        <v>-1E-3</v>
      </c>
    </row>
    <row r="479" spans="3:9" x14ac:dyDescent="0.25">
      <c r="C479" s="10">
        <v>44593</v>
      </c>
      <c r="D479" s="7">
        <v>155.83000000000001</v>
      </c>
      <c r="E479" s="7">
        <v>160.57</v>
      </c>
      <c r="F479" s="7">
        <v>160.57</v>
      </c>
      <c r="G479" s="7">
        <v>155</v>
      </c>
      <c r="H479" s="7" t="s">
        <v>1379</v>
      </c>
      <c r="I479" s="9">
        <v>-2.47E-2</v>
      </c>
    </row>
    <row r="480" spans="3:9" x14ac:dyDescent="0.25">
      <c r="C480" s="10">
        <v>44592</v>
      </c>
      <c r="D480" s="7">
        <v>159.77000000000001</v>
      </c>
      <c r="E480" s="7">
        <v>155.33000000000001</v>
      </c>
      <c r="F480" s="7">
        <v>160.47</v>
      </c>
      <c r="G480" s="7">
        <v>154.33000000000001</v>
      </c>
      <c r="H480" s="7" t="s">
        <v>1244</v>
      </c>
      <c r="I480" s="9">
        <v>3.95E-2</v>
      </c>
    </row>
    <row r="481" spans="3:9" x14ac:dyDescent="0.25">
      <c r="C481" s="10">
        <v>44589</v>
      </c>
      <c r="D481" s="7">
        <v>153.69999999999999</v>
      </c>
      <c r="E481" s="7">
        <v>154.13</v>
      </c>
      <c r="F481" s="7">
        <v>158.33000000000001</v>
      </c>
      <c r="G481" s="7">
        <v>153.27000000000001</v>
      </c>
      <c r="H481" s="7" t="s">
        <v>1266</v>
      </c>
      <c r="I481" s="9">
        <v>3.0999999999999999E-3</v>
      </c>
    </row>
    <row r="482" spans="3:9" x14ac:dyDescent="0.25">
      <c r="C482" s="10">
        <v>44588</v>
      </c>
      <c r="D482" s="7">
        <v>153.22999999999999</v>
      </c>
      <c r="E482" s="7">
        <v>150.33000000000001</v>
      </c>
      <c r="F482" s="7">
        <v>157.27000000000001</v>
      </c>
      <c r="G482" s="7">
        <v>149</v>
      </c>
      <c r="H482" s="7" t="s">
        <v>740</v>
      </c>
      <c r="I482" s="9">
        <v>2.24E-2</v>
      </c>
    </row>
    <row r="483" spans="3:9" x14ac:dyDescent="0.25">
      <c r="C483" s="10">
        <v>44586</v>
      </c>
      <c r="D483" s="7">
        <v>149.87</v>
      </c>
      <c r="E483" s="7">
        <v>143.93</v>
      </c>
      <c r="F483" s="7">
        <v>150.66999999999999</v>
      </c>
      <c r="G483" s="7">
        <v>141.9</v>
      </c>
      <c r="H483" s="7" t="s">
        <v>1422</v>
      </c>
      <c r="I483" s="9">
        <v>3.4500000000000003E-2</v>
      </c>
    </row>
    <row r="484" spans="3:9" x14ac:dyDescent="0.25">
      <c r="C484" s="10">
        <v>44585</v>
      </c>
      <c r="D484" s="7">
        <v>144.87</v>
      </c>
      <c r="E484" s="7">
        <v>148</v>
      </c>
      <c r="F484" s="7">
        <v>151</v>
      </c>
      <c r="G484" s="7">
        <v>143.77000000000001</v>
      </c>
      <c r="H484" s="7" t="s">
        <v>1264</v>
      </c>
      <c r="I484" s="9">
        <v>-1.7399999999999999E-2</v>
      </c>
    </row>
    <row r="485" spans="3:9" x14ac:dyDescent="0.25">
      <c r="C485" s="10">
        <v>44582</v>
      </c>
      <c r="D485" s="7">
        <v>147.43</v>
      </c>
      <c r="E485" s="7">
        <v>148.47</v>
      </c>
      <c r="F485" s="7">
        <v>151.27000000000001</v>
      </c>
      <c r="G485" s="7">
        <v>145.6</v>
      </c>
      <c r="H485" s="7" t="s">
        <v>1181</v>
      </c>
      <c r="I485" s="9">
        <v>-1.14E-2</v>
      </c>
    </row>
    <row r="486" spans="3:9" x14ac:dyDescent="0.25">
      <c r="C486" s="10">
        <v>44581</v>
      </c>
      <c r="D486" s="7">
        <v>149.13</v>
      </c>
      <c r="E486" s="7">
        <v>149.93</v>
      </c>
      <c r="F486" s="7">
        <v>151.57</v>
      </c>
      <c r="G486" s="7">
        <v>148.43</v>
      </c>
      <c r="H486" s="7" t="s">
        <v>1395</v>
      </c>
      <c r="I486" s="9">
        <v>-5.3E-3</v>
      </c>
    </row>
    <row r="487" spans="3:9" x14ac:dyDescent="0.25">
      <c r="C487" s="10">
        <v>44580</v>
      </c>
      <c r="D487" s="7">
        <v>149.93</v>
      </c>
      <c r="E487" s="7">
        <v>151</v>
      </c>
      <c r="F487" s="7">
        <v>153.9</v>
      </c>
      <c r="G487" s="7">
        <v>149.37</v>
      </c>
      <c r="H487" s="7" t="s">
        <v>1244</v>
      </c>
      <c r="I487" s="9">
        <v>3.7000000000000002E-3</v>
      </c>
    </row>
    <row r="488" spans="3:9" x14ac:dyDescent="0.25">
      <c r="C488" s="10">
        <v>44579</v>
      </c>
      <c r="D488" s="7">
        <v>149.37</v>
      </c>
      <c r="E488" s="7">
        <v>150.9</v>
      </c>
      <c r="F488" s="7">
        <v>153.16999999999999</v>
      </c>
      <c r="G488" s="7">
        <v>147.37</v>
      </c>
      <c r="H488" s="7" t="s">
        <v>1474</v>
      </c>
      <c r="I488" s="9">
        <v>-2.7000000000000001E-3</v>
      </c>
    </row>
    <row r="489" spans="3:9" x14ac:dyDescent="0.25">
      <c r="C489" s="10">
        <v>44578</v>
      </c>
      <c r="D489" s="7">
        <v>149.77000000000001</v>
      </c>
      <c r="E489" s="7">
        <v>148</v>
      </c>
      <c r="F489" s="7">
        <v>153.22999999999999</v>
      </c>
      <c r="G489" s="7">
        <v>148</v>
      </c>
      <c r="H489" s="7" t="s">
        <v>1346</v>
      </c>
      <c r="I489" s="9">
        <v>2.6700000000000002E-2</v>
      </c>
    </row>
    <row r="490" spans="3:9" x14ac:dyDescent="0.25">
      <c r="C490" s="10">
        <v>44575</v>
      </c>
      <c r="D490" s="7">
        <v>145.87</v>
      </c>
      <c r="E490" s="7">
        <v>147.07</v>
      </c>
      <c r="F490" s="7">
        <v>148.22999999999999</v>
      </c>
      <c r="G490" s="7">
        <v>145.30000000000001</v>
      </c>
      <c r="H490" s="7" t="s">
        <v>1387</v>
      </c>
      <c r="I490" s="9">
        <v>-1.3899999999999999E-2</v>
      </c>
    </row>
    <row r="491" spans="3:9" x14ac:dyDescent="0.25">
      <c r="C491" s="10">
        <v>44574</v>
      </c>
      <c r="D491" s="7">
        <v>147.93</v>
      </c>
      <c r="E491" s="7">
        <v>148</v>
      </c>
      <c r="F491" s="7">
        <v>149.97</v>
      </c>
      <c r="G491" s="7">
        <v>147.33000000000001</v>
      </c>
      <c r="H491" s="7" t="s">
        <v>1449</v>
      </c>
      <c r="I491" s="9">
        <v>5.7999999999999996E-3</v>
      </c>
    </row>
    <row r="492" spans="3:9" x14ac:dyDescent="0.25">
      <c r="C492" s="10">
        <v>44573</v>
      </c>
      <c r="D492" s="7">
        <v>147.07</v>
      </c>
      <c r="E492" s="7">
        <v>144.66999999999999</v>
      </c>
      <c r="F492" s="7">
        <v>148.33000000000001</v>
      </c>
      <c r="G492" s="7">
        <v>143.72999999999999</v>
      </c>
      <c r="H492" s="7" t="s">
        <v>1179</v>
      </c>
      <c r="I492" s="9">
        <v>3.5700000000000003E-2</v>
      </c>
    </row>
    <row r="493" spans="3:9" x14ac:dyDescent="0.25">
      <c r="C493" s="10">
        <v>44572</v>
      </c>
      <c r="D493" s="7">
        <v>142</v>
      </c>
      <c r="E493" s="7">
        <v>144.07</v>
      </c>
      <c r="F493" s="7">
        <v>145.07</v>
      </c>
      <c r="G493" s="7">
        <v>141.13</v>
      </c>
      <c r="H493" s="7" t="s">
        <v>1235</v>
      </c>
      <c r="I493" s="9">
        <v>-9.2999999999999992E-3</v>
      </c>
    </row>
    <row r="494" spans="3:9" x14ac:dyDescent="0.25">
      <c r="C494" s="10">
        <v>44571</v>
      </c>
      <c r="D494" s="7">
        <v>143.33000000000001</v>
      </c>
      <c r="E494" s="7">
        <v>142.69999999999999</v>
      </c>
      <c r="F494" s="7">
        <v>147.33000000000001</v>
      </c>
      <c r="G494" s="7">
        <v>142</v>
      </c>
      <c r="H494" s="7" t="s">
        <v>1261</v>
      </c>
      <c r="I494" s="9">
        <v>4.4000000000000003E-3</v>
      </c>
    </row>
    <row r="495" spans="3:9" x14ac:dyDescent="0.25">
      <c r="C495" s="10">
        <v>44568</v>
      </c>
      <c r="D495" s="7">
        <v>142.69999999999999</v>
      </c>
      <c r="E495" s="7">
        <v>133.13</v>
      </c>
      <c r="F495" s="7">
        <v>143.97</v>
      </c>
      <c r="G495" s="7">
        <v>132.72999999999999</v>
      </c>
      <c r="H495" s="7" t="s">
        <v>1528</v>
      </c>
      <c r="I495" s="9">
        <v>8.1900000000000001E-2</v>
      </c>
    </row>
    <row r="496" spans="3:9" x14ac:dyDescent="0.25">
      <c r="C496" s="10">
        <v>44567</v>
      </c>
      <c r="D496" s="7">
        <v>131.9</v>
      </c>
      <c r="E496" s="7">
        <v>128.93</v>
      </c>
      <c r="F496" s="7">
        <v>132.66999999999999</v>
      </c>
      <c r="G496" s="7">
        <v>127.6</v>
      </c>
      <c r="H496" s="7" t="s">
        <v>1237</v>
      </c>
      <c r="I496" s="9">
        <v>1.4800000000000001E-2</v>
      </c>
    </row>
    <row r="497" spans="3:9" x14ac:dyDescent="0.25">
      <c r="C497" s="10">
        <v>44566</v>
      </c>
      <c r="D497" s="7">
        <v>129.97</v>
      </c>
      <c r="E497" s="7">
        <v>132.6</v>
      </c>
      <c r="F497" s="7">
        <v>132.63</v>
      </c>
      <c r="G497" s="7">
        <v>129.37</v>
      </c>
      <c r="H497" s="7" t="s">
        <v>1413</v>
      </c>
      <c r="I497" s="9">
        <v>-1.01E-2</v>
      </c>
    </row>
    <row r="498" spans="3:9" x14ac:dyDescent="0.25">
      <c r="C498" s="10">
        <v>44565</v>
      </c>
      <c r="D498" s="7">
        <v>131.30000000000001</v>
      </c>
      <c r="E498" s="7">
        <v>132.66999999999999</v>
      </c>
      <c r="F498" s="7">
        <v>135</v>
      </c>
      <c r="G498" s="7">
        <v>129.97</v>
      </c>
      <c r="H498" s="7" t="s">
        <v>1369</v>
      </c>
      <c r="I498" s="9">
        <v>-9.2999999999999992E-3</v>
      </c>
    </row>
    <row r="499" spans="3:9" x14ac:dyDescent="0.25">
      <c r="C499" s="10">
        <v>44564</v>
      </c>
      <c r="D499" s="7">
        <v>132.53</v>
      </c>
      <c r="E499" s="7">
        <v>132.6</v>
      </c>
      <c r="F499" s="7">
        <v>135.07</v>
      </c>
      <c r="G499" s="7">
        <v>130.97</v>
      </c>
      <c r="H499" s="7" t="s">
        <v>1443</v>
      </c>
      <c r="I499" s="9">
        <v>-5.0000000000000001E-4</v>
      </c>
    </row>
    <row r="500" spans="3:9" x14ac:dyDescent="0.25">
      <c r="C500" s="10">
        <v>44561</v>
      </c>
      <c r="D500" s="7">
        <v>132.6</v>
      </c>
      <c r="E500" s="7">
        <v>133.07</v>
      </c>
      <c r="F500" s="7">
        <v>134.87</v>
      </c>
      <c r="G500" s="7">
        <v>129.37</v>
      </c>
      <c r="H500" s="7" t="s">
        <v>1529</v>
      </c>
      <c r="I500" s="9">
        <v>-1.34E-2</v>
      </c>
    </row>
    <row r="501" spans="3:9" x14ac:dyDescent="0.25">
      <c r="C501" s="10">
        <v>44560</v>
      </c>
      <c r="D501" s="7">
        <v>134.4</v>
      </c>
      <c r="E501" s="7">
        <v>124.53</v>
      </c>
      <c r="F501" s="7">
        <v>140.87</v>
      </c>
      <c r="G501" s="7">
        <v>124.47</v>
      </c>
      <c r="H501" s="7" t="s">
        <v>269</v>
      </c>
      <c r="I501" s="9">
        <v>8.9800000000000005E-2</v>
      </c>
    </row>
    <row r="502" spans="3:9" x14ac:dyDescent="0.25">
      <c r="C502" s="10">
        <v>44559</v>
      </c>
      <c r="D502" s="7">
        <v>123.33</v>
      </c>
      <c r="E502" s="7">
        <v>124.67</v>
      </c>
      <c r="F502" s="7">
        <v>127.6</v>
      </c>
      <c r="G502" s="7">
        <v>122.13</v>
      </c>
      <c r="H502" s="7" t="s">
        <v>1483</v>
      </c>
      <c r="I502" s="9">
        <v>-1.0699999999999999E-2</v>
      </c>
    </row>
    <row r="503" spans="3:9" x14ac:dyDescent="0.25">
      <c r="C503" s="10">
        <v>44558</v>
      </c>
      <c r="D503" s="7">
        <v>124.67</v>
      </c>
      <c r="E503" s="7">
        <v>119.97</v>
      </c>
      <c r="F503" s="7">
        <v>126.13</v>
      </c>
      <c r="G503" s="7">
        <v>119</v>
      </c>
      <c r="H503" s="7" t="s">
        <v>1530</v>
      </c>
      <c r="I503" s="9">
        <v>6.7100000000000007E-2</v>
      </c>
    </row>
    <row r="504" spans="3:9" x14ac:dyDescent="0.25">
      <c r="C504" s="10">
        <v>44557</v>
      </c>
      <c r="D504" s="7">
        <v>116.83</v>
      </c>
      <c r="E504" s="7">
        <v>117.33</v>
      </c>
      <c r="F504" s="7">
        <v>117.67</v>
      </c>
      <c r="G504" s="7">
        <v>115.4</v>
      </c>
      <c r="H504" s="7" t="s">
        <v>1531</v>
      </c>
      <c r="I504" s="9">
        <v>-9.1000000000000004E-3</v>
      </c>
    </row>
    <row r="505" spans="3:9" x14ac:dyDescent="0.25">
      <c r="C505" s="10">
        <v>44554</v>
      </c>
      <c r="D505" s="7">
        <v>117.9</v>
      </c>
      <c r="E505" s="7">
        <v>120.67</v>
      </c>
      <c r="F505" s="7">
        <v>121.37</v>
      </c>
      <c r="G505" s="7">
        <v>117.43</v>
      </c>
      <c r="H505" s="7" t="s">
        <v>1532</v>
      </c>
      <c r="I505" s="9">
        <v>-1.8100000000000002E-2</v>
      </c>
    </row>
    <row r="506" spans="3:9" x14ac:dyDescent="0.25">
      <c r="C506" s="10">
        <v>44553</v>
      </c>
      <c r="D506" s="7">
        <v>120.07</v>
      </c>
      <c r="E506" s="7">
        <v>122.6</v>
      </c>
      <c r="F506" s="7">
        <v>122.63</v>
      </c>
      <c r="G506" s="7">
        <v>118.5</v>
      </c>
      <c r="H506" s="7" t="s">
        <v>1533</v>
      </c>
      <c r="I506" s="9">
        <v>-6.8999999999999999E-3</v>
      </c>
    </row>
    <row r="507" spans="3:9" x14ac:dyDescent="0.25">
      <c r="C507" s="10">
        <v>44552</v>
      </c>
      <c r="D507" s="7">
        <v>120.9</v>
      </c>
      <c r="E507" s="7">
        <v>123.47</v>
      </c>
      <c r="F507" s="7">
        <v>123.47</v>
      </c>
      <c r="G507" s="7">
        <v>120.23</v>
      </c>
      <c r="H507" s="7" t="s">
        <v>1534</v>
      </c>
      <c r="I507" s="9">
        <v>-1.01E-2</v>
      </c>
    </row>
    <row r="508" spans="3:9" x14ac:dyDescent="0.25">
      <c r="C508" s="10">
        <v>44551</v>
      </c>
      <c r="D508" s="7">
        <v>122.13</v>
      </c>
      <c r="E508" s="7">
        <v>115.8</v>
      </c>
      <c r="F508" s="7">
        <v>124.93</v>
      </c>
      <c r="G508" s="7">
        <v>114.93</v>
      </c>
      <c r="H508" s="7" t="s">
        <v>1417</v>
      </c>
      <c r="I508" s="9">
        <v>6.2600000000000003E-2</v>
      </c>
    </row>
    <row r="509" spans="3:9" x14ac:dyDescent="0.25">
      <c r="C509" s="10">
        <v>44550</v>
      </c>
      <c r="D509" s="7">
        <v>114.93</v>
      </c>
      <c r="E509" s="7">
        <v>126.67</v>
      </c>
      <c r="F509" s="7">
        <v>126.67</v>
      </c>
      <c r="G509" s="7">
        <v>113.07</v>
      </c>
      <c r="H509" s="7" t="s">
        <v>1480</v>
      </c>
      <c r="I509" s="9">
        <v>-9.2700000000000005E-2</v>
      </c>
    </row>
    <row r="510" spans="3:9" x14ac:dyDescent="0.25">
      <c r="C510" s="10">
        <v>44547</v>
      </c>
      <c r="D510" s="7">
        <v>126.67</v>
      </c>
      <c r="E510" s="7">
        <v>130.53</v>
      </c>
      <c r="F510" s="7">
        <v>131.22999999999999</v>
      </c>
      <c r="G510" s="7">
        <v>124.17</v>
      </c>
      <c r="H510" s="7" t="s">
        <v>1205</v>
      </c>
      <c r="I510" s="9">
        <v>-3.0800000000000001E-2</v>
      </c>
    </row>
    <row r="511" spans="3:9" x14ac:dyDescent="0.25">
      <c r="C511" s="10">
        <v>44546</v>
      </c>
      <c r="D511" s="7">
        <v>130.69999999999999</v>
      </c>
      <c r="E511" s="7">
        <v>134.19999999999999</v>
      </c>
      <c r="F511" s="7">
        <v>134.9</v>
      </c>
      <c r="G511" s="7">
        <v>130</v>
      </c>
      <c r="H511" s="7" t="s">
        <v>1353</v>
      </c>
      <c r="I511" s="9">
        <v>-2.1000000000000001E-2</v>
      </c>
    </row>
    <row r="512" spans="3:9" x14ac:dyDescent="0.25">
      <c r="C512" s="10">
        <v>44545</v>
      </c>
      <c r="D512" s="7">
        <v>133.5</v>
      </c>
      <c r="E512" s="7">
        <v>132.93</v>
      </c>
      <c r="F512" s="7">
        <v>135.87</v>
      </c>
      <c r="G512" s="7">
        <v>132.69999999999999</v>
      </c>
      <c r="H512" s="7" t="s">
        <v>1266</v>
      </c>
      <c r="I512" s="9">
        <v>1.5E-3</v>
      </c>
    </row>
    <row r="513" spans="3:9" x14ac:dyDescent="0.25">
      <c r="C513" s="10">
        <v>44544</v>
      </c>
      <c r="D513" s="7">
        <v>133.30000000000001</v>
      </c>
      <c r="E513" s="7">
        <v>134.27000000000001</v>
      </c>
      <c r="F513" s="7">
        <v>135.27000000000001</v>
      </c>
      <c r="G513" s="7">
        <v>132.66999999999999</v>
      </c>
      <c r="H513" s="7" t="s">
        <v>1535</v>
      </c>
      <c r="I513" s="9">
        <v>-1.9599999999999999E-2</v>
      </c>
    </row>
    <row r="514" spans="3:9" x14ac:dyDescent="0.25">
      <c r="C514" s="10">
        <v>44543</v>
      </c>
      <c r="D514" s="7">
        <v>135.97</v>
      </c>
      <c r="E514" s="7">
        <v>137.93</v>
      </c>
      <c r="F514" s="7">
        <v>139.19999999999999</v>
      </c>
      <c r="G514" s="7">
        <v>135</v>
      </c>
      <c r="H514" s="7" t="s">
        <v>1536</v>
      </c>
      <c r="I514" s="9">
        <v>-5.3E-3</v>
      </c>
    </row>
    <row r="515" spans="3:9" x14ac:dyDescent="0.25">
      <c r="C515" s="10">
        <v>44540</v>
      </c>
      <c r="D515" s="7">
        <v>136.69999999999999</v>
      </c>
      <c r="E515" s="7">
        <v>139.33000000000001</v>
      </c>
      <c r="F515" s="7">
        <v>139.6</v>
      </c>
      <c r="G515" s="7">
        <v>136.22999999999999</v>
      </c>
      <c r="H515" s="7" t="s">
        <v>1537</v>
      </c>
      <c r="I515" s="9">
        <v>-2.1299999999999999E-2</v>
      </c>
    </row>
    <row r="516" spans="3:9" x14ac:dyDescent="0.25">
      <c r="C516" s="10">
        <v>44539</v>
      </c>
      <c r="D516" s="7">
        <v>139.66999999999999</v>
      </c>
      <c r="E516" s="7">
        <v>142.93</v>
      </c>
      <c r="F516" s="7">
        <v>143.93</v>
      </c>
      <c r="G516" s="7">
        <v>139.33000000000001</v>
      </c>
      <c r="H516" s="7" t="s">
        <v>1408</v>
      </c>
      <c r="I516" s="9">
        <v>-1.5900000000000001E-2</v>
      </c>
    </row>
    <row r="517" spans="3:9" x14ac:dyDescent="0.25">
      <c r="C517" s="10">
        <v>44538</v>
      </c>
      <c r="D517" s="7">
        <v>141.93</v>
      </c>
      <c r="E517" s="7">
        <v>144.13</v>
      </c>
      <c r="F517" s="7">
        <v>145.1</v>
      </c>
      <c r="G517" s="7">
        <v>140.43</v>
      </c>
      <c r="H517" s="7" t="s">
        <v>1538</v>
      </c>
      <c r="I517" s="9">
        <v>-1.9E-3</v>
      </c>
    </row>
    <row r="518" spans="3:9" x14ac:dyDescent="0.25">
      <c r="C518" s="10">
        <v>44537</v>
      </c>
      <c r="D518" s="7">
        <v>142.19999999999999</v>
      </c>
      <c r="E518" s="7">
        <v>144.9</v>
      </c>
      <c r="F518" s="7">
        <v>144.97</v>
      </c>
      <c r="G518" s="7">
        <v>141.66999999999999</v>
      </c>
      <c r="H518" s="7" t="s">
        <v>1539</v>
      </c>
      <c r="I518" s="9">
        <v>-6.7999999999999996E-3</v>
      </c>
    </row>
    <row r="519" spans="3:9" x14ac:dyDescent="0.25">
      <c r="C519" s="10">
        <v>44536</v>
      </c>
      <c r="D519" s="7">
        <v>143.16999999999999</v>
      </c>
      <c r="E519" s="7">
        <v>144.13</v>
      </c>
      <c r="F519" s="7">
        <v>144.9</v>
      </c>
      <c r="G519" s="7">
        <v>142.4</v>
      </c>
      <c r="H519" s="7" t="s">
        <v>1540</v>
      </c>
      <c r="I519" s="9">
        <v>-5.5999999999999999E-3</v>
      </c>
    </row>
    <row r="520" spans="3:9" x14ac:dyDescent="0.25">
      <c r="C520" s="10">
        <v>44533</v>
      </c>
      <c r="D520" s="7">
        <v>143.97</v>
      </c>
      <c r="E520" s="7">
        <v>145.33000000000001</v>
      </c>
      <c r="F520" s="7">
        <v>146.66999999999999</v>
      </c>
      <c r="G520" s="7">
        <v>142.80000000000001</v>
      </c>
      <c r="H520" s="7" t="s">
        <v>1541</v>
      </c>
      <c r="I520" s="9">
        <v>-1.2800000000000001E-2</v>
      </c>
    </row>
    <row r="521" spans="3:9" x14ac:dyDescent="0.25">
      <c r="C521" s="10">
        <v>44532</v>
      </c>
      <c r="D521" s="7">
        <v>145.83000000000001</v>
      </c>
      <c r="E521" s="7">
        <v>142.66999999999999</v>
      </c>
      <c r="F521" s="7">
        <v>146.6</v>
      </c>
      <c r="G521" s="7">
        <v>141.16999999999999</v>
      </c>
      <c r="H521" s="7" t="s">
        <v>1357</v>
      </c>
      <c r="I521" s="9">
        <v>2.0500000000000001E-2</v>
      </c>
    </row>
    <row r="522" spans="3:9" x14ac:dyDescent="0.25">
      <c r="C522" s="10">
        <v>44531</v>
      </c>
      <c r="D522" s="7">
        <v>142.9</v>
      </c>
      <c r="E522" s="7">
        <v>142</v>
      </c>
      <c r="F522" s="7">
        <v>147.03</v>
      </c>
      <c r="G522" s="7">
        <v>141.37</v>
      </c>
      <c r="H522" s="7" t="s">
        <v>1477</v>
      </c>
      <c r="I522" s="9">
        <v>1.2800000000000001E-2</v>
      </c>
    </row>
    <row r="523" spans="3:9" x14ac:dyDescent="0.25">
      <c r="C523" s="10">
        <v>44530</v>
      </c>
      <c r="D523" s="7">
        <v>141.1</v>
      </c>
      <c r="E523" s="7">
        <v>135.5</v>
      </c>
      <c r="F523" s="7">
        <v>142.72999999999999</v>
      </c>
      <c r="G523" s="7">
        <v>135.43</v>
      </c>
      <c r="H523" s="7" t="s">
        <v>1233</v>
      </c>
      <c r="I523" s="9">
        <v>4.1300000000000003E-2</v>
      </c>
    </row>
    <row r="524" spans="3:9" x14ac:dyDescent="0.25">
      <c r="C524" s="10">
        <v>44529</v>
      </c>
      <c r="D524" s="7">
        <v>135.5</v>
      </c>
      <c r="E524" s="7">
        <v>128.13</v>
      </c>
      <c r="F524" s="7">
        <v>136.63</v>
      </c>
      <c r="G524" s="7">
        <v>126.67</v>
      </c>
      <c r="H524" s="7" t="s">
        <v>1401</v>
      </c>
      <c r="I524" s="9">
        <v>2.3599999999999999E-2</v>
      </c>
    </row>
    <row r="525" spans="3:9" x14ac:dyDescent="0.25">
      <c r="C525" s="10">
        <v>44526</v>
      </c>
      <c r="D525" s="7">
        <v>132.37</v>
      </c>
      <c r="E525" s="7">
        <v>135.16999999999999</v>
      </c>
      <c r="F525" s="7">
        <v>137.27000000000001</v>
      </c>
      <c r="G525" s="7">
        <v>131.33000000000001</v>
      </c>
      <c r="H525" s="7" t="s">
        <v>1542</v>
      </c>
      <c r="I525" s="9">
        <v>-2.4E-2</v>
      </c>
    </row>
    <row r="526" spans="3:9" x14ac:dyDescent="0.25">
      <c r="C526" s="10">
        <v>44525</v>
      </c>
      <c r="D526" s="7">
        <v>135.63</v>
      </c>
      <c r="E526" s="7">
        <v>136.47</v>
      </c>
      <c r="F526" s="7">
        <v>139.07</v>
      </c>
      <c r="G526" s="7">
        <v>134.80000000000001</v>
      </c>
      <c r="H526" s="7" t="s">
        <v>1395</v>
      </c>
      <c r="I526" s="9">
        <v>2.3999999999999998E-3</v>
      </c>
    </row>
    <row r="527" spans="3:9" x14ac:dyDescent="0.25">
      <c r="C527" s="10">
        <v>44524</v>
      </c>
      <c r="D527" s="7">
        <v>135.30000000000001</v>
      </c>
      <c r="E527" s="7">
        <v>133.33000000000001</v>
      </c>
      <c r="F527" s="7">
        <v>136.72999999999999</v>
      </c>
      <c r="G527" s="7">
        <v>132.72999999999999</v>
      </c>
      <c r="H527" s="7" t="s">
        <v>1373</v>
      </c>
      <c r="I527" s="9">
        <v>2.87E-2</v>
      </c>
    </row>
    <row r="528" spans="3:9" x14ac:dyDescent="0.25">
      <c r="C528" s="10">
        <v>44523</v>
      </c>
      <c r="D528" s="7">
        <v>131.53</v>
      </c>
      <c r="E528" s="7">
        <v>130.6</v>
      </c>
      <c r="F528" s="7">
        <v>133.33000000000001</v>
      </c>
      <c r="G528" s="7">
        <v>127.93</v>
      </c>
      <c r="H528" s="7" t="s">
        <v>1266</v>
      </c>
      <c r="I528" s="9">
        <v>9.4000000000000004E-3</v>
      </c>
    </row>
    <row r="529" spans="3:9" x14ac:dyDescent="0.25">
      <c r="C529" s="10">
        <v>44522</v>
      </c>
      <c r="D529" s="7">
        <v>130.30000000000001</v>
      </c>
      <c r="E529" s="7">
        <v>142.27000000000001</v>
      </c>
      <c r="F529" s="7">
        <v>143.30000000000001</v>
      </c>
      <c r="G529" s="7">
        <v>129.4</v>
      </c>
      <c r="H529" s="7" t="s">
        <v>1368</v>
      </c>
      <c r="I529" s="9">
        <v>-8.2400000000000001E-2</v>
      </c>
    </row>
    <row r="530" spans="3:9" x14ac:dyDescent="0.25">
      <c r="C530" s="10">
        <v>44518</v>
      </c>
      <c r="D530" s="7">
        <v>142</v>
      </c>
      <c r="E530" s="7">
        <v>146.19999999999999</v>
      </c>
      <c r="F530" s="7">
        <v>146.5</v>
      </c>
      <c r="G530" s="7">
        <v>141.5</v>
      </c>
      <c r="H530" s="7" t="s">
        <v>1352</v>
      </c>
      <c r="I530" s="9">
        <v>-3.1800000000000002E-2</v>
      </c>
    </row>
    <row r="531" spans="3:9" x14ac:dyDescent="0.25">
      <c r="C531" s="10">
        <v>44517</v>
      </c>
      <c r="D531" s="7">
        <v>146.66999999999999</v>
      </c>
      <c r="E531" s="7">
        <v>147.07</v>
      </c>
      <c r="F531" s="7">
        <v>149.47</v>
      </c>
      <c r="G531" s="7">
        <v>145.47</v>
      </c>
      <c r="H531" s="7" t="s">
        <v>1543</v>
      </c>
      <c r="I531" s="9">
        <v>-1.32E-2</v>
      </c>
    </row>
    <row r="532" spans="3:9" x14ac:dyDescent="0.25">
      <c r="C532" s="10">
        <v>44516</v>
      </c>
      <c r="D532" s="7">
        <v>148.63</v>
      </c>
      <c r="E532" s="7">
        <v>148.66999999999999</v>
      </c>
      <c r="F532" s="7">
        <v>149.33000000000001</v>
      </c>
      <c r="G532" s="7">
        <v>146.80000000000001</v>
      </c>
      <c r="H532" s="7" t="s">
        <v>1544</v>
      </c>
      <c r="I532" s="9">
        <v>5.1000000000000004E-3</v>
      </c>
    </row>
    <row r="533" spans="3:9" x14ac:dyDescent="0.25">
      <c r="C533" s="10">
        <v>44515</v>
      </c>
      <c r="D533" s="7">
        <v>147.87</v>
      </c>
      <c r="E533" s="7">
        <v>147.93</v>
      </c>
      <c r="F533" s="7">
        <v>150.66999999999999</v>
      </c>
      <c r="G533" s="7">
        <v>146.83000000000001</v>
      </c>
      <c r="H533" s="7" t="s">
        <v>1545</v>
      </c>
      <c r="I533" s="9">
        <v>-4.0000000000000002E-4</v>
      </c>
    </row>
    <row r="534" spans="3:9" x14ac:dyDescent="0.25">
      <c r="C534" s="10">
        <v>44512</v>
      </c>
      <c r="D534" s="7">
        <v>147.93</v>
      </c>
      <c r="E534" s="7">
        <v>148.72999999999999</v>
      </c>
      <c r="F534" s="7">
        <v>149.27000000000001</v>
      </c>
      <c r="G534" s="7">
        <v>147.30000000000001</v>
      </c>
      <c r="H534" s="7" t="s">
        <v>1458</v>
      </c>
      <c r="I534" s="9">
        <v>2.4199999999999999E-2</v>
      </c>
    </row>
    <row r="535" spans="3:9" x14ac:dyDescent="0.25">
      <c r="C535" s="10">
        <v>44511</v>
      </c>
      <c r="D535" s="7">
        <v>144.43</v>
      </c>
      <c r="E535" s="7">
        <v>146.27000000000001</v>
      </c>
      <c r="F535" s="7">
        <v>149.97</v>
      </c>
      <c r="G535" s="7">
        <v>144.07</v>
      </c>
      <c r="H535" s="7" t="s">
        <v>1264</v>
      </c>
      <c r="I535" s="9">
        <v>-2.3900000000000001E-2</v>
      </c>
    </row>
    <row r="536" spans="3:9" x14ac:dyDescent="0.25">
      <c r="C536" s="10">
        <v>44510</v>
      </c>
      <c r="D536" s="7">
        <v>147.97</v>
      </c>
      <c r="E536" s="7">
        <v>148.13</v>
      </c>
      <c r="F536" s="7">
        <v>150.80000000000001</v>
      </c>
      <c r="G536" s="7">
        <v>146.66999999999999</v>
      </c>
      <c r="H536" s="7" t="s">
        <v>1375</v>
      </c>
      <c r="I536" s="9">
        <v>8.9999999999999998E-4</v>
      </c>
    </row>
    <row r="537" spans="3:9" x14ac:dyDescent="0.25">
      <c r="C537" s="10">
        <v>44509</v>
      </c>
      <c r="D537" s="7">
        <v>147.83000000000001</v>
      </c>
      <c r="E537" s="7">
        <v>148.97</v>
      </c>
      <c r="F537" s="7">
        <v>152.66999999999999</v>
      </c>
      <c r="G537" s="7">
        <v>146.22999999999999</v>
      </c>
      <c r="H537" s="7" t="s">
        <v>1476</v>
      </c>
      <c r="I537" s="9">
        <v>-2.3E-3</v>
      </c>
    </row>
    <row r="538" spans="3:9" x14ac:dyDescent="0.25">
      <c r="C538" s="10">
        <v>44508</v>
      </c>
      <c r="D538" s="7">
        <v>148.16999999999999</v>
      </c>
      <c r="E538" s="7">
        <v>147.33000000000001</v>
      </c>
      <c r="F538" s="7">
        <v>149.27000000000001</v>
      </c>
      <c r="G538" s="7">
        <v>145.37</v>
      </c>
      <c r="H538" s="7" t="s">
        <v>1546</v>
      </c>
      <c r="I538" s="9">
        <v>9.1000000000000004E-3</v>
      </c>
    </row>
    <row r="539" spans="3:9" x14ac:dyDescent="0.25">
      <c r="C539" s="10">
        <v>44504</v>
      </c>
      <c r="D539" s="7">
        <v>146.83000000000001</v>
      </c>
      <c r="E539" s="7">
        <v>145.9</v>
      </c>
      <c r="F539" s="7">
        <v>147.63</v>
      </c>
      <c r="G539" s="7">
        <v>145.9</v>
      </c>
      <c r="H539" s="7" t="s">
        <v>1547</v>
      </c>
      <c r="I539" s="9">
        <v>1.4E-2</v>
      </c>
    </row>
    <row r="540" spans="3:9" x14ac:dyDescent="0.25">
      <c r="C540" s="10">
        <v>44503</v>
      </c>
      <c r="D540" s="7">
        <v>144.80000000000001</v>
      </c>
      <c r="E540" s="7">
        <v>147.30000000000001</v>
      </c>
      <c r="F540" s="7">
        <v>147.66999999999999</v>
      </c>
      <c r="G540" s="7">
        <v>144.07</v>
      </c>
      <c r="H540" s="7" t="s">
        <v>1215</v>
      </c>
      <c r="I540" s="9">
        <v>-1.7000000000000001E-2</v>
      </c>
    </row>
    <row r="541" spans="3:9" x14ac:dyDescent="0.25">
      <c r="C541" s="10">
        <v>44502</v>
      </c>
      <c r="D541" s="7">
        <v>147.30000000000001</v>
      </c>
      <c r="E541" s="7">
        <v>150.6</v>
      </c>
      <c r="F541" s="7">
        <v>151.93</v>
      </c>
      <c r="G541" s="7">
        <v>146.66999999999999</v>
      </c>
      <c r="H541" s="7" t="s">
        <v>1436</v>
      </c>
      <c r="I541" s="9">
        <v>-1.95E-2</v>
      </c>
    </row>
    <row r="542" spans="3:9" x14ac:dyDescent="0.25">
      <c r="C542" s="10">
        <v>44501</v>
      </c>
      <c r="D542" s="7">
        <v>150.22999999999999</v>
      </c>
      <c r="E542" s="7">
        <v>146</v>
      </c>
      <c r="F542" s="7">
        <v>151.9</v>
      </c>
      <c r="G542" s="7">
        <v>146</v>
      </c>
      <c r="H542" s="7" t="s">
        <v>1265</v>
      </c>
      <c r="I542" s="9">
        <v>1.2999999999999999E-3</v>
      </c>
    </row>
    <row r="543" spans="3:9" x14ac:dyDescent="0.25">
      <c r="C543" s="10">
        <v>44498</v>
      </c>
      <c r="D543" s="7">
        <v>150.03</v>
      </c>
      <c r="E543" s="7">
        <v>145.33000000000001</v>
      </c>
      <c r="F543" s="7">
        <v>151.33000000000001</v>
      </c>
      <c r="G543" s="7">
        <v>144.66999999999999</v>
      </c>
      <c r="H543" s="7" t="s">
        <v>1238</v>
      </c>
      <c r="I543" s="9">
        <v>3.1099999999999999E-2</v>
      </c>
    </row>
    <row r="544" spans="3:9" x14ac:dyDescent="0.25">
      <c r="C544" s="10">
        <v>44497</v>
      </c>
      <c r="D544" s="7">
        <v>145.5</v>
      </c>
      <c r="E544" s="7">
        <v>144.69999999999999</v>
      </c>
      <c r="F544" s="7">
        <v>149.16999999999999</v>
      </c>
      <c r="G544" s="7">
        <v>143.33000000000001</v>
      </c>
      <c r="H544" s="7" t="s">
        <v>1415</v>
      </c>
      <c r="I544" s="9">
        <v>-1.7600000000000001E-2</v>
      </c>
    </row>
    <row r="545" spans="3:9" x14ac:dyDescent="0.25">
      <c r="C545" s="10">
        <v>44496</v>
      </c>
      <c r="D545" s="7">
        <v>148.1</v>
      </c>
      <c r="E545" s="7">
        <v>145.87</v>
      </c>
      <c r="F545" s="7">
        <v>149.77000000000001</v>
      </c>
      <c r="G545" s="7">
        <v>144.77000000000001</v>
      </c>
      <c r="H545" s="7" t="s">
        <v>1445</v>
      </c>
      <c r="I545" s="9">
        <v>7.4999999999999997E-3</v>
      </c>
    </row>
    <row r="546" spans="3:9" x14ac:dyDescent="0.25">
      <c r="C546" s="10">
        <v>44495</v>
      </c>
      <c r="D546" s="7">
        <v>147</v>
      </c>
      <c r="E546" s="7">
        <v>150.63</v>
      </c>
      <c r="F546" s="7">
        <v>151.4</v>
      </c>
      <c r="G546" s="7">
        <v>144.13</v>
      </c>
      <c r="H546" s="7" t="s">
        <v>1262</v>
      </c>
      <c r="I546" s="9">
        <v>-2.0799999999999999E-2</v>
      </c>
    </row>
    <row r="547" spans="3:9" x14ac:dyDescent="0.25">
      <c r="C547" s="10">
        <v>44494</v>
      </c>
      <c r="D547" s="7">
        <v>150.13</v>
      </c>
      <c r="E547" s="7">
        <v>140.37</v>
      </c>
      <c r="F547" s="7">
        <v>152.30000000000001</v>
      </c>
      <c r="G547" s="7">
        <v>140.37</v>
      </c>
      <c r="H547" s="7" t="s">
        <v>267</v>
      </c>
      <c r="I547" s="9">
        <v>7.5200000000000003E-2</v>
      </c>
    </row>
    <row r="548" spans="3:9" x14ac:dyDescent="0.25">
      <c r="C548" s="10">
        <v>44491</v>
      </c>
      <c r="D548" s="7">
        <v>139.63</v>
      </c>
      <c r="E548" s="7">
        <v>147.33000000000001</v>
      </c>
      <c r="F548" s="7">
        <v>148</v>
      </c>
      <c r="G548" s="7">
        <v>138.47</v>
      </c>
      <c r="H548" s="7" t="s">
        <v>1506</v>
      </c>
      <c r="I548" s="9">
        <v>-3.4799999999999998E-2</v>
      </c>
    </row>
    <row r="549" spans="3:9" x14ac:dyDescent="0.25">
      <c r="C549" s="10">
        <v>44490</v>
      </c>
      <c r="D549" s="7">
        <v>144.66999999999999</v>
      </c>
      <c r="E549" s="7">
        <v>154.66999999999999</v>
      </c>
      <c r="F549" s="7">
        <v>156.03</v>
      </c>
      <c r="G549" s="7">
        <v>140.69999999999999</v>
      </c>
      <c r="H549" s="7" t="s">
        <v>1548</v>
      </c>
      <c r="I549" s="9">
        <v>-4.9700000000000001E-2</v>
      </c>
    </row>
    <row r="550" spans="3:9" x14ac:dyDescent="0.25">
      <c r="C550" s="10">
        <v>44489</v>
      </c>
      <c r="D550" s="7">
        <v>152.22999999999999</v>
      </c>
      <c r="E550" s="7">
        <v>155.27000000000001</v>
      </c>
      <c r="F550" s="7">
        <v>155.69999999999999</v>
      </c>
      <c r="G550" s="7">
        <v>150.07</v>
      </c>
      <c r="H550" s="7" t="s">
        <v>1017</v>
      </c>
      <c r="I550" s="9">
        <v>-2.2100000000000002E-2</v>
      </c>
    </row>
    <row r="551" spans="3:9" x14ac:dyDescent="0.25">
      <c r="C551" s="10">
        <v>44488</v>
      </c>
      <c r="D551" s="7">
        <v>155.66999999999999</v>
      </c>
      <c r="E551" s="7">
        <v>157.33000000000001</v>
      </c>
      <c r="F551" s="7">
        <v>159.30000000000001</v>
      </c>
      <c r="G551" s="7">
        <v>154.93</v>
      </c>
      <c r="H551" s="7" t="s">
        <v>1484</v>
      </c>
      <c r="I551" s="9">
        <v>-8.6999999999999994E-3</v>
      </c>
    </row>
    <row r="552" spans="3:9" x14ac:dyDescent="0.25">
      <c r="C552" s="10">
        <v>44487</v>
      </c>
      <c r="D552" s="7">
        <v>157.03</v>
      </c>
      <c r="E552" s="7">
        <v>160.66999999999999</v>
      </c>
      <c r="F552" s="7">
        <v>161.03</v>
      </c>
      <c r="G552" s="7">
        <v>156.43</v>
      </c>
      <c r="H552" s="7" t="s">
        <v>1549</v>
      </c>
      <c r="I552" s="9">
        <v>1.5E-3</v>
      </c>
    </row>
    <row r="553" spans="3:9" x14ac:dyDescent="0.25">
      <c r="C553" s="10">
        <v>44483</v>
      </c>
      <c r="D553" s="7">
        <v>156.80000000000001</v>
      </c>
      <c r="E553" s="7">
        <v>153.33000000000001</v>
      </c>
      <c r="F553" s="7">
        <v>162</v>
      </c>
      <c r="G553" s="7">
        <v>153.30000000000001</v>
      </c>
      <c r="H553" s="7" t="s">
        <v>1197</v>
      </c>
      <c r="I553" s="9">
        <v>2.4E-2</v>
      </c>
    </row>
    <row r="554" spans="3:9" x14ac:dyDescent="0.25">
      <c r="C554" s="10">
        <v>44482</v>
      </c>
      <c r="D554" s="7">
        <v>153.13</v>
      </c>
      <c r="E554" s="7">
        <v>156.72999999999999</v>
      </c>
      <c r="F554" s="7">
        <v>157</v>
      </c>
      <c r="G554" s="7">
        <v>152.66999999999999</v>
      </c>
      <c r="H554" s="7" t="s">
        <v>1462</v>
      </c>
      <c r="I554" s="9">
        <v>-2.23E-2</v>
      </c>
    </row>
    <row r="555" spans="3:9" x14ac:dyDescent="0.25">
      <c r="C555" s="10">
        <v>44481</v>
      </c>
      <c r="D555" s="7">
        <v>156.63</v>
      </c>
      <c r="E555" s="7">
        <v>159.6</v>
      </c>
      <c r="F555" s="7">
        <v>160.37</v>
      </c>
      <c r="G555" s="7">
        <v>156.30000000000001</v>
      </c>
      <c r="H555" s="7" t="s">
        <v>1224</v>
      </c>
      <c r="I555" s="9">
        <v>-1.8599999999999998E-2</v>
      </c>
    </row>
    <row r="556" spans="3:9" x14ac:dyDescent="0.25">
      <c r="C556" s="10">
        <v>44480</v>
      </c>
      <c r="D556" s="7">
        <v>159.6</v>
      </c>
      <c r="E556" s="7">
        <v>161.07</v>
      </c>
      <c r="F556" s="7">
        <v>162.4</v>
      </c>
      <c r="G556" s="7">
        <v>158.69999999999999</v>
      </c>
      <c r="H556" s="7" t="s">
        <v>1265</v>
      </c>
      <c r="I556" s="9">
        <v>-1.4E-3</v>
      </c>
    </row>
    <row r="557" spans="3:9" x14ac:dyDescent="0.25">
      <c r="C557" s="10">
        <v>44477</v>
      </c>
      <c r="D557" s="7">
        <v>159.83000000000001</v>
      </c>
      <c r="E557" s="7">
        <v>164.57</v>
      </c>
      <c r="F557" s="7">
        <v>165.97</v>
      </c>
      <c r="G557" s="7">
        <v>159.4</v>
      </c>
      <c r="H557" s="7" t="s">
        <v>1417</v>
      </c>
      <c r="I557" s="9">
        <v>-1.11E-2</v>
      </c>
    </row>
    <row r="558" spans="3:9" x14ac:dyDescent="0.25">
      <c r="C558" s="10">
        <v>44476</v>
      </c>
      <c r="D558" s="7">
        <v>161.63</v>
      </c>
      <c r="E558" s="7">
        <v>167.27</v>
      </c>
      <c r="F558" s="7">
        <v>167.9</v>
      </c>
      <c r="G558" s="7">
        <v>160.93</v>
      </c>
      <c r="H558" s="7" t="s">
        <v>1226</v>
      </c>
      <c r="I558" s="9">
        <v>-2.46E-2</v>
      </c>
    </row>
    <row r="559" spans="3:9" x14ac:dyDescent="0.25">
      <c r="C559" s="10">
        <v>44475</v>
      </c>
      <c r="D559" s="7">
        <v>165.7</v>
      </c>
      <c r="E559" s="7">
        <v>164.2</v>
      </c>
      <c r="F559" s="7">
        <v>170.63</v>
      </c>
      <c r="G559" s="7">
        <v>162.72999999999999</v>
      </c>
      <c r="H559" s="7" t="s">
        <v>1550</v>
      </c>
      <c r="I559" s="9">
        <v>2.3E-2</v>
      </c>
    </row>
    <row r="560" spans="3:9" x14ac:dyDescent="0.25">
      <c r="C560" s="10">
        <v>44474</v>
      </c>
      <c r="D560" s="7">
        <v>161.97</v>
      </c>
      <c r="E560" s="7">
        <v>162.93</v>
      </c>
      <c r="F560" s="7">
        <v>167.97</v>
      </c>
      <c r="G560" s="7">
        <v>161.37</v>
      </c>
      <c r="H560" s="7" t="s">
        <v>1163</v>
      </c>
      <c r="I560" s="9">
        <v>5.5999999999999999E-3</v>
      </c>
    </row>
    <row r="561" spans="3:9" x14ac:dyDescent="0.25">
      <c r="C561" s="10">
        <v>44473</v>
      </c>
      <c r="D561" s="7">
        <v>161.07</v>
      </c>
      <c r="E561" s="7">
        <v>166.63</v>
      </c>
      <c r="F561" s="7">
        <v>166.67</v>
      </c>
      <c r="G561" s="7">
        <v>160.03</v>
      </c>
      <c r="H561" s="7" t="s">
        <v>1165</v>
      </c>
      <c r="I561" s="9">
        <v>-3.3799999999999997E-2</v>
      </c>
    </row>
    <row r="562" spans="3:9" x14ac:dyDescent="0.25">
      <c r="C562" s="10">
        <v>44470</v>
      </c>
      <c r="D562" s="7">
        <v>166.7</v>
      </c>
      <c r="E562" s="7">
        <v>174</v>
      </c>
      <c r="F562" s="7">
        <v>178.53</v>
      </c>
      <c r="G562" s="7">
        <v>165.3</v>
      </c>
      <c r="H562" s="7" t="s">
        <v>1200</v>
      </c>
      <c r="I562" s="9">
        <v>-3.9E-2</v>
      </c>
    </row>
    <row r="563" spans="3:9" x14ac:dyDescent="0.25">
      <c r="C563" s="10">
        <v>44469</v>
      </c>
      <c r="D563" s="7">
        <v>173.47</v>
      </c>
      <c r="E563" s="7">
        <v>171.3</v>
      </c>
      <c r="F563" s="7">
        <v>177.8</v>
      </c>
      <c r="G563" s="7">
        <v>169.63</v>
      </c>
      <c r="H563" s="7" t="s">
        <v>823</v>
      </c>
      <c r="I563" s="9">
        <v>2.2599999999999999E-2</v>
      </c>
    </row>
    <row r="564" spans="3:9" x14ac:dyDescent="0.25">
      <c r="C564" s="10">
        <v>44468</v>
      </c>
      <c r="D564" s="7">
        <v>169.63</v>
      </c>
      <c r="E564" s="7">
        <v>154.93</v>
      </c>
      <c r="F564" s="7">
        <v>176.67</v>
      </c>
      <c r="G564" s="7">
        <v>152.66999999999999</v>
      </c>
      <c r="H564" s="7" t="s">
        <v>1551</v>
      </c>
      <c r="I564" s="9">
        <v>9.0899999999999995E-2</v>
      </c>
    </row>
    <row r="565" spans="3:9" x14ac:dyDescent="0.25">
      <c r="C565" s="10">
        <v>44467</v>
      </c>
      <c r="D565" s="7">
        <v>155.5</v>
      </c>
      <c r="E565" s="7">
        <v>147.03</v>
      </c>
      <c r="F565" s="7">
        <v>156.6</v>
      </c>
      <c r="G565" s="7">
        <v>145.53</v>
      </c>
      <c r="H565" s="7" t="s">
        <v>378</v>
      </c>
      <c r="I565" s="9">
        <v>6.3600000000000004E-2</v>
      </c>
    </row>
    <row r="566" spans="3:9" x14ac:dyDescent="0.25">
      <c r="C566" s="10">
        <v>44466</v>
      </c>
      <c r="D566" s="7">
        <v>146.19999999999999</v>
      </c>
      <c r="E566" s="7">
        <v>146.4</v>
      </c>
      <c r="F566" s="7">
        <v>147.30000000000001</v>
      </c>
      <c r="G566" s="7">
        <v>144.72999999999999</v>
      </c>
      <c r="H566" s="7" t="s">
        <v>1231</v>
      </c>
      <c r="I566" s="9">
        <v>1.06E-2</v>
      </c>
    </row>
    <row r="567" spans="3:9" x14ac:dyDescent="0.25">
      <c r="C567" s="10">
        <v>44463</v>
      </c>
      <c r="D567" s="7">
        <v>144.66999999999999</v>
      </c>
      <c r="E567" s="7">
        <v>144.19999999999999</v>
      </c>
      <c r="F567" s="7">
        <v>146.30000000000001</v>
      </c>
      <c r="G567" s="7">
        <v>143.1</v>
      </c>
      <c r="H567" s="7" t="s">
        <v>1269</v>
      </c>
      <c r="I567" s="9">
        <v>1.47E-2</v>
      </c>
    </row>
    <row r="568" spans="3:9" x14ac:dyDescent="0.25">
      <c r="C568" s="10">
        <v>44462</v>
      </c>
      <c r="D568" s="7">
        <v>142.57</v>
      </c>
      <c r="E568" s="7">
        <v>147.33000000000001</v>
      </c>
      <c r="F568" s="7">
        <v>148.47</v>
      </c>
      <c r="G568" s="7">
        <v>141.9</v>
      </c>
      <c r="H568" s="7" t="s">
        <v>1255</v>
      </c>
      <c r="I568" s="9">
        <v>-1.4500000000000001E-2</v>
      </c>
    </row>
    <row r="569" spans="3:9" x14ac:dyDescent="0.25">
      <c r="C569" s="10">
        <v>44461</v>
      </c>
      <c r="D569" s="7">
        <v>144.66999999999999</v>
      </c>
      <c r="E569" s="7">
        <v>140</v>
      </c>
      <c r="F569" s="7">
        <v>146.53</v>
      </c>
      <c r="G569" s="7">
        <v>139.47</v>
      </c>
      <c r="H569" s="7" t="s">
        <v>1178</v>
      </c>
      <c r="I569" s="9">
        <v>3.8800000000000001E-2</v>
      </c>
    </row>
    <row r="570" spans="3:9" x14ac:dyDescent="0.25">
      <c r="C570" s="10">
        <v>44460</v>
      </c>
      <c r="D570" s="7">
        <v>139.27000000000001</v>
      </c>
      <c r="E570" s="7">
        <v>132.6</v>
      </c>
      <c r="F570" s="7">
        <v>140.57</v>
      </c>
      <c r="G570" s="7">
        <v>132.19999999999999</v>
      </c>
      <c r="H570" s="7" t="s">
        <v>1552</v>
      </c>
      <c r="I570" s="9">
        <v>7.0499999999999993E-2</v>
      </c>
    </row>
    <row r="571" spans="3:9" x14ac:dyDescent="0.25">
      <c r="C571" s="10">
        <v>44459</v>
      </c>
      <c r="D571" s="7">
        <v>130.1</v>
      </c>
      <c r="E571" s="7">
        <v>133.13</v>
      </c>
      <c r="F571" s="7">
        <v>135.9</v>
      </c>
      <c r="G571" s="7">
        <v>128.87</v>
      </c>
      <c r="H571" s="7" t="s">
        <v>1349</v>
      </c>
      <c r="I571" s="9">
        <v>-2.3300000000000001E-2</v>
      </c>
    </row>
    <row r="572" spans="3:9" x14ac:dyDescent="0.25">
      <c r="C572" s="10">
        <v>44456</v>
      </c>
      <c r="D572" s="7">
        <v>133.19999999999999</v>
      </c>
      <c r="E572" s="7">
        <v>141.33000000000001</v>
      </c>
      <c r="F572" s="7">
        <v>143.33000000000001</v>
      </c>
      <c r="G572" s="7">
        <v>131.66999999999999</v>
      </c>
      <c r="H572" s="7" t="s">
        <v>1207</v>
      </c>
      <c r="I572" s="9">
        <v>-5.5300000000000002E-2</v>
      </c>
    </row>
    <row r="573" spans="3:9" x14ac:dyDescent="0.25">
      <c r="C573" s="10">
        <v>44455</v>
      </c>
      <c r="D573" s="7">
        <v>141</v>
      </c>
      <c r="E573" s="7">
        <v>139</v>
      </c>
      <c r="F573" s="7">
        <v>142.19999999999999</v>
      </c>
      <c r="G573" s="7">
        <v>139</v>
      </c>
      <c r="H573" s="7" t="s">
        <v>1227</v>
      </c>
      <c r="I573" s="9">
        <v>2.75E-2</v>
      </c>
    </row>
    <row r="574" spans="3:9" x14ac:dyDescent="0.25">
      <c r="C574" s="10">
        <v>44454</v>
      </c>
      <c r="D574" s="7">
        <v>137.22999999999999</v>
      </c>
      <c r="E574" s="7">
        <v>133.30000000000001</v>
      </c>
      <c r="F574" s="7">
        <v>139.30000000000001</v>
      </c>
      <c r="G574" s="7">
        <v>133</v>
      </c>
      <c r="H574" s="7" t="s">
        <v>706</v>
      </c>
      <c r="I574" s="9">
        <v>3.7499999999999999E-2</v>
      </c>
    </row>
    <row r="575" spans="3:9" x14ac:dyDescent="0.25">
      <c r="C575" s="10">
        <v>44453</v>
      </c>
      <c r="D575" s="7">
        <v>132.27000000000001</v>
      </c>
      <c r="E575" s="7">
        <v>129.6</v>
      </c>
      <c r="F575" s="7">
        <v>133.80000000000001</v>
      </c>
      <c r="G575" s="7">
        <v>129.57</v>
      </c>
      <c r="H575" s="7" t="s">
        <v>1195</v>
      </c>
      <c r="I575" s="9">
        <v>2.6100000000000002E-2</v>
      </c>
    </row>
    <row r="576" spans="3:9" x14ac:dyDescent="0.25">
      <c r="C576" s="10">
        <v>44452</v>
      </c>
      <c r="D576" s="7">
        <v>128.9</v>
      </c>
      <c r="E576" s="7">
        <v>131.19999999999999</v>
      </c>
      <c r="F576" s="7">
        <v>131.72999999999999</v>
      </c>
      <c r="G576" s="7">
        <v>126.67</v>
      </c>
      <c r="H576" s="7" t="s">
        <v>1398</v>
      </c>
      <c r="I576" s="9">
        <v>-7.9000000000000008E-3</v>
      </c>
    </row>
    <row r="577" spans="3:9" x14ac:dyDescent="0.25">
      <c r="C577" s="10">
        <v>44448</v>
      </c>
      <c r="D577" s="7">
        <v>129.93</v>
      </c>
      <c r="E577" s="7">
        <v>126</v>
      </c>
      <c r="F577" s="7">
        <v>132.57</v>
      </c>
      <c r="G577" s="7">
        <v>124.8</v>
      </c>
      <c r="H577" s="7" t="s">
        <v>760</v>
      </c>
      <c r="I577" s="9">
        <v>2.7699999999999999E-2</v>
      </c>
    </row>
    <row r="578" spans="3:9" x14ac:dyDescent="0.25">
      <c r="C578" s="10">
        <v>44447</v>
      </c>
      <c r="D578" s="7">
        <v>126.43</v>
      </c>
      <c r="E578" s="7">
        <v>120.67</v>
      </c>
      <c r="F578" s="7">
        <v>127.33</v>
      </c>
      <c r="G578" s="7">
        <v>120.67</v>
      </c>
      <c r="H578" s="7" t="s">
        <v>1258</v>
      </c>
      <c r="I578" s="9">
        <v>5.0999999999999997E-2</v>
      </c>
    </row>
    <row r="579" spans="3:9" x14ac:dyDescent="0.25">
      <c r="C579" s="10">
        <v>44446</v>
      </c>
      <c r="D579" s="7">
        <v>120.3</v>
      </c>
      <c r="E579" s="7">
        <v>118</v>
      </c>
      <c r="F579" s="7">
        <v>120.67</v>
      </c>
      <c r="G579" s="7">
        <v>117.7</v>
      </c>
      <c r="H579" s="7" t="s">
        <v>1524</v>
      </c>
      <c r="I579" s="9">
        <v>2.41E-2</v>
      </c>
    </row>
    <row r="580" spans="3:9" x14ac:dyDescent="0.25">
      <c r="C580" s="10">
        <v>44445</v>
      </c>
      <c r="D580" s="7">
        <v>117.47</v>
      </c>
      <c r="E580" s="7">
        <v>117.57</v>
      </c>
      <c r="F580" s="7">
        <v>119.67</v>
      </c>
      <c r="G580" s="7">
        <v>116.73</v>
      </c>
      <c r="H580" s="7" t="s">
        <v>1366</v>
      </c>
      <c r="I580" s="9">
        <v>-2.0500000000000001E-2</v>
      </c>
    </row>
    <row r="581" spans="3:9" x14ac:dyDescent="0.25">
      <c r="C581" s="10">
        <v>44442</v>
      </c>
      <c r="D581" s="7">
        <v>119.93</v>
      </c>
      <c r="E581" s="7">
        <v>120.53</v>
      </c>
      <c r="F581" s="7">
        <v>122</v>
      </c>
      <c r="G581" s="7">
        <v>119.33</v>
      </c>
      <c r="H581" s="7" t="s">
        <v>1372</v>
      </c>
      <c r="I581" s="9">
        <v>3.5999999999999999E-3</v>
      </c>
    </row>
    <row r="582" spans="3:9" x14ac:dyDescent="0.25">
      <c r="C582" s="10">
        <v>44441</v>
      </c>
      <c r="D582" s="7">
        <v>119.5</v>
      </c>
      <c r="E582" s="7">
        <v>118.97</v>
      </c>
      <c r="F582" s="7">
        <v>120.27</v>
      </c>
      <c r="G582" s="7">
        <v>118.9</v>
      </c>
      <c r="H582" s="7" t="s">
        <v>1553</v>
      </c>
      <c r="I582" s="9">
        <v>-1.4E-3</v>
      </c>
    </row>
    <row r="583" spans="3:9" x14ac:dyDescent="0.25">
      <c r="C583" s="10">
        <v>44440</v>
      </c>
      <c r="D583" s="7">
        <v>119.67</v>
      </c>
      <c r="E583" s="7">
        <v>121.2</v>
      </c>
      <c r="F583" s="7">
        <v>121.2</v>
      </c>
      <c r="G583" s="7">
        <v>118.73</v>
      </c>
      <c r="H583" s="7" t="s">
        <v>1387</v>
      </c>
      <c r="I583" s="9">
        <v>-1.37E-2</v>
      </c>
    </row>
    <row r="584" spans="3:9" x14ac:dyDescent="0.25">
      <c r="C584" s="10">
        <v>44439</v>
      </c>
      <c r="D584" s="7">
        <v>121.33</v>
      </c>
      <c r="E584" s="7">
        <v>115.93</v>
      </c>
      <c r="F584" s="7">
        <v>124.67</v>
      </c>
      <c r="G584" s="7">
        <v>115.47</v>
      </c>
      <c r="H584" s="7" t="s">
        <v>1458</v>
      </c>
      <c r="I584" s="9">
        <v>4.5699999999999998E-2</v>
      </c>
    </row>
    <row r="585" spans="3:9" x14ac:dyDescent="0.25">
      <c r="C585" s="10">
        <v>44438</v>
      </c>
      <c r="D585" s="7">
        <v>116.03</v>
      </c>
      <c r="E585" s="7">
        <v>118</v>
      </c>
      <c r="F585" s="7">
        <v>119.4</v>
      </c>
      <c r="G585" s="7">
        <v>115.67</v>
      </c>
      <c r="H585" s="7" t="s">
        <v>1466</v>
      </c>
      <c r="I585" s="9">
        <v>-1.4200000000000001E-2</v>
      </c>
    </row>
    <row r="586" spans="3:9" x14ac:dyDescent="0.25">
      <c r="C586" s="10">
        <v>44435</v>
      </c>
      <c r="D586" s="7">
        <v>117.7</v>
      </c>
      <c r="E586" s="7">
        <v>119.03</v>
      </c>
      <c r="F586" s="7">
        <v>121.67</v>
      </c>
      <c r="G586" s="7">
        <v>116.7</v>
      </c>
      <c r="H586" s="7" t="s">
        <v>1486</v>
      </c>
      <c r="I586" s="9">
        <v>-1.7299999999999999E-2</v>
      </c>
    </row>
    <row r="587" spans="3:9" x14ac:dyDescent="0.25">
      <c r="C587" s="10">
        <v>44434</v>
      </c>
      <c r="D587" s="7">
        <v>119.77</v>
      </c>
      <c r="E587" s="7">
        <v>117.73</v>
      </c>
      <c r="F587" s="7">
        <v>121.47</v>
      </c>
      <c r="G587" s="7">
        <v>117</v>
      </c>
      <c r="H587" s="7" t="s">
        <v>173</v>
      </c>
      <c r="I587" s="9">
        <v>2.0400000000000001E-2</v>
      </c>
    </row>
    <row r="588" spans="3:9" x14ac:dyDescent="0.25">
      <c r="C588" s="10">
        <v>44433</v>
      </c>
      <c r="D588" s="7">
        <v>117.37</v>
      </c>
      <c r="E588" s="7">
        <v>114.67</v>
      </c>
      <c r="F588" s="7">
        <v>118</v>
      </c>
      <c r="G588" s="7">
        <v>114.3</v>
      </c>
      <c r="H588" s="7" t="s">
        <v>1175</v>
      </c>
      <c r="I588" s="9">
        <v>2.8899999999999999E-2</v>
      </c>
    </row>
    <row r="589" spans="3:9" x14ac:dyDescent="0.25">
      <c r="C589" s="10">
        <v>44432</v>
      </c>
      <c r="D589" s="7">
        <v>114.07</v>
      </c>
      <c r="E589" s="7">
        <v>113.33</v>
      </c>
      <c r="F589" s="7">
        <v>114.4</v>
      </c>
      <c r="G589" s="7">
        <v>112.73</v>
      </c>
      <c r="H589" s="7" t="s">
        <v>1464</v>
      </c>
      <c r="I589" s="9">
        <v>1.7600000000000001E-2</v>
      </c>
    </row>
    <row r="590" spans="3:9" x14ac:dyDescent="0.25">
      <c r="C590" s="10">
        <v>44431</v>
      </c>
      <c r="D590" s="7">
        <v>112.1</v>
      </c>
      <c r="E590" s="7">
        <v>111.47</v>
      </c>
      <c r="F590" s="7">
        <v>114.67</v>
      </c>
      <c r="G590" s="7">
        <v>110.97</v>
      </c>
      <c r="H590" s="7" t="s">
        <v>1245</v>
      </c>
      <c r="I590" s="9">
        <v>1.0800000000000001E-2</v>
      </c>
    </row>
    <row r="591" spans="3:9" x14ac:dyDescent="0.25">
      <c r="C591" s="10">
        <v>44428</v>
      </c>
      <c r="D591" s="7">
        <v>110.9</v>
      </c>
      <c r="E591" s="7">
        <v>108</v>
      </c>
      <c r="F591" s="7">
        <v>112.67</v>
      </c>
      <c r="G591" s="7">
        <v>107.73</v>
      </c>
      <c r="H591" s="7" t="s">
        <v>1554</v>
      </c>
      <c r="I591" s="9">
        <v>1.72E-2</v>
      </c>
    </row>
    <row r="592" spans="3:9" x14ac:dyDescent="0.25">
      <c r="C592" s="10">
        <v>44426</v>
      </c>
      <c r="D592" s="7">
        <v>109.03</v>
      </c>
      <c r="E592" s="7">
        <v>112</v>
      </c>
      <c r="F592" s="7">
        <v>113.4</v>
      </c>
      <c r="G592" s="7">
        <v>107.53</v>
      </c>
      <c r="H592" s="7" t="s">
        <v>1402</v>
      </c>
      <c r="I592" s="9">
        <v>-2.01E-2</v>
      </c>
    </row>
    <row r="593" spans="3:9" x14ac:dyDescent="0.25">
      <c r="C593" s="10">
        <v>44425</v>
      </c>
      <c r="D593" s="7">
        <v>111.27</v>
      </c>
      <c r="E593" s="7">
        <v>108.6</v>
      </c>
      <c r="F593" s="7">
        <v>111.83</v>
      </c>
      <c r="G593" s="7">
        <v>107.27</v>
      </c>
      <c r="H593" s="7" t="s">
        <v>1415</v>
      </c>
      <c r="I593" s="9">
        <v>2.3599999999999999E-2</v>
      </c>
    </row>
    <row r="594" spans="3:9" x14ac:dyDescent="0.25">
      <c r="C594" s="10">
        <v>44424</v>
      </c>
      <c r="D594" s="7">
        <v>108.7</v>
      </c>
      <c r="E594" s="7">
        <v>110.67</v>
      </c>
      <c r="F594" s="7">
        <v>111.47</v>
      </c>
      <c r="G594" s="7">
        <v>108.3</v>
      </c>
      <c r="H594" s="7" t="s">
        <v>1555</v>
      </c>
      <c r="I594" s="9">
        <v>-1.9800000000000002E-2</v>
      </c>
    </row>
    <row r="595" spans="3:9" x14ac:dyDescent="0.25">
      <c r="C595" s="10">
        <v>44421</v>
      </c>
      <c r="D595" s="7">
        <v>110.9</v>
      </c>
      <c r="E595" s="7">
        <v>109.73</v>
      </c>
      <c r="F595" s="7">
        <v>112.1</v>
      </c>
      <c r="G595" s="7">
        <v>109.33</v>
      </c>
      <c r="H595" s="7" t="s">
        <v>1556</v>
      </c>
      <c r="I595" s="9">
        <v>1.12E-2</v>
      </c>
    </row>
    <row r="596" spans="3:9" x14ac:dyDescent="0.25">
      <c r="C596" s="10">
        <v>44420</v>
      </c>
      <c r="D596" s="7">
        <v>109.67</v>
      </c>
      <c r="E596" s="7">
        <v>109.33</v>
      </c>
      <c r="F596" s="7">
        <v>114</v>
      </c>
      <c r="G596" s="7">
        <v>108.47</v>
      </c>
      <c r="H596" s="7" t="s">
        <v>174</v>
      </c>
      <c r="I596" s="9">
        <v>6.1000000000000004E-3</v>
      </c>
    </row>
    <row r="597" spans="3:9" x14ac:dyDescent="0.25">
      <c r="C597" s="10">
        <v>44419</v>
      </c>
      <c r="D597" s="7">
        <v>109</v>
      </c>
      <c r="E597" s="7">
        <v>107.93</v>
      </c>
      <c r="F597" s="7">
        <v>109.97</v>
      </c>
      <c r="G597" s="7">
        <v>106.53</v>
      </c>
      <c r="H597" s="7" t="s">
        <v>1557</v>
      </c>
      <c r="I597" s="9">
        <v>1.7100000000000001E-2</v>
      </c>
    </row>
    <row r="598" spans="3:9" x14ac:dyDescent="0.25">
      <c r="C598" s="10">
        <v>44418</v>
      </c>
      <c r="D598" s="7">
        <v>107.17</v>
      </c>
      <c r="E598" s="7">
        <v>110.37</v>
      </c>
      <c r="F598" s="7">
        <v>110.67</v>
      </c>
      <c r="G598" s="7">
        <v>106</v>
      </c>
      <c r="H598" s="7" t="s">
        <v>1558</v>
      </c>
      <c r="I598" s="9">
        <v>-2.86E-2</v>
      </c>
    </row>
    <row r="599" spans="3:9" x14ac:dyDescent="0.25">
      <c r="C599" s="10">
        <v>44417</v>
      </c>
      <c r="D599" s="7">
        <v>110.33</v>
      </c>
      <c r="E599" s="7">
        <v>111.33</v>
      </c>
      <c r="F599" s="7">
        <v>111.87</v>
      </c>
      <c r="G599" s="7">
        <v>104.87</v>
      </c>
      <c r="H599" s="7" t="s">
        <v>1559</v>
      </c>
      <c r="I599" s="9">
        <v>-1.11E-2</v>
      </c>
    </row>
    <row r="600" spans="3:9" x14ac:dyDescent="0.25">
      <c r="C600" s="10">
        <v>44414</v>
      </c>
      <c r="D600" s="7">
        <v>111.57</v>
      </c>
      <c r="E600" s="7">
        <v>109.27</v>
      </c>
      <c r="F600" s="7">
        <v>112.07</v>
      </c>
      <c r="G600" s="7">
        <v>108.57</v>
      </c>
      <c r="H600" s="7" t="s">
        <v>1367</v>
      </c>
      <c r="I600" s="9">
        <v>2.76E-2</v>
      </c>
    </row>
    <row r="601" spans="3:9" x14ac:dyDescent="0.25">
      <c r="C601" s="10">
        <v>44413</v>
      </c>
      <c r="D601" s="7">
        <v>108.57</v>
      </c>
      <c r="E601" s="7">
        <v>110.03</v>
      </c>
      <c r="F601" s="7">
        <v>110.03</v>
      </c>
      <c r="G601" s="7">
        <v>107.77</v>
      </c>
      <c r="H601" s="7" t="s">
        <v>1560</v>
      </c>
      <c r="I601" s="9">
        <v>-1.66E-2</v>
      </c>
    </row>
    <row r="602" spans="3:9" x14ac:dyDescent="0.25">
      <c r="C602" s="10">
        <v>44412</v>
      </c>
      <c r="D602" s="7">
        <v>110.4</v>
      </c>
      <c r="E602" s="7">
        <v>111.27</v>
      </c>
      <c r="F602" s="7">
        <v>111.27</v>
      </c>
      <c r="G602" s="7">
        <v>109.83</v>
      </c>
      <c r="H602" s="7" t="s">
        <v>1561</v>
      </c>
      <c r="I602" s="9">
        <v>-2.3999999999999998E-3</v>
      </c>
    </row>
    <row r="603" spans="3:9" x14ac:dyDescent="0.25">
      <c r="C603" s="10">
        <v>44411</v>
      </c>
      <c r="D603" s="7">
        <v>110.67</v>
      </c>
      <c r="E603" s="7">
        <v>109.73</v>
      </c>
      <c r="F603" s="7">
        <v>111.23</v>
      </c>
      <c r="G603" s="7">
        <v>108.87</v>
      </c>
      <c r="H603" s="7" t="s">
        <v>1431</v>
      </c>
      <c r="I603" s="9">
        <v>3.0999999999999999E-3</v>
      </c>
    </row>
    <row r="604" spans="3:9" x14ac:dyDescent="0.25">
      <c r="C604" s="10">
        <v>44410</v>
      </c>
      <c r="D604" s="7">
        <v>110.33</v>
      </c>
      <c r="E604" s="7">
        <v>112.6</v>
      </c>
      <c r="F604" s="7">
        <v>112.63</v>
      </c>
      <c r="G604" s="7">
        <v>109.73</v>
      </c>
      <c r="H604" s="7" t="s">
        <v>1562</v>
      </c>
      <c r="I604" s="9">
        <v>-8.0999999999999996E-3</v>
      </c>
    </row>
    <row r="605" spans="3:9" x14ac:dyDescent="0.25">
      <c r="C605" s="10">
        <v>44407</v>
      </c>
      <c r="D605" s="7">
        <v>111.23</v>
      </c>
      <c r="E605" s="7">
        <v>108.9</v>
      </c>
      <c r="F605" s="7">
        <v>112.33</v>
      </c>
      <c r="G605" s="7">
        <v>108.03</v>
      </c>
      <c r="H605" s="7" t="s">
        <v>1563</v>
      </c>
      <c r="I605" s="9">
        <v>2.0500000000000001E-2</v>
      </c>
    </row>
    <row r="606" spans="3:9" x14ac:dyDescent="0.25">
      <c r="C606" s="10">
        <v>44406</v>
      </c>
      <c r="D606" s="7">
        <v>109</v>
      </c>
      <c r="E606" s="7">
        <v>109.27</v>
      </c>
      <c r="F606" s="7">
        <v>109.6</v>
      </c>
      <c r="G606" s="7">
        <v>107.57</v>
      </c>
      <c r="H606" s="7" t="s">
        <v>1564</v>
      </c>
      <c r="I606" s="9">
        <v>4.8999999999999998E-3</v>
      </c>
    </row>
    <row r="607" spans="3:9" x14ac:dyDescent="0.25">
      <c r="C607" s="10">
        <v>44405</v>
      </c>
      <c r="D607" s="7">
        <v>108.47</v>
      </c>
      <c r="E607" s="7">
        <v>106.8</v>
      </c>
      <c r="F607" s="7">
        <v>109.2</v>
      </c>
      <c r="G607" s="7">
        <v>105.7</v>
      </c>
      <c r="H607" s="7" t="s">
        <v>1565</v>
      </c>
      <c r="I607" s="9">
        <v>1.0200000000000001E-2</v>
      </c>
    </row>
    <row r="608" spans="3:9" x14ac:dyDescent="0.25">
      <c r="C608" s="10">
        <v>44404</v>
      </c>
      <c r="D608" s="7">
        <v>107.37</v>
      </c>
      <c r="E608" s="7">
        <v>108.4</v>
      </c>
      <c r="F608" s="7">
        <v>108.63</v>
      </c>
      <c r="G608" s="7">
        <v>106.7</v>
      </c>
      <c r="H608" s="7" t="s">
        <v>1566</v>
      </c>
      <c r="I608" s="9">
        <v>-8.9999999999999998E-4</v>
      </c>
    </row>
    <row r="609" spans="3:9" x14ac:dyDescent="0.25">
      <c r="C609" s="10">
        <v>44403</v>
      </c>
      <c r="D609" s="7">
        <v>107.47</v>
      </c>
      <c r="E609" s="7">
        <v>107.93</v>
      </c>
      <c r="F609" s="7">
        <v>108.43</v>
      </c>
      <c r="G609" s="7">
        <v>107.03</v>
      </c>
      <c r="H609" s="7" t="s">
        <v>1567</v>
      </c>
      <c r="I609" s="9">
        <v>6.9999999999999999E-4</v>
      </c>
    </row>
    <row r="610" spans="3:9" x14ac:dyDescent="0.25">
      <c r="C610" s="10">
        <v>44400</v>
      </c>
      <c r="D610" s="7">
        <v>107.4</v>
      </c>
      <c r="E610" s="7">
        <v>107.67</v>
      </c>
      <c r="F610" s="7">
        <v>109.07</v>
      </c>
      <c r="G610" s="7">
        <v>107.13</v>
      </c>
      <c r="H610" s="7" t="s">
        <v>1511</v>
      </c>
      <c r="I610" s="9">
        <v>-1.9E-3</v>
      </c>
    </row>
    <row r="611" spans="3:9" x14ac:dyDescent="0.25">
      <c r="C611" s="10">
        <v>44399</v>
      </c>
      <c r="D611" s="7">
        <v>107.6</v>
      </c>
      <c r="E611" s="7">
        <v>105.27</v>
      </c>
      <c r="F611" s="7">
        <v>108.4</v>
      </c>
      <c r="G611" s="7">
        <v>104.47</v>
      </c>
      <c r="H611" s="7" t="s">
        <v>1343</v>
      </c>
      <c r="I611" s="9">
        <v>3.8300000000000001E-2</v>
      </c>
    </row>
    <row r="612" spans="3:9" x14ac:dyDescent="0.25">
      <c r="C612" s="10">
        <v>44397</v>
      </c>
      <c r="D612" s="7">
        <v>103.63</v>
      </c>
      <c r="E612" s="7">
        <v>102.73</v>
      </c>
      <c r="F612" s="7">
        <v>104</v>
      </c>
      <c r="G612" s="7">
        <v>102.07</v>
      </c>
      <c r="H612" s="7" t="s">
        <v>1481</v>
      </c>
      <c r="I612" s="9">
        <v>-2.5999999999999999E-3</v>
      </c>
    </row>
    <row r="613" spans="3:9" x14ac:dyDescent="0.25">
      <c r="C613" s="10">
        <v>44396</v>
      </c>
      <c r="D613" s="7">
        <v>103.9</v>
      </c>
      <c r="E613" s="7">
        <v>103.33</v>
      </c>
      <c r="F613" s="7">
        <v>105.87</v>
      </c>
      <c r="G613" s="7">
        <v>102.37</v>
      </c>
      <c r="H613" s="7" t="s">
        <v>1449</v>
      </c>
      <c r="I613" s="9">
        <v>-5.1000000000000004E-3</v>
      </c>
    </row>
    <row r="614" spans="3:9" x14ac:dyDescent="0.25">
      <c r="C614" s="10">
        <v>44393</v>
      </c>
      <c r="D614" s="7">
        <v>104.43</v>
      </c>
      <c r="E614" s="7">
        <v>107.57</v>
      </c>
      <c r="F614" s="7">
        <v>107.97</v>
      </c>
      <c r="G614" s="7">
        <v>103.33</v>
      </c>
      <c r="H614" s="7" t="s">
        <v>1218</v>
      </c>
      <c r="I614" s="9">
        <v>-2.92E-2</v>
      </c>
    </row>
    <row r="615" spans="3:9" x14ac:dyDescent="0.25">
      <c r="C615" s="10">
        <v>44392</v>
      </c>
      <c r="D615" s="7">
        <v>107.57</v>
      </c>
      <c r="E615" s="7">
        <v>110.6</v>
      </c>
      <c r="F615" s="7">
        <v>111.17</v>
      </c>
      <c r="G615" s="7">
        <v>106.83</v>
      </c>
      <c r="H615" s="7" t="s">
        <v>1413</v>
      </c>
      <c r="I615" s="9">
        <v>-2.7099999999999999E-2</v>
      </c>
    </row>
    <row r="616" spans="3:9" x14ac:dyDescent="0.25">
      <c r="C616" s="10">
        <v>44391</v>
      </c>
      <c r="D616" s="7">
        <v>110.57</v>
      </c>
      <c r="E616" s="7">
        <v>113.4</v>
      </c>
      <c r="F616" s="7">
        <v>114.3</v>
      </c>
      <c r="G616" s="7">
        <v>110.2</v>
      </c>
      <c r="H616" s="7" t="s">
        <v>1514</v>
      </c>
      <c r="I616" s="9">
        <v>-1.89E-2</v>
      </c>
    </row>
    <row r="617" spans="3:9" x14ac:dyDescent="0.25">
      <c r="C617" s="10">
        <v>44390</v>
      </c>
      <c r="D617" s="7">
        <v>112.7</v>
      </c>
      <c r="E617" s="7">
        <v>112.93</v>
      </c>
      <c r="F617" s="7">
        <v>114</v>
      </c>
      <c r="G617" s="7">
        <v>111.57</v>
      </c>
      <c r="H617" s="7" t="s">
        <v>1568</v>
      </c>
      <c r="I617" s="9">
        <v>-2.9999999999999997E-4</v>
      </c>
    </row>
    <row r="618" spans="3:9" x14ac:dyDescent="0.25">
      <c r="C618" s="10">
        <v>44389</v>
      </c>
      <c r="D618" s="7">
        <v>112.73</v>
      </c>
      <c r="E618" s="7">
        <v>115.6</v>
      </c>
      <c r="F618" s="7">
        <v>116.27</v>
      </c>
      <c r="G618" s="7">
        <v>112.07</v>
      </c>
      <c r="H618" s="7" t="s">
        <v>1569</v>
      </c>
      <c r="I618" s="9">
        <v>-2.5399999999999999E-2</v>
      </c>
    </row>
    <row r="619" spans="3:9" x14ac:dyDescent="0.25">
      <c r="C619" s="10">
        <v>44386</v>
      </c>
      <c r="D619" s="7">
        <v>115.67</v>
      </c>
      <c r="E619" s="7">
        <v>115.33</v>
      </c>
      <c r="F619" s="7">
        <v>117.53</v>
      </c>
      <c r="G619" s="7">
        <v>115.03</v>
      </c>
      <c r="H619" s="7" t="s">
        <v>1419</v>
      </c>
      <c r="I619" s="9">
        <v>4.7000000000000002E-3</v>
      </c>
    </row>
    <row r="620" spans="3:9" x14ac:dyDescent="0.25">
      <c r="C620" s="10">
        <v>44385</v>
      </c>
      <c r="D620" s="7">
        <v>115.13</v>
      </c>
      <c r="E620" s="7">
        <v>114.47</v>
      </c>
      <c r="F620" s="7">
        <v>117.33</v>
      </c>
      <c r="G620" s="7">
        <v>112.77</v>
      </c>
      <c r="H620" s="7" t="s">
        <v>1230</v>
      </c>
      <c r="I620" s="9">
        <v>-8.9999999999999998E-4</v>
      </c>
    </row>
    <row r="621" spans="3:9" x14ac:dyDescent="0.25">
      <c r="C621" s="10">
        <v>44384</v>
      </c>
      <c r="D621" s="7">
        <v>115.23</v>
      </c>
      <c r="E621" s="7">
        <v>115.97</v>
      </c>
      <c r="F621" s="7">
        <v>116</v>
      </c>
      <c r="G621" s="7">
        <v>114.33</v>
      </c>
      <c r="H621" s="7" t="s">
        <v>1375</v>
      </c>
      <c r="I621" s="9">
        <v>-7.1999999999999998E-3</v>
      </c>
    </row>
    <row r="622" spans="3:9" x14ac:dyDescent="0.25">
      <c r="C622" s="10">
        <v>44383</v>
      </c>
      <c r="D622" s="7">
        <v>116.07</v>
      </c>
      <c r="E622" s="7">
        <v>115.87</v>
      </c>
      <c r="F622" s="7">
        <v>118.27</v>
      </c>
      <c r="G622" s="7">
        <v>115.5</v>
      </c>
      <c r="H622" s="7" t="s">
        <v>1221</v>
      </c>
      <c r="I622" s="9">
        <v>1.0800000000000001E-2</v>
      </c>
    </row>
    <row r="623" spans="3:9" x14ac:dyDescent="0.25">
      <c r="C623" s="10">
        <v>44382</v>
      </c>
      <c r="D623" s="7">
        <v>114.83</v>
      </c>
      <c r="E623" s="7">
        <v>113.33</v>
      </c>
      <c r="F623" s="7">
        <v>116.33</v>
      </c>
      <c r="G623" s="7">
        <v>112.77</v>
      </c>
      <c r="H623" s="7" t="s">
        <v>1195</v>
      </c>
      <c r="I623" s="9">
        <v>1.7999999999999999E-2</v>
      </c>
    </row>
    <row r="624" spans="3:9" x14ac:dyDescent="0.25">
      <c r="C624" s="10">
        <v>44379</v>
      </c>
      <c r="D624" s="7">
        <v>112.8</v>
      </c>
      <c r="E624" s="7">
        <v>109.03</v>
      </c>
      <c r="F624" s="7">
        <v>113.33</v>
      </c>
      <c r="G624" s="7">
        <v>108.83</v>
      </c>
      <c r="H624" s="7" t="s">
        <v>1570</v>
      </c>
      <c r="I624" s="9">
        <v>3.9899999999999998E-2</v>
      </c>
    </row>
    <row r="625" spans="3:9" x14ac:dyDescent="0.25">
      <c r="C625" s="10">
        <v>44378</v>
      </c>
      <c r="D625" s="7">
        <v>108.47</v>
      </c>
      <c r="E625" s="7">
        <v>104.93</v>
      </c>
      <c r="F625" s="7">
        <v>109.33</v>
      </c>
      <c r="G625" s="7">
        <v>104.87</v>
      </c>
      <c r="H625" s="7" t="s">
        <v>1340</v>
      </c>
      <c r="I625" s="9">
        <v>3.5000000000000003E-2</v>
      </c>
    </row>
    <row r="626" spans="3:9" x14ac:dyDescent="0.25">
      <c r="C626" s="10">
        <v>44377</v>
      </c>
      <c r="D626" s="7">
        <v>104.8</v>
      </c>
      <c r="E626" s="7">
        <v>104.7</v>
      </c>
      <c r="F626" s="7">
        <v>107.5</v>
      </c>
      <c r="G626" s="7">
        <v>104.07</v>
      </c>
      <c r="H626" s="7" t="s">
        <v>180</v>
      </c>
      <c r="I626" s="9">
        <v>1.8499999999999999E-2</v>
      </c>
    </row>
    <row r="627" spans="3:9" x14ac:dyDescent="0.25">
      <c r="C627" s="10">
        <v>44376</v>
      </c>
      <c r="D627" s="7">
        <v>102.9</v>
      </c>
      <c r="E627" s="7">
        <v>108.33</v>
      </c>
      <c r="F627" s="7">
        <v>109.27</v>
      </c>
      <c r="G627" s="7">
        <v>100.67</v>
      </c>
      <c r="H627" s="7" t="s">
        <v>173</v>
      </c>
      <c r="I627" s="9">
        <v>-4.7500000000000001E-2</v>
      </c>
    </row>
    <row r="628" spans="3:9" x14ac:dyDescent="0.25">
      <c r="C628" s="10">
        <v>44375</v>
      </c>
      <c r="D628" s="7">
        <v>108.03</v>
      </c>
      <c r="E628" s="7">
        <v>105.63</v>
      </c>
      <c r="F628" s="7">
        <v>109.33</v>
      </c>
      <c r="G628" s="7">
        <v>104.73</v>
      </c>
      <c r="H628" s="7" t="s">
        <v>767</v>
      </c>
      <c r="I628" s="9">
        <v>3.3799999999999997E-2</v>
      </c>
    </row>
    <row r="629" spans="3:9" x14ac:dyDescent="0.25">
      <c r="C629" s="10">
        <v>44372</v>
      </c>
      <c r="D629" s="7">
        <v>104.5</v>
      </c>
      <c r="E629" s="7">
        <v>104.6</v>
      </c>
      <c r="F629" s="7">
        <v>107</v>
      </c>
      <c r="G629" s="7">
        <v>104</v>
      </c>
      <c r="H629" s="7" t="s">
        <v>676</v>
      </c>
      <c r="I629" s="9">
        <v>2.5999999999999999E-3</v>
      </c>
    </row>
    <row r="630" spans="3:9" x14ac:dyDescent="0.25">
      <c r="C630" s="10">
        <v>44371</v>
      </c>
      <c r="D630" s="7">
        <v>104.23</v>
      </c>
      <c r="E630" s="7">
        <v>101.7</v>
      </c>
      <c r="F630" s="7">
        <v>104.97</v>
      </c>
      <c r="G630" s="7">
        <v>101.4</v>
      </c>
      <c r="H630" s="7" t="s">
        <v>1571</v>
      </c>
      <c r="I630" s="9">
        <v>2.46E-2</v>
      </c>
    </row>
    <row r="631" spans="3:9" x14ac:dyDescent="0.25">
      <c r="C631" s="10">
        <v>44370</v>
      </c>
      <c r="D631" s="7">
        <v>101.73</v>
      </c>
      <c r="E631" s="7">
        <v>103.07</v>
      </c>
      <c r="F631" s="7">
        <v>103.33</v>
      </c>
      <c r="G631" s="7">
        <v>100.67</v>
      </c>
      <c r="H631" s="7" t="s">
        <v>767</v>
      </c>
      <c r="I631" s="9">
        <v>8.2000000000000007E-3</v>
      </c>
    </row>
    <row r="632" spans="3:9" x14ac:dyDescent="0.25">
      <c r="C632" s="10">
        <v>44369</v>
      </c>
      <c r="D632" s="7">
        <v>100.9</v>
      </c>
      <c r="E632" s="7">
        <v>99.77</v>
      </c>
      <c r="F632" s="7">
        <v>101.57</v>
      </c>
      <c r="G632" s="7">
        <v>97.73</v>
      </c>
      <c r="H632" s="7" t="s">
        <v>760</v>
      </c>
      <c r="I632" s="9">
        <v>1.1299999999999999E-2</v>
      </c>
    </row>
    <row r="633" spans="3:9" x14ac:dyDescent="0.25">
      <c r="C633" s="10">
        <v>44368</v>
      </c>
      <c r="D633" s="7">
        <v>99.77</v>
      </c>
      <c r="E633" s="7">
        <v>98.67</v>
      </c>
      <c r="F633" s="7">
        <v>100.67</v>
      </c>
      <c r="G633" s="7">
        <v>97.77</v>
      </c>
      <c r="H633" s="7" t="s">
        <v>1490</v>
      </c>
      <c r="I633" s="9">
        <v>7.7999999999999996E-3</v>
      </c>
    </row>
    <row r="634" spans="3:9" x14ac:dyDescent="0.25">
      <c r="C634" s="10">
        <v>44365</v>
      </c>
      <c r="D634" s="7">
        <v>99</v>
      </c>
      <c r="E634" s="7">
        <v>96.9</v>
      </c>
      <c r="F634" s="7">
        <v>99.77</v>
      </c>
      <c r="G634" s="7">
        <v>96</v>
      </c>
      <c r="H634" s="7" t="s">
        <v>1571</v>
      </c>
      <c r="I634" s="9">
        <v>1.6400000000000001E-2</v>
      </c>
    </row>
    <row r="635" spans="3:9" x14ac:dyDescent="0.25">
      <c r="C635" s="10">
        <v>44364</v>
      </c>
      <c r="D635" s="7">
        <v>97.4</v>
      </c>
      <c r="E635" s="7">
        <v>97.37</v>
      </c>
      <c r="F635" s="7">
        <v>99</v>
      </c>
      <c r="G635" s="7">
        <v>96.4</v>
      </c>
      <c r="H635" s="7" t="s">
        <v>1572</v>
      </c>
      <c r="I635" s="9">
        <v>-9.1999999999999998E-3</v>
      </c>
    </row>
    <row r="636" spans="3:9" x14ac:dyDescent="0.25">
      <c r="C636" s="10">
        <v>44363</v>
      </c>
      <c r="D636" s="7">
        <v>98.3</v>
      </c>
      <c r="E636" s="7">
        <v>101.67</v>
      </c>
      <c r="F636" s="7">
        <v>102</v>
      </c>
      <c r="G636" s="7">
        <v>97.7</v>
      </c>
      <c r="H636" s="7" t="s">
        <v>1276</v>
      </c>
      <c r="I636" s="9">
        <v>-1.04E-2</v>
      </c>
    </row>
    <row r="637" spans="3:9" x14ac:dyDescent="0.25">
      <c r="C637" s="10">
        <v>44362</v>
      </c>
      <c r="D637" s="7">
        <v>99.33</v>
      </c>
      <c r="E637" s="7">
        <v>97</v>
      </c>
      <c r="F637" s="7">
        <v>100.57</v>
      </c>
      <c r="G637" s="7">
        <v>96.33</v>
      </c>
      <c r="H637" s="7" t="s">
        <v>1188</v>
      </c>
      <c r="I637" s="9">
        <v>3.9800000000000002E-2</v>
      </c>
    </row>
    <row r="638" spans="3:9" x14ac:dyDescent="0.25">
      <c r="C638" s="10">
        <v>44361</v>
      </c>
      <c r="D638" s="7">
        <v>95.53</v>
      </c>
      <c r="E638" s="7">
        <v>95.43</v>
      </c>
      <c r="F638" s="7">
        <v>95.97</v>
      </c>
      <c r="G638" s="7">
        <v>94.17</v>
      </c>
      <c r="H638" s="7" t="s">
        <v>1573</v>
      </c>
      <c r="I638" s="9">
        <v>7.4000000000000003E-3</v>
      </c>
    </row>
    <row r="639" spans="3:9" x14ac:dyDescent="0.25">
      <c r="C639" s="10">
        <v>44358</v>
      </c>
      <c r="D639" s="7">
        <v>94.83</v>
      </c>
      <c r="E639" s="7">
        <v>95.17</v>
      </c>
      <c r="F639" s="7">
        <v>97.23</v>
      </c>
      <c r="G639" s="7">
        <v>94.17</v>
      </c>
      <c r="H639" s="7" t="s">
        <v>1510</v>
      </c>
      <c r="I639" s="9">
        <v>1.17E-2</v>
      </c>
    </row>
    <row r="640" spans="3:9" x14ac:dyDescent="0.25">
      <c r="C640" s="10">
        <v>44357</v>
      </c>
      <c r="D640" s="7">
        <v>93.73</v>
      </c>
      <c r="E640" s="7">
        <v>94.3</v>
      </c>
      <c r="F640" s="7">
        <v>95.23</v>
      </c>
      <c r="G640" s="7">
        <v>92.93</v>
      </c>
      <c r="H640" s="7" t="s">
        <v>1481</v>
      </c>
      <c r="I640" s="9">
        <v>-4.1999999999999997E-3</v>
      </c>
    </row>
    <row r="641" spans="3:9" x14ac:dyDescent="0.25">
      <c r="C641" s="10">
        <v>44356</v>
      </c>
      <c r="D641" s="7">
        <v>94.13</v>
      </c>
      <c r="E641" s="7">
        <v>95.07</v>
      </c>
      <c r="F641" s="7">
        <v>96.4</v>
      </c>
      <c r="G641" s="7">
        <v>93.6</v>
      </c>
      <c r="H641" s="7" t="s">
        <v>1424</v>
      </c>
      <c r="I641" s="9">
        <v>-2.8999999999999998E-3</v>
      </c>
    </row>
    <row r="642" spans="3:9" x14ac:dyDescent="0.25">
      <c r="C642" s="10">
        <v>44355</v>
      </c>
      <c r="D642" s="7">
        <v>94.4</v>
      </c>
      <c r="E642" s="7">
        <v>95.27</v>
      </c>
      <c r="F642" s="7">
        <v>95.27</v>
      </c>
      <c r="G642" s="7">
        <v>93.43</v>
      </c>
      <c r="H642" s="7" t="s">
        <v>1574</v>
      </c>
      <c r="I642" s="9">
        <v>-1.0500000000000001E-2</v>
      </c>
    </row>
    <row r="643" spans="3:9" x14ac:dyDescent="0.25">
      <c r="C643" s="10">
        <v>44354</v>
      </c>
      <c r="D643" s="7">
        <v>95.4</v>
      </c>
      <c r="E643" s="7">
        <v>94.67</v>
      </c>
      <c r="F643" s="7">
        <v>96.27</v>
      </c>
      <c r="G643" s="7">
        <v>94.63</v>
      </c>
      <c r="H643" s="7" t="s">
        <v>1231</v>
      </c>
      <c r="I643" s="9">
        <v>1.24E-2</v>
      </c>
    </row>
    <row r="644" spans="3:9" x14ac:dyDescent="0.25">
      <c r="C644" s="10">
        <v>44351</v>
      </c>
      <c r="D644" s="7">
        <v>94.23</v>
      </c>
      <c r="E644" s="7">
        <v>93.63</v>
      </c>
      <c r="F644" s="7">
        <v>94.93</v>
      </c>
      <c r="G644" s="7">
        <v>92.7</v>
      </c>
      <c r="H644" s="7" t="s">
        <v>1406</v>
      </c>
      <c r="I644" s="9">
        <v>1.18E-2</v>
      </c>
    </row>
    <row r="645" spans="3:9" x14ac:dyDescent="0.25">
      <c r="C645" s="10">
        <v>44350</v>
      </c>
      <c r="D645" s="7">
        <v>93.13</v>
      </c>
      <c r="E645" s="7">
        <v>92.3</v>
      </c>
      <c r="F645" s="7">
        <v>93.87</v>
      </c>
      <c r="G645" s="7">
        <v>91.77</v>
      </c>
      <c r="H645" s="7" t="s">
        <v>1575</v>
      </c>
      <c r="I645" s="9">
        <v>1.3100000000000001E-2</v>
      </c>
    </row>
    <row r="646" spans="3:9" x14ac:dyDescent="0.25">
      <c r="C646" s="10">
        <v>44349</v>
      </c>
      <c r="D646" s="7">
        <v>91.93</v>
      </c>
      <c r="E646" s="7">
        <v>91.67</v>
      </c>
      <c r="F646" s="7">
        <v>92.9</v>
      </c>
      <c r="G646" s="7">
        <v>91.17</v>
      </c>
      <c r="H646" s="7" t="s">
        <v>1362</v>
      </c>
      <c r="I646" s="9">
        <v>1.32E-2</v>
      </c>
    </row>
    <row r="647" spans="3:9" x14ac:dyDescent="0.25">
      <c r="C647" s="10">
        <v>44348</v>
      </c>
      <c r="D647" s="7">
        <v>90.73</v>
      </c>
      <c r="E647" s="7">
        <v>88.67</v>
      </c>
      <c r="F647" s="7">
        <v>92.8</v>
      </c>
      <c r="G647" s="7">
        <v>88.67</v>
      </c>
      <c r="H647" s="7" t="s">
        <v>1177</v>
      </c>
      <c r="I647" s="9">
        <v>2.7199999999999998E-2</v>
      </c>
    </row>
    <row r="648" spans="3:9" x14ac:dyDescent="0.25">
      <c r="C648" s="10">
        <v>44347</v>
      </c>
      <c r="D648" s="7">
        <v>88.33</v>
      </c>
      <c r="E648" s="7">
        <v>88.87</v>
      </c>
      <c r="F648" s="7">
        <v>89.13</v>
      </c>
      <c r="G648" s="7">
        <v>87.67</v>
      </c>
      <c r="H648" s="7" t="s">
        <v>1576</v>
      </c>
      <c r="I648" s="9">
        <v>-3.3999999999999998E-3</v>
      </c>
    </row>
    <row r="649" spans="3:9" x14ac:dyDescent="0.25">
      <c r="C649" s="10">
        <v>44344</v>
      </c>
      <c r="D649" s="7">
        <v>88.63</v>
      </c>
      <c r="E649" s="7">
        <v>88.63</v>
      </c>
      <c r="F649" s="7">
        <v>90</v>
      </c>
      <c r="G649" s="7">
        <v>87.77</v>
      </c>
      <c r="H649" s="7" t="s">
        <v>1443</v>
      </c>
      <c r="I649" s="9">
        <v>-2.3E-3</v>
      </c>
    </row>
    <row r="650" spans="3:9" x14ac:dyDescent="0.25">
      <c r="C650" s="10">
        <v>44343</v>
      </c>
      <c r="D650" s="7">
        <v>88.83</v>
      </c>
      <c r="E650" s="7">
        <v>89.67</v>
      </c>
      <c r="F650" s="7">
        <v>91.43</v>
      </c>
      <c r="G650" s="7">
        <v>87.13</v>
      </c>
      <c r="H650" s="7" t="s">
        <v>1202</v>
      </c>
      <c r="I650" s="9">
        <v>-6.4000000000000003E-3</v>
      </c>
    </row>
    <row r="651" spans="3:9" x14ac:dyDescent="0.25">
      <c r="C651" s="10">
        <v>44342</v>
      </c>
      <c r="D651" s="7">
        <v>89.4</v>
      </c>
      <c r="E651" s="7">
        <v>89.97</v>
      </c>
      <c r="F651" s="7">
        <v>90.3</v>
      </c>
      <c r="G651" s="7">
        <v>88.77</v>
      </c>
      <c r="H651" s="7" t="s">
        <v>1524</v>
      </c>
      <c r="I651" s="9">
        <v>0</v>
      </c>
    </row>
    <row r="652" spans="3:9" x14ac:dyDescent="0.25">
      <c r="C652" s="10">
        <v>44341</v>
      </c>
      <c r="D652" s="7">
        <v>89.4</v>
      </c>
      <c r="E652" s="7">
        <v>87.4</v>
      </c>
      <c r="F652" s="7">
        <v>90.13</v>
      </c>
      <c r="G652" s="7">
        <v>87.17</v>
      </c>
      <c r="H652" s="7" t="s">
        <v>1273</v>
      </c>
      <c r="I652" s="9">
        <v>3.0800000000000001E-2</v>
      </c>
    </row>
    <row r="653" spans="3:9" x14ac:dyDescent="0.25">
      <c r="C653" s="10">
        <v>44340</v>
      </c>
      <c r="D653" s="7">
        <v>86.73</v>
      </c>
      <c r="E653" s="7">
        <v>87.97</v>
      </c>
      <c r="F653" s="7">
        <v>88</v>
      </c>
      <c r="G653" s="7">
        <v>86.67</v>
      </c>
      <c r="H653" s="7" t="s">
        <v>1577</v>
      </c>
      <c r="I653" s="9">
        <v>-1.18E-2</v>
      </c>
    </row>
    <row r="654" spans="3:9" x14ac:dyDescent="0.25">
      <c r="C654" s="10">
        <v>44337</v>
      </c>
      <c r="D654" s="7">
        <v>87.77</v>
      </c>
      <c r="E654" s="7">
        <v>88.73</v>
      </c>
      <c r="F654" s="7">
        <v>89.2</v>
      </c>
      <c r="G654" s="7">
        <v>87.6</v>
      </c>
      <c r="H654" s="7" t="s">
        <v>1410</v>
      </c>
      <c r="I654" s="9">
        <v>-1.0500000000000001E-2</v>
      </c>
    </row>
    <row r="655" spans="3:9" x14ac:dyDescent="0.25">
      <c r="C655" s="10">
        <v>44336</v>
      </c>
      <c r="D655" s="7">
        <v>88.7</v>
      </c>
      <c r="E655" s="7">
        <v>89.73</v>
      </c>
      <c r="F655" s="7">
        <v>90</v>
      </c>
      <c r="G655" s="7">
        <v>87.5</v>
      </c>
      <c r="H655" s="7" t="s">
        <v>1017</v>
      </c>
      <c r="I655" s="9">
        <v>-1.11E-2</v>
      </c>
    </row>
    <row r="656" spans="3:9" x14ac:dyDescent="0.25">
      <c r="C656" s="10">
        <v>44335</v>
      </c>
      <c r="D656" s="7">
        <v>89.7</v>
      </c>
      <c r="E656" s="7">
        <v>90</v>
      </c>
      <c r="F656" s="7">
        <v>90.93</v>
      </c>
      <c r="G656" s="7">
        <v>88.83</v>
      </c>
      <c r="H656" s="7" t="s">
        <v>1459</v>
      </c>
      <c r="I656" s="9">
        <v>2.5999999999999999E-3</v>
      </c>
    </row>
    <row r="657" spans="3:9" x14ac:dyDescent="0.25">
      <c r="C657" s="10">
        <v>44334</v>
      </c>
      <c r="D657" s="7">
        <v>89.47</v>
      </c>
      <c r="E657" s="7">
        <v>88.8</v>
      </c>
      <c r="F657" s="7">
        <v>90.33</v>
      </c>
      <c r="G657" s="7">
        <v>87.77</v>
      </c>
      <c r="H657" s="7" t="s">
        <v>1180</v>
      </c>
      <c r="I657" s="9">
        <v>1.9E-2</v>
      </c>
    </row>
    <row r="658" spans="3:9" x14ac:dyDescent="0.25">
      <c r="C658" s="10">
        <v>44333</v>
      </c>
      <c r="D658" s="7">
        <v>87.8</v>
      </c>
      <c r="E658" s="7">
        <v>87.43</v>
      </c>
      <c r="F658" s="7">
        <v>89.13</v>
      </c>
      <c r="G658" s="7">
        <v>87.4</v>
      </c>
      <c r="H658" s="7" t="s">
        <v>1398</v>
      </c>
      <c r="I658" s="9">
        <v>1.04E-2</v>
      </c>
    </row>
    <row r="659" spans="3:9" x14ac:dyDescent="0.25">
      <c r="C659" s="10">
        <v>44330</v>
      </c>
      <c r="D659" s="7">
        <v>86.9</v>
      </c>
      <c r="E659" s="7">
        <v>86.67</v>
      </c>
      <c r="F659" s="7">
        <v>89.6</v>
      </c>
      <c r="G659" s="7">
        <v>86.33</v>
      </c>
      <c r="H659" s="7" t="s">
        <v>1578</v>
      </c>
      <c r="I659" s="9">
        <v>2E-3</v>
      </c>
    </row>
    <row r="660" spans="3:9" x14ac:dyDescent="0.25">
      <c r="C660" s="10">
        <v>44328</v>
      </c>
      <c r="D660" s="7">
        <v>86.73</v>
      </c>
      <c r="E660" s="7">
        <v>86.3</v>
      </c>
      <c r="F660" s="7">
        <v>87.87</v>
      </c>
      <c r="G660" s="7">
        <v>86</v>
      </c>
      <c r="H660" s="7" t="s">
        <v>1390</v>
      </c>
      <c r="I660" s="9">
        <v>5.0000000000000001E-3</v>
      </c>
    </row>
    <row r="661" spans="3:9" x14ac:dyDescent="0.25">
      <c r="C661" s="10">
        <v>44327</v>
      </c>
      <c r="D661" s="7">
        <v>86.3</v>
      </c>
      <c r="E661" s="7">
        <v>84.33</v>
      </c>
      <c r="F661" s="7">
        <v>87.47</v>
      </c>
      <c r="G661" s="7">
        <v>83.73</v>
      </c>
      <c r="H661" s="7" t="s">
        <v>1172</v>
      </c>
      <c r="I661" s="9">
        <v>2.1700000000000001E-2</v>
      </c>
    </row>
    <row r="662" spans="3:9" x14ac:dyDescent="0.25">
      <c r="C662" s="10">
        <v>44326</v>
      </c>
      <c r="D662" s="7">
        <v>84.47</v>
      </c>
      <c r="E662" s="7">
        <v>82.6</v>
      </c>
      <c r="F662" s="7">
        <v>88.47</v>
      </c>
      <c r="G662" s="7">
        <v>82.5</v>
      </c>
      <c r="H662" s="7" t="s">
        <v>1579</v>
      </c>
      <c r="I662" s="9">
        <v>3.39E-2</v>
      </c>
    </row>
    <row r="663" spans="3:9" x14ac:dyDescent="0.25">
      <c r="C663" s="10">
        <v>44323</v>
      </c>
      <c r="D663" s="7">
        <v>81.7</v>
      </c>
      <c r="E663" s="7">
        <v>81.8</v>
      </c>
      <c r="F663" s="7">
        <v>82.27</v>
      </c>
      <c r="G663" s="7">
        <v>81.2</v>
      </c>
      <c r="H663" s="7" t="s">
        <v>1580</v>
      </c>
      <c r="I663" s="9">
        <v>6.4999999999999997E-3</v>
      </c>
    </row>
    <row r="664" spans="3:9" x14ac:dyDescent="0.25">
      <c r="C664" s="10">
        <v>44322</v>
      </c>
      <c r="D664" s="7">
        <v>81.17</v>
      </c>
      <c r="E664" s="7">
        <v>81.53</v>
      </c>
      <c r="F664" s="7">
        <v>82.23</v>
      </c>
      <c r="G664" s="7">
        <v>80.430000000000007</v>
      </c>
      <c r="H664" s="7" t="s">
        <v>1581</v>
      </c>
      <c r="I664" s="9">
        <v>-2.8E-3</v>
      </c>
    </row>
    <row r="665" spans="3:9" x14ac:dyDescent="0.25">
      <c r="C665" s="10">
        <v>44321</v>
      </c>
      <c r="D665" s="7">
        <v>81.400000000000006</v>
      </c>
      <c r="E665" s="7">
        <v>81.67</v>
      </c>
      <c r="F665" s="7">
        <v>83.17</v>
      </c>
      <c r="G665" s="7">
        <v>80.930000000000007</v>
      </c>
      <c r="H665" s="7" t="s">
        <v>1582</v>
      </c>
      <c r="I665" s="9">
        <v>8.6999999999999994E-3</v>
      </c>
    </row>
    <row r="666" spans="3:9" x14ac:dyDescent="0.25">
      <c r="C666" s="10">
        <v>44320</v>
      </c>
      <c r="D666" s="7">
        <v>80.7</v>
      </c>
      <c r="E666" s="7">
        <v>80.67</v>
      </c>
      <c r="F666" s="7">
        <v>81.599999999999994</v>
      </c>
      <c r="G666" s="7">
        <v>80.23</v>
      </c>
      <c r="H666" s="7" t="s">
        <v>1583</v>
      </c>
      <c r="I666" s="9">
        <v>7.1000000000000004E-3</v>
      </c>
    </row>
    <row r="667" spans="3:9" x14ac:dyDescent="0.25">
      <c r="C667" s="10">
        <v>44319</v>
      </c>
      <c r="D667" s="7">
        <v>80.13</v>
      </c>
      <c r="E667" s="7">
        <v>81</v>
      </c>
      <c r="F667" s="7">
        <v>81.97</v>
      </c>
      <c r="G667" s="7">
        <v>79.83</v>
      </c>
      <c r="H667" s="7" t="s">
        <v>1395</v>
      </c>
      <c r="I667" s="9">
        <v>-1.5599999999999999E-2</v>
      </c>
    </row>
    <row r="668" spans="3:9" x14ac:dyDescent="0.25">
      <c r="C668" s="10">
        <v>44316</v>
      </c>
      <c r="D668" s="7">
        <v>81.400000000000006</v>
      </c>
      <c r="E668" s="7">
        <v>79.5</v>
      </c>
      <c r="F668" s="7">
        <v>82.47</v>
      </c>
      <c r="G668" s="7">
        <v>78.7</v>
      </c>
      <c r="H668" s="7" t="s">
        <v>1354</v>
      </c>
      <c r="I668" s="9">
        <v>2.1700000000000001E-2</v>
      </c>
    </row>
    <row r="669" spans="3:9" x14ac:dyDescent="0.25">
      <c r="C669" s="10">
        <v>44315</v>
      </c>
      <c r="D669" s="7">
        <v>79.67</v>
      </c>
      <c r="E669" s="7">
        <v>79.47</v>
      </c>
      <c r="F669" s="7">
        <v>79.97</v>
      </c>
      <c r="G669" s="7">
        <v>79</v>
      </c>
      <c r="H669" s="7" t="s">
        <v>1584</v>
      </c>
      <c r="I669" s="9">
        <v>5.8999999999999999E-3</v>
      </c>
    </row>
    <row r="670" spans="3:9" x14ac:dyDescent="0.25">
      <c r="C670" s="10">
        <v>44314</v>
      </c>
      <c r="D670" s="7">
        <v>79.2</v>
      </c>
      <c r="E670" s="7">
        <v>77.73</v>
      </c>
      <c r="F670" s="7">
        <v>79.87</v>
      </c>
      <c r="G670" s="7">
        <v>77.47</v>
      </c>
      <c r="H670" s="7" t="s">
        <v>1431</v>
      </c>
      <c r="I670" s="9">
        <v>2.4199999999999999E-2</v>
      </c>
    </row>
    <row r="671" spans="3:9" x14ac:dyDescent="0.25">
      <c r="C671" s="10">
        <v>44313</v>
      </c>
      <c r="D671" s="7">
        <v>77.33</v>
      </c>
      <c r="E671" s="7">
        <v>77.430000000000007</v>
      </c>
      <c r="F671" s="7">
        <v>78.37</v>
      </c>
      <c r="G671" s="7">
        <v>77.099999999999994</v>
      </c>
      <c r="H671" s="7" t="s">
        <v>851</v>
      </c>
      <c r="I671" s="9">
        <v>-5.0000000000000001E-4</v>
      </c>
    </row>
    <row r="672" spans="3:9" x14ac:dyDescent="0.25">
      <c r="C672" s="10">
        <v>44312</v>
      </c>
      <c r="D672" s="7">
        <v>77.37</v>
      </c>
      <c r="E672" s="7">
        <v>77.67</v>
      </c>
      <c r="F672" s="7">
        <v>78.099999999999994</v>
      </c>
      <c r="G672" s="7">
        <v>76.900000000000006</v>
      </c>
      <c r="H672" s="7" t="s">
        <v>1585</v>
      </c>
      <c r="I672" s="9">
        <v>8.9999999999999998E-4</v>
      </c>
    </row>
    <row r="673" spans="3:9" x14ac:dyDescent="0.25">
      <c r="C673" s="10">
        <v>44309</v>
      </c>
      <c r="D673" s="7">
        <v>77.3</v>
      </c>
      <c r="E673" s="7">
        <v>77.23</v>
      </c>
      <c r="F673" s="7">
        <v>77.97</v>
      </c>
      <c r="G673" s="7">
        <v>76.73</v>
      </c>
      <c r="H673" s="7" t="s">
        <v>1586</v>
      </c>
      <c r="I673" s="9">
        <v>-2.5999999999999999E-3</v>
      </c>
    </row>
    <row r="674" spans="3:9" x14ac:dyDescent="0.25">
      <c r="C674" s="10">
        <v>44308</v>
      </c>
      <c r="D674" s="7">
        <v>77.5</v>
      </c>
      <c r="E674" s="7">
        <v>77</v>
      </c>
      <c r="F674" s="7">
        <v>77.87</v>
      </c>
      <c r="G674" s="7">
        <v>76.37</v>
      </c>
      <c r="H674" s="7" t="s">
        <v>1587</v>
      </c>
      <c r="I674" s="9">
        <v>-5.4999999999999997E-3</v>
      </c>
    </row>
    <row r="675" spans="3:9" x14ac:dyDescent="0.25">
      <c r="C675" s="10">
        <v>44306</v>
      </c>
      <c r="D675" s="7">
        <v>77.930000000000007</v>
      </c>
      <c r="E675" s="7">
        <v>78.2</v>
      </c>
      <c r="F675" s="7">
        <v>79</v>
      </c>
      <c r="G675" s="7">
        <v>77</v>
      </c>
      <c r="H675" s="7" t="s">
        <v>1588</v>
      </c>
      <c r="I675" s="9">
        <v>8.0000000000000004E-4</v>
      </c>
    </row>
    <row r="676" spans="3:9" x14ac:dyDescent="0.25">
      <c r="C676" s="10">
        <v>44305</v>
      </c>
      <c r="D676" s="7">
        <v>77.87</v>
      </c>
      <c r="E676" s="7">
        <v>78</v>
      </c>
      <c r="F676" s="7">
        <v>78.569999999999993</v>
      </c>
      <c r="G676" s="7">
        <v>76.73</v>
      </c>
      <c r="H676" s="7" t="s">
        <v>1453</v>
      </c>
      <c r="I676" s="9">
        <v>-1.6799999999999999E-2</v>
      </c>
    </row>
    <row r="677" spans="3:9" x14ac:dyDescent="0.25">
      <c r="C677" s="10">
        <v>44302</v>
      </c>
      <c r="D677" s="7">
        <v>79.2</v>
      </c>
      <c r="E677" s="7">
        <v>79.069999999999993</v>
      </c>
      <c r="F677" s="7">
        <v>80.27</v>
      </c>
      <c r="G677" s="7">
        <v>78.83</v>
      </c>
      <c r="H677" s="7" t="s">
        <v>1410</v>
      </c>
      <c r="I677" s="9">
        <v>-5.8999999999999999E-3</v>
      </c>
    </row>
    <row r="678" spans="3:9" x14ac:dyDescent="0.25">
      <c r="C678" s="10">
        <v>44301</v>
      </c>
      <c r="D678" s="7">
        <v>79.67</v>
      </c>
      <c r="E678" s="7">
        <v>78</v>
      </c>
      <c r="F678" s="7">
        <v>80.599999999999994</v>
      </c>
      <c r="G678" s="7">
        <v>76.930000000000007</v>
      </c>
      <c r="H678" s="7" t="s">
        <v>1201</v>
      </c>
      <c r="I678" s="9">
        <v>3.3300000000000003E-2</v>
      </c>
    </row>
    <row r="679" spans="3:9" x14ac:dyDescent="0.25">
      <c r="C679" s="10">
        <v>44299</v>
      </c>
      <c r="D679" s="7">
        <v>77.099999999999994</v>
      </c>
      <c r="E679" s="7">
        <v>75.13</v>
      </c>
      <c r="F679" s="7">
        <v>79.27</v>
      </c>
      <c r="G679" s="7">
        <v>75.13</v>
      </c>
      <c r="H679" s="7" t="s">
        <v>1419</v>
      </c>
      <c r="I679" s="9">
        <v>2.6599999999999999E-2</v>
      </c>
    </row>
    <row r="680" spans="3:9" x14ac:dyDescent="0.25">
      <c r="C680" s="10">
        <v>44298</v>
      </c>
      <c r="D680" s="7">
        <v>75.099999999999994</v>
      </c>
      <c r="E680" s="7">
        <v>79.2</v>
      </c>
      <c r="F680" s="7">
        <v>79.27</v>
      </c>
      <c r="G680" s="7">
        <v>74.67</v>
      </c>
      <c r="H680" s="7" t="s">
        <v>1431</v>
      </c>
      <c r="I680" s="9">
        <v>-6.2799999999999995E-2</v>
      </c>
    </row>
    <row r="681" spans="3:9" x14ac:dyDescent="0.25">
      <c r="C681" s="10">
        <v>44295</v>
      </c>
      <c r="D681" s="7">
        <v>80.13</v>
      </c>
      <c r="E681" s="7">
        <v>81.33</v>
      </c>
      <c r="F681" s="7">
        <v>81.63</v>
      </c>
      <c r="G681" s="7">
        <v>80</v>
      </c>
      <c r="H681" s="7" t="s">
        <v>1589</v>
      </c>
      <c r="I681" s="9">
        <v>-1.6400000000000001E-2</v>
      </c>
    </row>
    <row r="682" spans="3:9" x14ac:dyDescent="0.25">
      <c r="C682" s="10">
        <v>44294</v>
      </c>
      <c r="D682" s="7">
        <v>81.47</v>
      </c>
      <c r="E682" s="7">
        <v>82.97</v>
      </c>
      <c r="F682" s="7">
        <v>83.3</v>
      </c>
      <c r="G682" s="7">
        <v>80.73</v>
      </c>
      <c r="H682" s="7" t="s">
        <v>1590</v>
      </c>
      <c r="I682" s="9">
        <v>-1.4E-2</v>
      </c>
    </row>
    <row r="683" spans="3:9" x14ac:dyDescent="0.25">
      <c r="C683" s="10">
        <v>44293</v>
      </c>
      <c r="D683" s="7">
        <v>82.63</v>
      </c>
      <c r="E683" s="7">
        <v>81.77</v>
      </c>
      <c r="F683" s="7">
        <v>83.53</v>
      </c>
      <c r="G683" s="7">
        <v>81.77</v>
      </c>
      <c r="H683" s="7" t="s">
        <v>1481</v>
      </c>
      <c r="I683" s="9">
        <v>1.01E-2</v>
      </c>
    </row>
    <row r="684" spans="3:9" x14ac:dyDescent="0.25">
      <c r="C684" s="10">
        <v>44292</v>
      </c>
      <c r="D684" s="7">
        <v>81.8</v>
      </c>
      <c r="E684" s="7">
        <v>81.7</v>
      </c>
      <c r="F684" s="7">
        <v>82.63</v>
      </c>
      <c r="G684" s="7">
        <v>81.5</v>
      </c>
      <c r="H684" s="7" t="s">
        <v>1591</v>
      </c>
      <c r="I684" s="9">
        <v>2.8E-3</v>
      </c>
    </row>
    <row r="685" spans="3:9" x14ac:dyDescent="0.25">
      <c r="C685" s="10">
        <v>44291</v>
      </c>
      <c r="D685" s="7">
        <v>81.569999999999993</v>
      </c>
      <c r="E685" s="7">
        <v>81.67</v>
      </c>
      <c r="F685" s="7">
        <v>82.67</v>
      </c>
      <c r="G685" s="7">
        <v>80.430000000000007</v>
      </c>
      <c r="H685" s="7" t="s">
        <v>1511</v>
      </c>
      <c r="I685" s="9">
        <v>-1.3299999999999999E-2</v>
      </c>
    </row>
    <row r="686" spans="3:9" x14ac:dyDescent="0.25">
      <c r="C686" s="10">
        <v>44287</v>
      </c>
      <c r="D686" s="7">
        <v>82.67</v>
      </c>
      <c r="E686" s="7">
        <v>81.87</v>
      </c>
      <c r="F686" s="7">
        <v>83.2</v>
      </c>
      <c r="G686" s="7">
        <v>81.67</v>
      </c>
      <c r="H686" s="7" t="s">
        <v>1592</v>
      </c>
      <c r="I686" s="9">
        <v>9.7999999999999997E-3</v>
      </c>
    </row>
    <row r="687" spans="3:9" x14ac:dyDescent="0.25">
      <c r="C687" s="10">
        <v>44286</v>
      </c>
      <c r="D687" s="7">
        <v>81.87</v>
      </c>
      <c r="E687" s="7">
        <v>83.2</v>
      </c>
      <c r="F687" s="7">
        <v>84.47</v>
      </c>
      <c r="G687" s="7">
        <v>81</v>
      </c>
      <c r="H687" s="7" t="s">
        <v>1229</v>
      </c>
      <c r="I687" s="9">
        <v>-9.7000000000000003E-3</v>
      </c>
    </row>
    <row r="688" spans="3:9" x14ac:dyDescent="0.25">
      <c r="C688" s="10">
        <v>44285</v>
      </c>
      <c r="D688" s="7">
        <v>82.67</v>
      </c>
      <c r="E688" s="7">
        <v>79.3</v>
      </c>
      <c r="F688" s="7">
        <v>86</v>
      </c>
      <c r="G688" s="7">
        <v>79.13</v>
      </c>
      <c r="H688" s="7" t="s">
        <v>779</v>
      </c>
      <c r="I688" s="9">
        <v>4.9500000000000002E-2</v>
      </c>
    </row>
    <row r="689" spans="3:9" x14ac:dyDescent="0.25">
      <c r="C689" s="10">
        <v>44281</v>
      </c>
      <c r="D689" s="7">
        <v>78.77</v>
      </c>
      <c r="E689" s="7">
        <v>77.97</v>
      </c>
      <c r="F689" s="7">
        <v>79.67</v>
      </c>
      <c r="G689" s="7">
        <v>77.400000000000006</v>
      </c>
      <c r="H689" s="7" t="s">
        <v>1271</v>
      </c>
      <c r="I689" s="9">
        <v>8.2000000000000007E-3</v>
      </c>
    </row>
    <row r="690" spans="3:9" x14ac:dyDescent="0.25">
      <c r="C690" s="10">
        <v>44280</v>
      </c>
      <c r="D690" s="7">
        <v>78.13</v>
      </c>
      <c r="E690" s="7">
        <v>78.63</v>
      </c>
      <c r="F690" s="7">
        <v>79.3</v>
      </c>
      <c r="G690" s="7">
        <v>77.37</v>
      </c>
      <c r="H690" s="7" t="s">
        <v>1171</v>
      </c>
      <c r="I690" s="9">
        <v>6.4000000000000003E-3</v>
      </c>
    </row>
    <row r="691" spans="3:9" x14ac:dyDescent="0.25">
      <c r="C691" s="10">
        <v>44279</v>
      </c>
      <c r="D691" s="7">
        <v>77.63</v>
      </c>
      <c r="E691" s="7">
        <v>76.87</v>
      </c>
      <c r="F691" s="7">
        <v>78.97</v>
      </c>
      <c r="G691" s="7">
        <v>76.8</v>
      </c>
      <c r="H691" s="7" t="s">
        <v>1357</v>
      </c>
      <c r="I691" s="9">
        <v>-1.4E-2</v>
      </c>
    </row>
    <row r="692" spans="3:9" x14ac:dyDescent="0.25">
      <c r="C692" s="10">
        <v>44278</v>
      </c>
      <c r="D692" s="7">
        <v>78.73</v>
      </c>
      <c r="E692" s="7">
        <v>79.2</v>
      </c>
      <c r="F692" s="7">
        <v>79.67</v>
      </c>
      <c r="G692" s="7">
        <v>78.430000000000007</v>
      </c>
      <c r="H692" s="7" t="s">
        <v>1593</v>
      </c>
      <c r="I692" s="9">
        <v>-6.3E-3</v>
      </c>
    </row>
    <row r="693" spans="3:9" x14ac:dyDescent="0.25">
      <c r="C693" s="10">
        <v>44277</v>
      </c>
      <c r="D693" s="7">
        <v>79.23</v>
      </c>
      <c r="E693" s="7">
        <v>80.33</v>
      </c>
      <c r="F693" s="7">
        <v>80.599999999999994</v>
      </c>
      <c r="G693" s="7">
        <v>78.77</v>
      </c>
      <c r="H693" s="7" t="s">
        <v>1348</v>
      </c>
      <c r="I693" s="9">
        <v>-6.7999999999999996E-3</v>
      </c>
    </row>
    <row r="694" spans="3:9" x14ac:dyDescent="0.25">
      <c r="C694" s="10">
        <v>44274</v>
      </c>
      <c r="D694" s="7">
        <v>79.77</v>
      </c>
      <c r="E694" s="7">
        <v>82</v>
      </c>
      <c r="F694" s="7">
        <v>82.63</v>
      </c>
      <c r="G694" s="7">
        <v>77.27</v>
      </c>
      <c r="H694" s="7" t="s">
        <v>1594</v>
      </c>
      <c r="I694" s="9">
        <v>-6.1199999999999997E-2</v>
      </c>
    </row>
    <row r="695" spans="3:9" x14ac:dyDescent="0.25">
      <c r="C695" s="10">
        <v>44273</v>
      </c>
      <c r="D695" s="7">
        <v>84.97</v>
      </c>
      <c r="E695" s="7">
        <v>86.6</v>
      </c>
      <c r="F695" s="7">
        <v>87.2</v>
      </c>
      <c r="G695" s="7">
        <v>81.67</v>
      </c>
      <c r="H695" s="7" t="s">
        <v>1198</v>
      </c>
      <c r="I695" s="9">
        <v>-1.43E-2</v>
      </c>
    </row>
    <row r="696" spans="3:9" x14ac:dyDescent="0.25">
      <c r="C696" s="10">
        <v>44272</v>
      </c>
      <c r="D696" s="7">
        <v>86.2</v>
      </c>
      <c r="E696" s="7">
        <v>87.97</v>
      </c>
      <c r="F696" s="7">
        <v>88.8</v>
      </c>
      <c r="G696" s="7">
        <v>85.8</v>
      </c>
      <c r="H696" s="7" t="s">
        <v>1349</v>
      </c>
      <c r="I696" s="9">
        <v>-2.1600000000000001E-2</v>
      </c>
    </row>
    <row r="697" spans="3:9" x14ac:dyDescent="0.25">
      <c r="C697" s="10">
        <v>44271</v>
      </c>
      <c r="D697" s="7">
        <v>88.1</v>
      </c>
      <c r="E697" s="7">
        <v>87.8</v>
      </c>
      <c r="F697" s="7">
        <v>88.33</v>
      </c>
      <c r="G697" s="7">
        <v>87.37</v>
      </c>
      <c r="H697" s="7" t="s">
        <v>1370</v>
      </c>
      <c r="I697" s="9">
        <v>6.1000000000000004E-3</v>
      </c>
    </row>
    <row r="698" spans="3:9" x14ac:dyDescent="0.25">
      <c r="C698" s="10">
        <v>44270</v>
      </c>
      <c r="D698" s="7">
        <v>87.57</v>
      </c>
      <c r="E698" s="7">
        <v>89.2</v>
      </c>
      <c r="F698" s="7">
        <v>89.2</v>
      </c>
      <c r="G698" s="7">
        <v>86.77</v>
      </c>
      <c r="H698" s="7" t="s">
        <v>1355</v>
      </c>
      <c r="I698" s="9">
        <v>-4.1000000000000003E-3</v>
      </c>
    </row>
    <row r="699" spans="3:9" x14ac:dyDescent="0.25">
      <c r="C699" s="10">
        <v>44267</v>
      </c>
      <c r="D699" s="7">
        <v>87.93</v>
      </c>
      <c r="E699" s="7">
        <v>89.2</v>
      </c>
      <c r="F699" s="7">
        <v>89.2</v>
      </c>
      <c r="G699" s="7">
        <v>87.07</v>
      </c>
      <c r="H699" s="7" t="s">
        <v>1219</v>
      </c>
      <c r="I699" s="9">
        <v>-1.1000000000000001E-3</v>
      </c>
    </row>
    <row r="700" spans="3:9" x14ac:dyDescent="0.25">
      <c r="C700" s="10">
        <v>44265</v>
      </c>
      <c r="D700" s="7">
        <v>88.03</v>
      </c>
      <c r="E700" s="7">
        <v>86.57</v>
      </c>
      <c r="F700" s="7">
        <v>88.6</v>
      </c>
      <c r="G700" s="7">
        <v>86.27</v>
      </c>
      <c r="H700" s="7" t="s">
        <v>1595</v>
      </c>
      <c r="I700" s="9">
        <v>1.9199999999999998E-2</v>
      </c>
    </row>
    <row r="701" spans="3:9" x14ac:dyDescent="0.25">
      <c r="C701" s="10">
        <v>44264</v>
      </c>
      <c r="D701" s="7">
        <v>86.37</v>
      </c>
      <c r="E701" s="7">
        <v>87.8</v>
      </c>
      <c r="F701" s="7">
        <v>88.6</v>
      </c>
      <c r="G701" s="7">
        <v>86.07</v>
      </c>
      <c r="H701" s="7" t="s">
        <v>1234</v>
      </c>
      <c r="I701" s="9">
        <v>-1.0999999999999999E-2</v>
      </c>
    </row>
    <row r="702" spans="3:9" x14ac:dyDescent="0.25">
      <c r="C702" s="10">
        <v>44263</v>
      </c>
      <c r="D702" s="7">
        <v>87.33</v>
      </c>
      <c r="E702" s="7">
        <v>87.2</v>
      </c>
      <c r="F702" s="7">
        <v>89.13</v>
      </c>
      <c r="G702" s="7">
        <v>86.67</v>
      </c>
      <c r="H702" s="7" t="s">
        <v>1192</v>
      </c>
      <c r="I702" s="9">
        <v>2.9000000000000001E-2</v>
      </c>
    </row>
    <row r="703" spans="3:9" x14ac:dyDescent="0.25">
      <c r="C703" s="10">
        <v>44260</v>
      </c>
      <c r="D703" s="7">
        <v>84.87</v>
      </c>
      <c r="E703" s="7">
        <v>86.03</v>
      </c>
      <c r="F703" s="7">
        <v>87.83</v>
      </c>
      <c r="G703" s="7">
        <v>84.03</v>
      </c>
      <c r="H703" s="7" t="s">
        <v>1225</v>
      </c>
      <c r="I703" s="9">
        <v>0</v>
      </c>
    </row>
    <row r="704" spans="3:9" x14ac:dyDescent="0.25">
      <c r="C704" s="10">
        <v>44259</v>
      </c>
      <c r="D704" s="7">
        <v>84.87</v>
      </c>
      <c r="E704" s="7">
        <v>84.93</v>
      </c>
      <c r="F704" s="7">
        <v>85.87</v>
      </c>
      <c r="G704" s="7">
        <v>84.67</v>
      </c>
      <c r="H704" s="7" t="s">
        <v>1511</v>
      </c>
      <c r="I704" s="9">
        <v>-4.7000000000000002E-3</v>
      </c>
    </row>
    <row r="705" spans="3:9" x14ac:dyDescent="0.25">
      <c r="C705" s="10">
        <v>44258</v>
      </c>
      <c r="D705" s="7">
        <v>85.27</v>
      </c>
      <c r="E705" s="7">
        <v>85.63</v>
      </c>
      <c r="F705" s="7">
        <v>86</v>
      </c>
      <c r="G705" s="7">
        <v>84.2</v>
      </c>
      <c r="H705" s="7" t="s">
        <v>1362</v>
      </c>
      <c r="I705" s="9">
        <v>2.8E-3</v>
      </c>
    </row>
    <row r="706" spans="3:9" x14ac:dyDescent="0.25">
      <c r="C706" s="10">
        <v>44257</v>
      </c>
      <c r="D706" s="7">
        <v>85.03</v>
      </c>
      <c r="E706" s="7">
        <v>85.2</v>
      </c>
      <c r="F706" s="7">
        <v>86.47</v>
      </c>
      <c r="G706" s="7">
        <v>84.47</v>
      </c>
      <c r="H706" s="7" t="s">
        <v>1596</v>
      </c>
      <c r="I706" s="9">
        <v>2.3999999999999998E-3</v>
      </c>
    </row>
    <row r="707" spans="3:9" x14ac:dyDescent="0.25">
      <c r="C707" s="10">
        <v>44256</v>
      </c>
      <c r="D707" s="7">
        <v>84.83</v>
      </c>
      <c r="E707" s="7">
        <v>84.87</v>
      </c>
      <c r="F707" s="7">
        <v>85.43</v>
      </c>
      <c r="G707" s="7">
        <v>83.73</v>
      </c>
      <c r="H707" s="7" t="s">
        <v>851</v>
      </c>
      <c r="I707" s="9">
        <v>7.4999999999999997E-3</v>
      </c>
    </row>
    <row r="708" spans="3:9" x14ac:dyDescent="0.25">
      <c r="C708" s="10">
        <v>44253</v>
      </c>
      <c r="D708" s="7">
        <v>84.2</v>
      </c>
      <c r="E708" s="7">
        <v>84</v>
      </c>
      <c r="F708" s="7">
        <v>85.27</v>
      </c>
      <c r="G708" s="7">
        <v>83.07</v>
      </c>
      <c r="H708" s="7" t="s">
        <v>1267</v>
      </c>
      <c r="I708" s="9">
        <v>-1.17E-2</v>
      </c>
    </row>
    <row r="709" spans="3:9" x14ac:dyDescent="0.25">
      <c r="C709" s="10">
        <v>44252</v>
      </c>
      <c r="D709" s="7">
        <v>85.2</v>
      </c>
      <c r="E709" s="7">
        <v>84.67</v>
      </c>
      <c r="F709" s="7">
        <v>86.37</v>
      </c>
      <c r="G709" s="7">
        <v>84</v>
      </c>
      <c r="H709" s="7" t="s">
        <v>1183</v>
      </c>
      <c r="I709" s="9">
        <v>2.5600000000000001E-2</v>
      </c>
    </row>
    <row r="710" spans="3:9" x14ac:dyDescent="0.25">
      <c r="C710" s="10">
        <v>44251</v>
      </c>
      <c r="D710" s="7">
        <v>83.07</v>
      </c>
      <c r="E710" s="7">
        <v>83.73</v>
      </c>
      <c r="F710" s="7">
        <v>85.33</v>
      </c>
      <c r="G710" s="7">
        <v>81.97</v>
      </c>
      <c r="H710" s="7" t="s">
        <v>1369</v>
      </c>
      <c r="I710" s="9">
        <v>-7.9000000000000008E-3</v>
      </c>
    </row>
    <row r="711" spans="3:9" x14ac:dyDescent="0.25">
      <c r="C711" s="10">
        <v>44250</v>
      </c>
      <c r="D711" s="7">
        <v>83.73</v>
      </c>
      <c r="E711" s="7">
        <v>83.17</v>
      </c>
      <c r="F711" s="7">
        <v>85.7</v>
      </c>
      <c r="G711" s="7">
        <v>82.5</v>
      </c>
      <c r="H711" s="7" t="s">
        <v>471</v>
      </c>
      <c r="I711" s="9">
        <v>1.04E-2</v>
      </c>
    </row>
    <row r="712" spans="3:9" x14ac:dyDescent="0.25">
      <c r="C712" s="10">
        <v>44249</v>
      </c>
      <c r="D712" s="7">
        <v>82.87</v>
      </c>
      <c r="E712" s="7">
        <v>83.27</v>
      </c>
      <c r="F712" s="7">
        <v>83.7</v>
      </c>
      <c r="G712" s="7">
        <v>81.569999999999993</v>
      </c>
      <c r="H712" s="7" t="s">
        <v>1597</v>
      </c>
      <c r="I712" s="9">
        <v>7.7999999999999996E-3</v>
      </c>
    </row>
    <row r="713" spans="3:9" x14ac:dyDescent="0.25">
      <c r="C713" s="10">
        <v>44246</v>
      </c>
      <c r="D713" s="7">
        <v>82.23</v>
      </c>
      <c r="E713" s="7">
        <v>83.13</v>
      </c>
      <c r="F713" s="7">
        <v>84.6</v>
      </c>
      <c r="G713" s="7">
        <v>80.400000000000006</v>
      </c>
      <c r="H713" s="7" t="s">
        <v>1242</v>
      </c>
      <c r="I713" s="9">
        <v>1.2699999999999999E-2</v>
      </c>
    </row>
    <row r="714" spans="3:9" x14ac:dyDescent="0.25">
      <c r="C714" s="10">
        <v>44245</v>
      </c>
      <c r="D714" s="7">
        <v>81.2</v>
      </c>
      <c r="E714" s="7">
        <v>80.33</v>
      </c>
      <c r="F714" s="7">
        <v>83.13</v>
      </c>
      <c r="G714" s="7">
        <v>80.099999999999994</v>
      </c>
      <c r="H714" s="7" t="s">
        <v>1196</v>
      </c>
      <c r="I714" s="9">
        <v>1.8800000000000001E-2</v>
      </c>
    </row>
    <row r="715" spans="3:9" x14ac:dyDescent="0.25">
      <c r="C715" s="10">
        <v>44244</v>
      </c>
      <c r="D715" s="7">
        <v>79.7</v>
      </c>
      <c r="E715" s="7">
        <v>78.7</v>
      </c>
      <c r="F715" s="7">
        <v>80.2</v>
      </c>
      <c r="G715" s="7">
        <v>78.7</v>
      </c>
      <c r="H715" s="7" t="s">
        <v>1211</v>
      </c>
      <c r="I715" s="9">
        <v>1.0999999999999999E-2</v>
      </c>
    </row>
    <row r="716" spans="3:9" x14ac:dyDescent="0.25">
      <c r="C716" s="10">
        <v>44243</v>
      </c>
      <c r="D716" s="7">
        <v>78.83</v>
      </c>
      <c r="E716" s="7">
        <v>78.430000000000007</v>
      </c>
      <c r="F716" s="7">
        <v>79.27</v>
      </c>
      <c r="G716" s="7">
        <v>77.8</v>
      </c>
      <c r="H716" s="7" t="s">
        <v>1254</v>
      </c>
      <c r="I716" s="9">
        <v>1.89E-2</v>
      </c>
    </row>
    <row r="717" spans="3:9" x14ac:dyDescent="0.25">
      <c r="C717" s="10">
        <v>44242</v>
      </c>
      <c r="D717" s="7">
        <v>77.37</v>
      </c>
      <c r="E717" s="7">
        <v>77.930000000000007</v>
      </c>
      <c r="F717" s="7">
        <v>78</v>
      </c>
      <c r="G717" s="7">
        <v>77.099999999999994</v>
      </c>
      <c r="H717" s="7" t="s">
        <v>1481</v>
      </c>
      <c r="I717" s="9">
        <v>3.5000000000000001E-3</v>
      </c>
    </row>
    <row r="718" spans="3:9" x14ac:dyDescent="0.25">
      <c r="C718" s="10">
        <v>44239</v>
      </c>
      <c r="D718" s="7">
        <v>77.099999999999994</v>
      </c>
      <c r="E718" s="7">
        <v>78.27</v>
      </c>
      <c r="F718" s="7">
        <v>78.27</v>
      </c>
      <c r="G718" s="7">
        <v>76.83</v>
      </c>
      <c r="H718" s="7" t="s">
        <v>1437</v>
      </c>
      <c r="I718" s="9">
        <v>-3.5900000000000001E-2</v>
      </c>
    </row>
    <row r="719" spans="3:9" x14ac:dyDescent="0.25">
      <c r="C719" s="10">
        <v>44238</v>
      </c>
      <c r="D719" s="7">
        <v>79.97</v>
      </c>
      <c r="E719" s="7">
        <v>80.27</v>
      </c>
      <c r="F719" s="7">
        <v>80.67</v>
      </c>
      <c r="G719" s="7">
        <v>79.73</v>
      </c>
      <c r="H719" s="7" t="s">
        <v>1215</v>
      </c>
      <c r="I719" s="9">
        <v>5.0000000000000001E-4</v>
      </c>
    </row>
    <row r="720" spans="3:9" x14ac:dyDescent="0.25">
      <c r="C720" s="10">
        <v>44237</v>
      </c>
      <c r="D720" s="7">
        <v>79.930000000000007</v>
      </c>
      <c r="E720" s="7">
        <v>80.27</v>
      </c>
      <c r="F720" s="7">
        <v>80.599999999999994</v>
      </c>
      <c r="G720" s="7">
        <v>79.67</v>
      </c>
      <c r="H720" s="7" t="s">
        <v>1352</v>
      </c>
      <c r="I720" s="9">
        <v>-5.0000000000000001E-4</v>
      </c>
    </row>
    <row r="721" spans="3:9" x14ac:dyDescent="0.25">
      <c r="C721" s="10">
        <v>44236</v>
      </c>
      <c r="D721" s="7">
        <v>79.97</v>
      </c>
      <c r="E721" s="7">
        <v>79.97</v>
      </c>
      <c r="F721" s="7">
        <v>80.900000000000006</v>
      </c>
      <c r="G721" s="7">
        <v>79.03</v>
      </c>
      <c r="H721" s="7" t="s">
        <v>1250</v>
      </c>
      <c r="I721" s="9">
        <v>1.61E-2</v>
      </c>
    </row>
    <row r="722" spans="3:9" x14ac:dyDescent="0.25">
      <c r="C722" s="10">
        <v>44235</v>
      </c>
      <c r="D722" s="7">
        <v>78.7</v>
      </c>
      <c r="E722" s="7">
        <v>79.97</v>
      </c>
      <c r="F722" s="7">
        <v>80</v>
      </c>
      <c r="G722" s="7">
        <v>78.33</v>
      </c>
      <c r="H722" s="7" t="s">
        <v>1350</v>
      </c>
      <c r="I722" s="9">
        <v>8.6E-3</v>
      </c>
    </row>
    <row r="723" spans="3:9" x14ac:dyDescent="0.25">
      <c r="C723" s="10">
        <v>44232</v>
      </c>
      <c r="D723" s="7">
        <v>78.03</v>
      </c>
      <c r="E723" s="7">
        <v>79.930000000000007</v>
      </c>
      <c r="F723" s="7">
        <v>81.37</v>
      </c>
      <c r="G723" s="7">
        <v>77.400000000000006</v>
      </c>
      <c r="H723" s="7" t="s">
        <v>1343</v>
      </c>
      <c r="I723" s="9">
        <v>-9.4000000000000004E-3</v>
      </c>
    </row>
    <row r="724" spans="3:9" x14ac:dyDescent="0.25">
      <c r="C724" s="10">
        <v>44231</v>
      </c>
      <c r="D724" s="7">
        <v>78.77</v>
      </c>
      <c r="E724" s="7">
        <v>76.599999999999994</v>
      </c>
      <c r="F724" s="7">
        <v>78.97</v>
      </c>
      <c r="G724" s="7">
        <v>76.33</v>
      </c>
      <c r="H724" s="7" t="s">
        <v>1256</v>
      </c>
      <c r="I724" s="9">
        <v>3.6400000000000002E-2</v>
      </c>
    </row>
    <row r="725" spans="3:9" x14ac:dyDescent="0.25">
      <c r="C725" s="10">
        <v>44230</v>
      </c>
      <c r="D725" s="7">
        <v>76</v>
      </c>
      <c r="E725" s="7">
        <v>76.67</v>
      </c>
      <c r="F725" s="7">
        <v>77.27</v>
      </c>
      <c r="G725" s="7">
        <v>75.33</v>
      </c>
      <c r="H725" s="7" t="s">
        <v>1254</v>
      </c>
      <c r="I725" s="9">
        <v>9.2999999999999992E-3</v>
      </c>
    </row>
    <row r="726" spans="3:9" x14ac:dyDescent="0.25">
      <c r="C726" s="10">
        <v>44229</v>
      </c>
      <c r="D726" s="7">
        <v>75.3</v>
      </c>
      <c r="E726" s="7">
        <v>75.13</v>
      </c>
      <c r="F726" s="7">
        <v>76</v>
      </c>
      <c r="G726" s="7">
        <v>74.73</v>
      </c>
      <c r="H726" s="7" t="s">
        <v>1375</v>
      </c>
      <c r="I726" s="9">
        <v>7.6E-3</v>
      </c>
    </row>
    <row r="727" spans="3:9" x14ac:dyDescent="0.25">
      <c r="C727" s="10">
        <v>44228</v>
      </c>
      <c r="D727" s="7">
        <v>74.73</v>
      </c>
      <c r="E727" s="7">
        <v>74.599999999999994</v>
      </c>
      <c r="F727" s="7">
        <v>75.069999999999993</v>
      </c>
      <c r="G727" s="7">
        <v>73.73</v>
      </c>
      <c r="H727" s="7" t="s">
        <v>1511</v>
      </c>
      <c r="I727" s="9">
        <v>6.7000000000000002E-3</v>
      </c>
    </row>
    <row r="728" spans="3:9" x14ac:dyDescent="0.25">
      <c r="C728" s="10">
        <v>44225</v>
      </c>
      <c r="D728" s="7">
        <v>74.23</v>
      </c>
      <c r="E728" s="7">
        <v>74.47</v>
      </c>
      <c r="F728" s="7">
        <v>75.13</v>
      </c>
      <c r="G728" s="7">
        <v>73.87</v>
      </c>
      <c r="H728" s="7" t="s">
        <v>1598</v>
      </c>
      <c r="I728" s="9">
        <v>7.1999999999999998E-3</v>
      </c>
    </row>
    <row r="729" spans="3:9" x14ac:dyDescent="0.25">
      <c r="C729" s="10">
        <v>44224</v>
      </c>
      <c r="D729" s="7">
        <v>73.7</v>
      </c>
      <c r="E729" s="7">
        <v>74.430000000000007</v>
      </c>
      <c r="F729" s="7">
        <v>74.430000000000007</v>
      </c>
      <c r="G729" s="7">
        <v>72.83</v>
      </c>
      <c r="H729" s="7" t="s">
        <v>1599</v>
      </c>
      <c r="I729" s="9">
        <v>-1.17E-2</v>
      </c>
    </row>
    <row r="730" spans="3:9" x14ac:dyDescent="0.25">
      <c r="C730" s="10">
        <v>44223</v>
      </c>
      <c r="D730" s="7">
        <v>74.569999999999993</v>
      </c>
      <c r="E730" s="7">
        <v>72.97</v>
      </c>
      <c r="F730" s="7">
        <v>75.2</v>
      </c>
      <c r="G730" s="7">
        <v>72.900000000000006</v>
      </c>
      <c r="H730" s="7" t="s">
        <v>1373</v>
      </c>
      <c r="I730" s="9">
        <v>1.2200000000000001E-2</v>
      </c>
    </row>
    <row r="731" spans="3:9" x14ac:dyDescent="0.25">
      <c r="C731" s="10">
        <v>44221</v>
      </c>
      <c r="D731" s="7">
        <v>73.67</v>
      </c>
      <c r="E731" s="7">
        <v>74.67</v>
      </c>
      <c r="F731" s="7">
        <v>75</v>
      </c>
      <c r="G731" s="7">
        <v>72.37</v>
      </c>
      <c r="H731" s="7" t="s">
        <v>1355</v>
      </c>
      <c r="I731" s="9">
        <v>-8.8999999999999999E-3</v>
      </c>
    </row>
    <row r="732" spans="3:9" x14ac:dyDescent="0.25">
      <c r="C732" s="10">
        <v>44218</v>
      </c>
      <c r="D732" s="7">
        <v>74.33</v>
      </c>
      <c r="E732" s="7">
        <v>75.83</v>
      </c>
      <c r="F732" s="7">
        <v>77.599999999999994</v>
      </c>
      <c r="G732" s="7">
        <v>73.37</v>
      </c>
      <c r="H732" s="7" t="s">
        <v>1600</v>
      </c>
      <c r="I732" s="9">
        <v>-1.9800000000000002E-2</v>
      </c>
    </row>
    <row r="733" spans="3:9" x14ac:dyDescent="0.25">
      <c r="C733" s="10">
        <v>44217</v>
      </c>
      <c r="D733" s="7">
        <v>75.83</v>
      </c>
      <c r="E733" s="7">
        <v>77.13</v>
      </c>
      <c r="F733" s="7">
        <v>77.569999999999993</v>
      </c>
      <c r="G733" s="7">
        <v>74.73</v>
      </c>
      <c r="H733" s="7" t="s">
        <v>1568</v>
      </c>
      <c r="I733" s="9">
        <v>-2.12E-2</v>
      </c>
    </row>
    <row r="734" spans="3:9" x14ac:dyDescent="0.25">
      <c r="C734" s="10">
        <v>44216</v>
      </c>
      <c r="D734" s="7">
        <v>77.47</v>
      </c>
      <c r="E734" s="7">
        <v>77.8</v>
      </c>
      <c r="F734" s="7">
        <v>78</v>
      </c>
      <c r="G734" s="7">
        <v>76.900000000000006</v>
      </c>
      <c r="H734" s="7" t="s">
        <v>1601</v>
      </c>
      <c r="I734" s="9">
        <v>-1.2999999999999999E-3</v>
      </c>
    </row>
    <row r="735" spans="3:9" x14ac:dyDescent="0.25">
      <c r="C735" s="10">
        <v>44215</v>
      </c>
      <c r="D735" s="7">
        <v>77.569999999999993</v>
      </c>
      <c r="E735" s="7">
        <v>77.27</v>
      </c>
      <c r="F735" s="7">
        <v>78</v>
      </c>
      <c r="G735" s="7">
        <v>76.67</v>
      </c>
      <c r="H735" s="7" t="s">
        <v>1476</v>
      </c>
      <c r="I735" s="9">
        <v>1.3599999999999999E-2</v>
      </c>
    </row>
    <row r="736" spans="3:9" x14ac:dyDescent="0.25">
      <c r="C736" s="10">
        <v>44214</v>
      </c>
      <c r="D736" s="7">
        <v>76.53</v>
      </c>
      <c r="E736" s="7">
        <v>78.430000000000007</v>
      </c>
      <c r="F736" s="7">
        <v>78.569999999999993</v>
      </c>
      <c r="G736" s="7">
        <v>73.67</v>
      </c>
      <c r="H736" s="7" t="s">
        <v>1240</v>
      </c>
      <c r="I736" s="9">
        <v>-2.3E-2</v>
      </c>
    </row>
    <row r="737" spans="3:9" x14ac:dyDescent="0.25">
      <c r="C737" s="10">
        <v>44211</v>
      </c>
      <c r="D737" s="7">
        <v>78.33</v>
      </c>
      <c r="E737" s="7">
        <v>78.23</v>
      </c>
      <c r="F737" s="7">
        <v>78.900000000000006</v>
      </c>
      <c r="G737" s="7">
        <v>76.87</v>
      </c>
      <c r="H737" s="7" t="s">
        <v>1222</v>
      </c>
      <c r="I737" s="9">
        <v>2.8999999999999998E-3</v>
      </c>
    </row>
    <row r="738" spans="3:9" x14ac:dyDescent="0.25">
      <c r="C738" s="10">
        <v>44210</v>
      </c>
      <c r="D738" s="7">
        <v>78.099999999999994</v>
      </c>
      <c r="E738" s="7">
        <v>78.33</v>
      </c>
      <c r="F738" s="7">
        <v>78.8</v>
      </c>
      <c r="G738" s="7">
        <v>77.099999999999994</v>
      </c>
      <c r="H738" s="7" t="s">
        <v>1396</v>
      </c>
      <c r="I738" s="9">
        <v>1.6999999999999999E-3</v>
      </c>
    </row>
    <row r="739" spans="3:9" x14ac:dyDescent="0.25">
      <c r="C739" s="10">
        <v>44209</v>
      </c>
      <c r="D739" s="7">
        <v>77.97</v>
      </c>
      <c r="E739" s="7">
        <v>77.67</v>
      </c>
      <c r="F739" s="7">
        <v>79.599999999999994</v>
      </c>
      <c r="G739" s="7">
        <v>76.900000000000006</v>
      </c>
      <c r="H739" s="7" t="s">
        <v>1184</v>
      </c>
      <c r="I739" s="9">
        <v>1.6199999999999999E-2</v>
      </c>
    </row>
    <row r="740" spans="3:9" x14ac:dyDescent="0.25">
      <c r="C740" s="10">
        <v>44208</v>
      </c>
      <c r="D740" s="7">
        <v>76.73</v>
      </c>
      <c r="E740" s="7">
        <v>76.33</v>
      </c>
      <c r="F740" s="7">
        <v>77.33</v>
      </c>
      <c r="G740" s="7">
        <v>75.73</v>
      </c>
      <c r="H740" s="7" t="s">
        <v>1215</v>
      </c>
      <c r="I740" s="9">
        <v>2.5999999999999999E-3</v>
      </c>
    </row>
    <row r="741" spans="3:9" x14ac:dyDescent="0.25">
      <c r="C741" s="10">
        <v>44207</v>
      </c>
      <c r="D741" s="7">
        <v>76.53</v>
      </c>
      <c r="E741" s="7">
        <v>76.27</v>
      </c>
      <c r="F741" s="7">
        <v>76.930000000000007</v>
      </c>
      <c r="G741" s="7">
        <v>75.400000000000006</v>
      </c>
      <c r="H741" s="7" t="s">
        <v>1401</v>
      </c>
      <c r="I741" s="9">
        <v>1.0999999999999999E-2</v>
      </c>
    </row>
    <row r="742" spans="3:9" x14ac:dyDescent="0.25">
      <c r="C742" s="10">
        <v>44204</v>
      </c>
      <c r="D742" s="7">
        <v>75.7</v>
      </c>
      <c r="E742" s="7">
        <v>75.930000000000007</v>
      </c>
      <c r="F742" s="7">
        <v>76</v>
      </c>
      <c r="G742" s="7">
        <v>75.2</v>
      </c>
      <c r="H742" s="7" t="s">
        <v>1195</v>
      </c>
      <c r="I742" s="9">
        <v>6.6E-3</v>
      </c>
    </row>
    <row r="743" spans="3:9" x14ac:dyDescent="0.25">
      <c r="C743" s="10">
        <v>44203</v>
      </c>
      <c r="D743" s="7">
        <v>75.2</v>
      </c>
      <c r="E743" s="7">
        <v>76.33</v>
      </c>
      <c r="F743" s="7">
        <v>76.67</v>
      </c>
      <c r="G743" s="7">
        <v>75.03</v>
      </c>
      <c r="H743" s="7" t="s">
        <v>1483</v>
      </c>
      <c r="I743" s="9">
        <v>-1.6999999999999999E-3</v>
      </c>
    </row>
    <row r="744" spans="3:9" x14ac:dyDescent="0.25">
      <c r="C744" s="10">
        <v>44202</v>
      </c>
      <c r="D744" s="7">
        <v>75.33</v>
      </c>
      <c r="E744" s="7">
        <v>76.599999999999994</v>
      </c>
      <c r="F744" s="7">
        <v>77.27</v>
      </c>
      <c r="G744" s="7">
        <v>74.87</v>
      </c>
      <c r="H744" s="7" t="s">
        <v>716</v>
      </c>
      <c r="I744" s="9">
        <v>9.4000000000000004E-3</v>
      </c>
    </row>
    <row r="745" spans="3:9" x14ac:dyDescent="0.25">
      <c r="C745" s="10">
        <v>44201</v>
      </c>
      <c r="D745" s="7">
        <v>74.63</v>
      </c>
      <c r="E745" s="7">
        <v>75.97</v>
      </c>
      <c r="F745" s="7">
        <v>76.63</v>
      </c>
      <c r="G745" s="7">
        <v>74.13</v>
      </c>
      <c r="H745" s="7" t="s">
        <v>1214</v>
      </c>
      <c r="I745" s="9">
        <v>-3.5999999999999999E-3</v>
      </c>
    </row>
    <row r="746" spans="3:9" x14ac:dyDescent="0.25">
      <c r="C746" s="10">
        <v>44200</v>
      </c>
      <c r="D746" s="7">
        <v>74.900000000000006</v>
      </c>
      <c r="E746" s="7">
        <v>73.3</v>
      </c>
      <c r="F746" s="7">
        <v>75.13</v>
      </c>
      <c r="G746" s="7">
        <v>73.23</v>
      </c>
      <c r="H746" s="7" t="s">
        <v>1602</v>
      </c>
      <c r="I746" s="9">
        <v>3.3500000000000002E-2</v>
      </c>
    </row>
    <row r="747" spans="3:9" x14ac:dyDescent="0.25">
      <c r="C747" s="10">
        <v>44197</v>
      </c>
      <c r="D747" s="7">
        <v>72.47</v>
      </c>
      <c r="E747" s="7">
        <v>72.67</v>
      </c>
      <c r="F747" s="7">
        <v>72.930000000000007</v>
      </c>
      <c r="G747" s="7">
        <v>71.87</v>
      </c>
      <c r="H747" s="7" t="s">
        <v>1466</v>
      </c>
      <c r="I747" s="9">
        <v>1.2200000000000001E-2</v>
      </c>
    </row>
    <row r="748" spans="3:9" ht="7.05" customHeight="1" x14ac:dyDescent="0.25"/>
  </sheetData>
  <mergeCells count="2">
    <mergeCell ref="C3:I3"/>
    <mergeCell ref="D4:I4"/>
  </mergeCells>
  <hyperlinks>
    <hyperlink ref="D4" r:id="rId1" xr:uid="{7573F2DF-CDBB-4271-9DED-7E4AC68285EA}"/>
  </hyperlinks>
  <pageMargins left="0.7" right="0.7" top="0.75" bottom="0.75" header="0.3" footer="0.3"/>
  <pageSetup orientation="portrait"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A28B-0F27-4030-9F7A-8D428763C427}">
  <dimension ref="A2:C15"/>
  <sheetViews>
    <sheetView workbookViewId="0">
      <selection activeCell="A13" sqref="A13:B13"/>
    </sheetView>
  </sheetViews>
  <sheetFormatPr defaultRowHeight="14.4" x14ac:dyDescent="0.3"/>
  <cols>
    <col min="2" max="2" width="25.33203125" customWidth="1"/>
    <col min="3" max="3" width="47.44140625" bestFit="1" customWidth="1"/>
    <col min="4" max="4" width="46" bestFit="1" customWidth="1"/>
  </cols>
  <sheetData>
    <row r="2" spans="1:3" x14ac:dyDescent="0.3">
      <c r="A2" t="s">
        <v>1283</v>
      </c>
      <c r="B2" t="s">
        <v>1278</v>
      </c>
      <c r="C2" t="s">
        <v>1284</v>
      </c>
    </row>
    <row r="3" spans="1:3" x14ac:dyDescent="0.3">
      <c r="A3" t="s">
        <v>1279</v>
      </c>
      <c r="B3" s="3">
        <f>CORREL(Table124[Crude Oil],Table124[IOC])</f>
        <v>0.2762509911725396</v>
      </c>
      <c r="C3" t="s">
        <v>1286</v>
      </c>
    </row>
    <row r="4" spans="1:3" ht="13.2" customHeight="1" x14ac:dyDescent="0.3">
      <c r="A4" t="s">
        <v>7</v>
      </c>
      <c r="B4" s="3">
        <f>CORREL(Table124[Crude Oil],Table124[ONGC])</f>
        <v>0.57820309469302689</v>
      </c>
      <c r="C4" t="s">
        <v>1294</v>
      </c>
    </row>
    <row r="5" spans="1:3" x14ac:dyDescent="0.3">
      <c r="A5" t="s">
        <v>1280</v>
      </c>
      <c r="B5" s="3" t="e">
        <f>CORREL(Table124[Crude Oil],#REF!)</f>
        <v>#REF!</v>
      </c>
      <c r="C5" s="2" t="s">
        <v>1287</v>
      </c>
    </row>
    <row r="6" spans="1:3" x14ac:dyDescent="0.3">
      <c r="A6" t="s">
        <v>1281</v>
      </c>
      <c r="B6" s="3">
        <f>CORREL(Table124[Crude Oil],Table124[OI Ltd])</f>
        <v>0.59330874030671454</v>
      </c>
      <c r="C6" t="s">
        <v>1288</v>
      </c>
    </row>
    <row r="7" spans="1:3" x14ac:dyDescent="0.3">
      <c r="A7" t="s">
        <v>1282</v>
      </c>
      <c r="B7" s="3" t="e">
        <f>CORREL(Table124[Crude Oil],#REF!)</f>
        <v>#REF!</v>
      </c>
      <c r="C7" s="2" t="s">
        <v>1289</v>
      </c>
    </row>
    <row r="8" spans="1:3" x14ac:dyDescent="0.3">
      <c r="B8" s="3"/>
      <c r="C8" s="2"/>
    </row>
    <row r="10" spans="1:3" x14ac:dyDescent="0.3">
      <c r="A10" s="1" t="s">
        <v>1283</v>
      </c>
      <c r="B10" t="s">
        <v>1285</v>
      </c>
      <c r="C10" t="s">
        <v>1284</v>
      </c>
    </row>
    <row r="11" spans="1:3" x14ac:dyDescent="0.3">
      <c r="A11" s="4" t="s">
        <v>1279</v>
      </c>
      <c r="B11" s="3">
        <f>SLOPE(Table124[IOC],Table124[Crude Oil])</f>
        <v>2.0291560016802985E-3</v>
      </c>
      <c r="C11" s="2" t="s">
        <v>1293</v>
      </c>
    </row>
    <row r="12" spans="1:3" x14ac:dyDescent="0.3">
      <c r="A12" s="5" t="s">
        <v>7</v>
      </c>
      <c r="B12" s="3">
        <f>SLOPE(Table124[ONGC],Table124[Crude Oil])</f>
        <v>9.258482006979275E-3</v>
      </c>
      <c r="C12" t="s">
        <v>1290</v>
      </c>
    </row>
    <row r="13" spans="1:3" x14ac:dyDescent="0.3">
      <c r="A13" s="4" t="s">
        <v>1280</v>
      </c>
      <c r="B13" s="3" t="e">
        <f>SLOPE(#REF!,Table124[Crude Oil])</f>
        <v>#REF!</v>
      </c>
      <c r="C13" t="s">
        <v>1291</v>
      </c>
    </row>
    <row r="14" spans="1:3" x14ac:dyDescent="0.3">
      <c r="A14" s="5" t="s">
        <v>1281</v>
      </c>
      <c r="B14" s="3">
        <f>SLOPE(Table124[OI Ltd],Table124[Crude Oil])</f>
        <v>1.3507833680932326E-2</v>
      </c>
      <c r="C14" t="s">
        <v>1292</v>
      </c>
    </row>
    <row r="15" spans="1:3" x14ac:dyDescent="0.3">
      <c r="A15" s="4" t="s">
        <v>1282</v>
      </c>
      <c r="B15" s="3" t="e">
        <f>SLOPE(#REF!,Table124[Crude Oil])</f>
        <v>#REF!</v>
      </c>
      <c r="C15" t="s">
        <v>1292</v>
      </c>
    </row>
  </sheetData>
  <pageMargins left="0.7" right="0.7" top="0.75" bottom="0.75" header="0.3" footer="0.3"/>
  <tableParts count="2">
    <tablePart r:id="rId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2278-A649-40A1-9F80-BAFCAF7D5B56}">
  <dimension ref="A1:A2"/>
  <sheetViews>
    <sheetView showGridLines="0" workbookViewId="0">
      <selection activeCell="C4" sqref="C4"/>
    </sheetView>
  </sheetViews>
  <sheetFormatPr defaultRowHeight="14.4" x14ac:dyDescent="0.3"/>
  <cols>
    <col min="1" max="1" width="3.5546875" customWidth="1"/>
    <col min="3" max="4" width="20.44140625" customWidth="1"/>
    <col min="5" max="5" width="21" customWidth="1"/>
    <col min="6" max="7" width="15.44140625" customWidth="1"/>
    <col min="8" max="8" width="18.77734375" bestFit="1" customWidth="1"/>
  </cols>
  <sheetData>
    <row r="1" ht="11.4" customHeight="1" x14ac:dyDescent="0.3"/>
    <row r="2" hidden="1"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DC63-DCFE-44F8-95DF-B6F77ED7BC7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B20EF8-8E84-44ED-8D76-08BA5269A3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12</vt:i4>
      </vt:variant>
    </vt:vector>
  </HeadingPairs>
  <TitlesOfParts>
    <vt:vector size="33" baseType="lpstr">
      <vt:lpstr>Work Done</vt:lpstr>
      <vt:lpstr>Dashboard</vt:lpstr>
      <vt:lpstr>Summary Table</vt:lpstr>
      <vt:lpstr>Detail1</vt:lpstr>
      <vt:lpstr>Sheet7</vt:lpstr>
      <vt:lpstr>Sheet9</vt:lpstr>
      <vt:lpstr>Sheet6</vt:lpstr>
      <vt:lpstr>Investment Analysis</vt:lpstr>
      <vt:lpstr>1. Prices &gt;&gt;</vt:lpstr>
      <vt:lpstr>1A. Comparison</vt:lpstr>
      <vt:lpstr>1B. Pre-War</vt:lpstr>
      <vt:lpstr>1C. Shock</vt:lpstr>
      <vt:lpstr>1D. Post-Shock</vt:lpstr>
      <vt:lpstr>2. Base Data &gt;&gt;</vt:lpstr>
      <vt:lpstr>2A. Crude_Oil</vt:lpstr>
      <vt:lpstr>2B. IOC</vt:lpstr>
      <vt:lpstr>2C. ONGC</vt:lpstr>
      <vt:lpstr>2D. OI Ltd</vt:lpstr>
      <vt:lpstr>CORR</vt:lpstr>
      <vt:lpstr>Corr &amp; Slope</vt:lpstr>
      <vt:lpstr>Sheet2</vt:lpstr>
      <vt:lpstr>'1A. Comparison'!Print_Area</vt:lpstr>
      <vt:lpstr>'1B. Pre-War'!Print_Area</vt:lpstr>
      <vt:lpstr>'1C. Shock'!Print_Area</vt:lpstr>
      <vt:lpstr>'1D. Post-Shock'!Print_Area</vt:lpstr>
      <vt:lpstr>'2A. Crude_Oil'!Print_Area</vt:lpstr>
      <vt:lpstr>'2B. IOC'!Print_Area</vt:lpstr>
      <vt:lpstr>'2C. ONGC'!Print_Area</vt:lpstr>
      <vt:lpstr>'2D. OI Ltd'!Print_Area</vt:lpstr>
      <vt:lpstr>Dashboard!Print_Area</vt:lpstr>
      <vt:lpstr>'Investment Analysis'!Print_Area</vt:lpstr>
      <vt:lpstr>'Summary Table'!Print_Area</vt:lpstr>
      <vt:lpstr>'Work Done'!Print_Area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kushwaha</dc:creator>
  <cp:lastModifiedBy>isha kushwaha</cp:lastModifiedBy>
  <cp:lastPrinted>2025-07-13T13:07:21Z</cp:lastPrinted>
  <dcterms:created xsi:type="dcterms:W3CDTF">2025-07-04T10:46:10Z</dcterms:created>
  <dcterms:modified xsi:type="dcterms:W3CDTF">2025-07-13T13:08:05Z</dcterms:modified>
</cp:coreProperties>
</file>