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source\repos\FoodTweaker\"/>
    </mc:Choice>
  </mc:AlternateContent>
  <xr:revisionPtr revIDLastSave="0" documentId="13_ncr:1_{5672D159-DEB7-4EB6-9911-E93538A61B3C}" xr6:coauthVersionLast="47" xr6:coauthVersionMax="47" xr10:uidLastSave="{00000000-0000-0000-0000-000000000000}"/>
  <bookViews>
    <workbookView xWindow="-108" yWindow="-108" windowWidth="23256" windowHeight="12456" xr2:uid="{E94E5F46-253C-4F85-95F9-EA76E32EE57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E58" i="1"/>
  <c r="E56" i="1"/>
  <c r="F13" i="1"/>
  <c r="E52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F23" i="1"/>
  <c r="F41" i="1" s="1"/>
  <c r="F25" i="1"/>
  <c r="F26" i="1"/>
  <c r="F27" i="1"/>
  <c r="F29" i="1"/>
  <c r="F34" i="1"/>
  <c r="F35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19" i="1"/>
  <c r="F14" i="1"/>
  <c r="F43" i="1" l="1"/>
  <c r="F24" i="1"/>
  <c r="F20" i="1"/>
  <c r="F48" i="1"/>
  <c r="F19" i="1"/>
  <c r="F39" i="1"/>
  <c r="F21" i="1"/>
  <c r="F30" i="1"/>
  <c r="F32" i="1"/>
  <c r="F47" i="1"/>
  <c r="F42" i="1"/>
  <c r="F22" i="1"/>
  <c r="F28" i="1"/>
  <c r="F33" i="1"/>
  <c r="F44" i="1"/>
  <c r="F40" i="1"/>
  <c r="F37" i="1"/>
  <c r="F31" i="1"/>
  <c r="F45" i="1"/>
  <c r="F46" i="1"/>
  <c r="F38" i="1"/>
</calcChain>
</file>

<file path=xl/sharedStrings.xml><?xml version="1.0" encoding="utf-8"?>
<sst xmlns="http://schemas.openxmlformats.org/spreadsheetml/2006/main" count="252" uniqueCount="238">
  <si>
    <t>TFTFT</t>
  </si>
  <si>
    <t>Acorn Bannock</t>
  </si>
  <si>
    <t>Acorn Pancakes</t>
  </si>
  <si>
    <t>Bannock</t>
  </si>
  <si>
    <t>Breyerhouse Pie</t>
  </si>
  <si>
    <t>Broth</t>
  </si>
  <si>
    <t>Canned Corn</t>
  </si>
  <si>
    <t>Canned Ham</t>
  </si>
  <si>
    <t>Carrot</t>
  </si>
  <si>
    <t>Coastal Fishcakes</t>
  </si>
  <si>
    <t>Cooked Potato</t>
  </si>
  <si>
    <t>Dockworker's Pie</t>
  </si>
  <si>
    <t>Lily's Pancakes</t>
  </si>
  <si>
    <t>Pancakes</t>
  </si>
  <si>
    <t>Peach Pie</t>
  </si>
  <si>
    <t>Porridge</t>
  </si>
  <si>
    <t>Ptarmigan (Cooked)</t>
  </si>
  <si>
    <t>Ptarmigan (Raw)</t>
  </si>
  <si>
    <t>Ptarmigan Pie</t>
  </si>
  <si>
    <t>Ptarmigan Stew</t>
  </si>
  <si>
    <t>Prepper's Pie</t>
  </si>
  <si>
    <t>Rabbit Pie</t>
  </si>
  <si>
    <t>Rabbit Stew</t>
  </si>
  <si>
    <t>Ranger Stew</t>
  </si>
  <si>
    <t>Rose Hip Pie</t>
  </si>
  <si>
    <t>Stalker's Pie</t>
  </si>
  <si>
    <t>Thomson Family Stew</t>
  </si>
  <si>
    <t>Trout Stew</t>
  </si>
  <si>
    <t>Venison Pie</t>
  </si>
  <si>
    <t>Venison Stew</t>
  </si>
  <si>
    <t>Camber Flight Porridge</t>
  </si>
  <si>
    <t>ingame kcal</t>
  </si>
  <si>
    <t>ingame weight</t>
  </si>
  <si>
    <t>FREE UPDATES</t>
  </si>
  <si>
    <t>/</t>
  </si>
  <si>
    <t>BEAR</t>
  </si>
  <si>
    <t>DEER</t>
  </si>
  <si>
    <t>MOOSE</t>
  </si>
  <si>
    <t>RABBIT</t>
  </si>
  <si>
    <t>WOLF</t>
  </si>
  <si>
    <t>TROUT</t>
  </si>
  <si>
    <t>Ingredient realistic values combination</t>
  </si>
  <si>
    <t>OLD MILL FLOUR</t>
  </si>
  <si>
    <t>0,5realisticDeer + 1broth + 0,05 old mill flour</t>
  </si>
  <si>
    <t>0,5realisticTrout + 1broth + 0,05 old mill flour</t>
  </si>
  <si>
    <t>1cannedcorn + 4 carrots + 2 cookedPotatoes+ 2 broth + 0,05 old mill flour</t>
  </si>
  <si>
    <r>
      <t>0,5realisticRabbit + 0,5realisticDeer +</t>
    </r>
    <r>
      <rPr>
        <i/>
        <sz val="11"/>
        <color theme="1"/>
        <rFont val="Calibri"/>
        <family val="2"/>
        <scheme val="minor"/>
      </rPr>
      <t xml:space="preserve"> ingredients value….</t>
    </r>
  </si>
  <si>
    <t>0,5realisticRabbit + 1broth + 0,05 old mill flour</t>
  </si>
  <si>
    <t>0,5 RealisticPtarmigan + 1broth + 0,05 old mill flour</t>
  </si>
  <si>
    <t>kcal/kg (cal/L) realistic</t>
  </si>
  <si>
    <t>kcal/kg ingame</t>
  </si>
  <si>
    <t>item kcal realistic</t>
  </si>
  <si>
    <t xml:space="preserve"> TomatoSoup</t>
  </si>
  <si>
    <t xml:space="preserve"> Sardines</t>
  </si>
  <si>
    <t xml:space="preserve"> SaltyCrackers</t>
  </si>
  <si>
    <t xml:space="preserve"> PorkAndBeans</t>
  </si>
  <si>
    <t xml:space="preserve"> PinnaclePeaches</t>
  </si>
  <si>
    <t xml:space="preserve"> PeanutButter</t>
  </si>
  <si>
    <t xml:space="preserve"> Mre</t>
  </si>
  <si>
    <t xml:space="preserve"> MapleSyrup</t>
  </si>
  <si>
    <t xml:space="preserve"> KetchupChips</t>
  </si>
  <si>
    <t xml:space="preserve"> GranolaBar</t>
  </si>
  <si>
    <t xml:space="preserve"> EnergyBar</t>
  </si>
  <si>
    <t xml:space="preserve"> DogFood</t>
  </si>
  <si>
    <t xml:space="preserve"> CondensedMilk</t>
  </si>
  <si>
    <t xml:space="preserve"> ChocolateBa</t>
  </si>
  <si>
    <t xml:space="preserve"> CattailStalk</t>
  </si>
  <si>
    <t xml:space="preserve"> BeefJerky</t>
  </si>
  <si>
    <t xml:space="preserve"> AirlineVegetable</t>
  </si>
  <si>
    <t xml:space="preserve"> AirlineChicken</t>
  </si>
  <si>
    <t>Acorn grounds /2 + oil</t>
  </si>
  <si>
    <t>COOKING OIL</t>
  </si>
  <si>
    <t>1 bottle &gt;&gt;&gt;&gt;&gt;</t>
  </si>
  <si>
    <t>1/15 bottle &gt;&gt;&gt;&gt;</t>
  </si>
  <si>
    <t>Acorn grounds + oil + 1/6 maple syrup</t>
  </si>
  <si>
    <t>(0,2 flour + oil)/2</t>
  </si>
  <si>
    <t>1/6 syrup + acorn grounds + peaches + oil</t>
  </si>
  <si>
    <t>0,125 flour + oil + 1/6 maple syrup</t>
  </si>
  <si>
    <t>0,5Ptarm. + 0,5rabbit + 0,5Deer + oil + 0,20 flour</t>
  </si>
  <si>
    <t>(0,5Trout + 2 potato + oil)/4</t>
  </si>
  <si>
    <t>2potatoes + 0,5salmon + 0,5rockfish + oil</t>
  </si>
  <si>
    <t>SALMON</t>
  </si>
  <si>
    <t>WHITEFISH</t>
  </si>
  <si>
    <t>BASS</t>
  </si>
  <si>
    <t>BUBOT</t>
  </si>
  <si>
    <t>GOLDEYE</t>
  </si>
  <si>
    <t>REDIRISHLORD</t>
  </si>
  <si>
    <t>ROCKFISH$</t>
  </si>
  <si>
    <t>(peaches + oil + 0,2 flour)/3</t>
  </si>
  <si>
    <t>0,5ptarm. + oil + 0,2 flour</t>
  </si>
  <si>
    <t>batch size ?</t>
  </si>
  <si>
    <t>0,2 flour + 0,5rabbit + oil</t>
  </si>
  <si>
    <t>rose hip</t>
  </si>
  <si>
    <t>reishi</t>
  </si>
  <si>
    <t>1 rosehip ===&gt;</t>
  </si>
  <si>
    <t>1 reishi ===&gt;</t>
  </si>
  <si>
    <t>acorn grounds + oil + 2 prepared burdock + 4 reishi</t>
  </si>
  <si>
    <t>peaches + porridge + 1/6 mapple syrup + 4 rosehips</t>
  </si>
  <si>
    <t>8 rosehips + oil + 0,2 flour</t>
  </si>
  <si>
    <t>0,5bear + 0,5wolf + oil + acorn grounds</t>
  </si>
  <si>
    <t>0,5deer + oil + 0,2 flour</t>
  </si>
  <si>
    <t>AcornCooked</t>
  </si>
  <si>
    <t>AcornCookedBig</t>
  </si>
  <si>
    <t>RawBurbot</t>
  </si>
  <si>
    <t>CookedBurbot</t>
  </si>
  <si>
    <t>RawGoldeye</t>
  </si>
  <si>
    <t>CookedGoldeye</t>
  </si>
  <si>
    <t>RawRedIrishLord</t>
  </si>
  <si>
    <t>CookedRedIrishLord</t>
  </si>
  <si>
    <t>RawRockfish</t>
  </si>
  <si>
    <t>CookedRockfish</t>
  </si>
  <si>
    <t>BurdockTea</t>
  </si>
  <si>
    <t>BurdockPrepared</t>
  </si>
  <si>
    <t>AcornCoffeeCup</t>
  </si>
  <si>
    <t>resources</t>
  </si>
  <si>
    <t>https://www.adfg.alaska.gov/index.cfm?adfg=hunting.eating</t>
  </si>
  <si>
    <t>Animal Fat</t>
  </si>
  <si>
    <t>900 kcal</t>
  </si>
  <si>
    <t>https://fddb.info/db/en/groups/catalogue/index.html</t>
  </si>
  <si>
    <t>Canned Pineapple</t>
  </si>
  <si>
    <t>Cereal</t>
  </si>
  <si>
    <t>curedmeat</t>
  </si>
  <si>
    <t>curedfish</t>
  </si>
  <si>
    <t>driedApple</t>
  </si>
  <si>
    <t>lastResortSoup</t>
  </si>
  <si>
    <t>Last Resort Soup</t>
  </si>
  <si>
    <t>pemmicanBar</t>
  </si>
  <si>
    <t>pickles</t>
  </si>
  <si>
    <t>cougar</t>
  </si>
  <si>
    <t>porter soup</t>
  </si>
  <si>
    <t>vagabond soup</t>
  </si>
  <si>
    <t>//MEAT</t>
  </si>
  <si>
    <t>GEAR_RawMeatBear</t>
  </si>
  <si>
    <t>GEAR_CookedMeatBear</t>
  </si>
  <si>
    <t>GEAR_RawMeatDeer</t>
  </si>
  <si>
    <t>GEAR_CookedMeatDeer</t>
  </si>
  <si>
    <t>GEAR_RawMeatMoose</t>
  </si>
  <si>
    <t>GEAR_CookedMeatMoose</t>
  </si>
  <si>
    <t>GEAR_RawMeatPtarmigan</t>
  </si>
  <si>
    <t>GEAR_CookedMeatPtarmigan</t>
  </si>
  <si>
    <t>GEAR_RawMeatRabbit</t>
  </si>
  <si>
    <t>GEAR_CookedMeatRabbit</t>
  </si>
  <si>
    <t>GEAR_RawMeatWolf</t>
  </si>
  <si>
    <t>GEAR_CookedMeatWolf</t>
  </si>
  <si>
    <t>GEAR_RawMeatCougar</t>
  </si>
  <si>
    <t>GEAR_CookedMeatCougar</t>
  </si>
  <si>
    <t>//FISH</t>
  </si>
  <si>
    <t>GEAR_RawCohoSalmon</t>
  </si>
  <si>
    <t>GEAR_CookedCohoSalmon</t>
  </si>
  <si>
    <t>GEAR_RawLakeWhiteFish</t>
  </si>
  <si>
    <t>GEAR_CookedLakeWhiteFish</t>
  </si>
  <si>
    <t>GEAR_RawRainbowTrout</t>
  </si>
  <si>
    <t>GEAR_CookedRainbowTrout</t>
  </si>
  <si>
    <t>GEAR_RawSmallMouthBass</t>
  </si>
  <si>
    <t>GEAR_CookedSmallMouthBass</t>
  </si>
  <si>
    <t>GEAR_RawBurbot</t>
  </si>
  <si>
    <t>GEAR_CookedBurbot</t>
  </si>
  <si>
    <t>GEAR_RawGoldeye</t>
  </si>
  <si>
    <t>GEAR_CookedGoldeye</t>
  </si>
  <si>
    <t>GEAR_RawRedIrishLord</t>
  </si>
  <si>
    <t>GEAR_CookedRedIrishLord</t>
  </si>
  <si>
    <t>GEAR_RawRockfish</t>
  </si>
  <si>
    <t>GEAR_CookedRockfish</t>
  </si>
  <si>
    <t>//FOOD ITEM</t>
  </si>
  <si>
    <t>GEAR_AcornCoffeeCup</t>
  </si>
  <si>
    <t>GEAR_BirchbarkTea</t>
  </si>
  <si>
    <t>GEAR_BurdockTea</t>
  </si>
  <si>
    <t>GEAR_CoffeeCup</t>
  </si>
  <si>
    <t>GEAR_GreenTeaCup</t>
  </si>
  <si>
    <t>GEAR_SodaOrange</t>
  </si>
  <si>
    <t>GEAR_SodaEnergy</t>
  </si>
  <si>
    <t>GEAR_ReishiTea</t>
  </si>
  <si>
    <t>GEAR_RoseHipTea</t>
  </si>
  <si>
    <t>GEAR_SodaGrape</t>
  </si>
  <si>
    <t>GEAR_Soda</t>
  </si>
  <si>
    <t>GEAR_AcornCooked</t>
  </si>
  <si>
    <t>GEAR_AcornCookedBig</t>
  </si>
  <si>
    <t>GEAR_AirlineFoodChick</t>
  </si>
  <si>
    <t>GEAR_AirlineFoodVeg</t>
  </si>
  <si>
    <t>GEAR_BeefJerky</t>
  </si>
  <si>
    <t>GEAR_BurdockPrepared</t>
  </si>
  <si>
    <t>GEAR_CandyBar</t>
  </si>
  <si>
    <t>GEAR_CattailStalk</t>
  </si>
  <si>
    <t>GEAR_CondensedMilk</t>
  </si>
  <si>
    <t>GEAR_DogFood</t>
  </si>
  <si>
    <t>GEAR_EnergyBar</t>
  </si>
  <si>
    <t>GEAR_GranolaBar</t>
  </si>
  <si>
    <t>GEAR_KetchupChips</t>
  </si>
  <si>
    <t>GEAR_MapleSyrup</t>
  </si>
  <si>
    <t>GEAR_MRE</t>
  </si>
  <si>
    <t>GEAR_PeanutButter</t>
  </si>
  <si>
    <t>GEAR_PinnacleCanPeaches</t>
  </si>
  <si>
    <t>GEAR_CannedBeans</t>
  </si>
  <si>
    <t>GEAR_Crackers</t>
  </si>
  <si>
    <t>GEAR_CannedSardines</t>
  </si>
  <si>
    <t>GEAR_TomatoSoupCan</t>
  </si>
  <si>
    <t>// TFTFT</t>
  </si>
  <si>
    <t>GEAR_CannedCorn</t>
  </si>
  <si>
    <t>GEAR_CannedHam</t>
  </si>
  <si>
    <t>GEAR_Carrot</t>
  </si>
  <si>
    <t>GEAR_PotatoCooked);</t>
  </si>
  <si>
    <t>GEAR_AnimalFat</t>
  </si>
  <si>
    <t>GEAR_CannedPineapple</t>
  </si>
  <si>
    <t>GEAR_Cereal_A</t>
  </si>
  <si>
    <t>GEAR_CuredMeat</t>
  </si>
  <si>
    <t>GEAR_CuredFish</t>
  </si>
  <si>
    <t>GEAR_DriedApples</t>
  </si>
  <si>
    <t>GEAR_Pickles</t>
  </si>
  <si>
    <t>//RECIPE</t>
  </si>
  <si>
    <t>GEAR_CookedBannockAcorn</t>
  </si>
  <si>
    <t>GEAR_CookedPancakeAcorn</t>
  </si>
  <si>
    <t>GEAR_CookedBannock</t>
  </si>
  <si>
    <t>GEAR_CookedPieMeat</t>
  </si>
  <si>
    <t>GEAR_Broth</t>
  </si>
  <si>
    <t>GEAR_CookedPorridgeFruit</t>
  </si>
  <si>
    <t>GEAR_CookedFishcakes</t>
  </si>
  <si>
    <t>GEAR_CookedPieFishermans</t>
  </si>
  <si>
    <t>GEAR_CookedPancakePeach</t>
  </si>
  <si>
    <t>GEAR_CookedPancake</t>
  </si>
  <si>
    <t>GEAR_CookedPiePeach</t>
  </si>
  <si>
    <t>GEAR_CookedPorridge</t>
  </si>
  <si>
    <t>GEAR_CookedPiePtarmigan</t>
  </si>
  <si>
    <t>GEAR_CookedStewPtarmigan</t>
  </si>
  <si>
    <t>GEAR_CookedPieForagers</t>
  </si>
  <si>
    <t>GEAR_CookedPieRabbit</t>
  </si>
  <si>
    <t>GEAR_CookedStewRabbit</t>
  </si>
  <si>
    <t>GEAR_CookedStewMeat</t>
  </si>
  <si>
    <t>GEAR_CookedPieRoseHip</t>
  </si>
  <si>
    <t>GEAR_CookedPiePredator</t>
  </si>
  <si>
    <t>GEAR_CookedStewVegetables</t>
  </si>
  <si>
    <t>GEAR_CookedStewTrout</t>
  </si>
  <si>
    <t>GEAR_CookedPieVenison</t>
  </si>
  <si>
    <t>GEAR_CookedStewVenison</t>
  </si>
  <si>
    <t>GEAR_CookedBarPemmican</t>
  </si>
  <si>
    <t>GEAR_CookedSoupPotato</t>
  </si>
  <si>
    <t>GEAR_CookedSoupPtarmigan</t>
  </si>
  <si>
    <t>GEAR_CookedSoupRabbit</t>
  </si>
  <si>
    <t>VITAMIN C (per kg for meat and fish)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</si>
</sst>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9"/>
      <name val="Rubik"/>
    </font>
    <font>
      <sz val="12"/>
      <name val="Rubik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Rubik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0"/>
      <name val="Rubik"/>
    </font>
    <font>
      <sz val="10"/>
      <color rgb="FFE6E6E6"/>
      <name val="Rubik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0" xfId="0" applyFont="1" applyFill="1"/>
    <xf numFmtId="2" fontId="2" fillId="0" borderId="1" xfId="0" applyNumberFormat="1" applyFont="1" applyBorder="1" applyAlignment="1">
      <alignment vertical="center" wrapText="1"/>
    </xf>
    <xf numFmtId="0" fontId="0" fillId="3" borderId="0" xfId="0" applyFill="1"/>
    <xf numFmtId="0" fontId="8" fillId="0" borderId="0" xfId="0" applyFont="1"/>
    <xf numFmtId="0" fontId="0" fillId="2" borderId="0" xfId="0" applyFill="1"/>
    <xf numFmtId="0" fontId="7" fillId="4" borderId="1" xfId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2" fontId="2" fillId="4" borderId="1" xfId="0" applyNumberFormat="1" applyFont="1" applyFill="1" applyBorder="1" applyAlignment="1">
      <alignment vertical="center" wrapText="1"/>
    </xf>
    <xf numFmtId="0" fontId="0" fillId="4" borderId="0" xfId="0" applyFill="1"/>
    <xf numFmtId="0" fontId="7" fillId="5" borderId="1" xfId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2" fontId="2" fillId="5" borderId="1" xfId="0" applyNumberFormat="1" applyFont="1" applyFill="1" applyBorder="1" applyAlignment="1">
      <alignment vertical="center" wrapText="1"/>
    </xf>
    <xf numFmtId="0" fontId="0" fillId="5" borderId="0" xfId="0" applyFill="1"/>
    <xf numFmtId="0" fontId="7" fillId="3" borderId="1" xfId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7" fillId="6" borderId="1" xfId="1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2" fontId="2" fillId="6" borderId="1" xfId="0" applyNumberFormat="1" applyFont="1" applyFill="1" applyBorder="1" applyAlignment="1">
      <alignment vertical="center" wrapText="1"/>
    </xf>
    <xf numFmtId="0" fontId="0" fillId="6" borderId="0" xfId="0" applyFill="1"/>
    <xf numFmtId="0" fontId="7" fillId="2" borderId="1" xfId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vertical="center" wrapText="1"/>
    </xf>
    <xf numFmtId="0" fontId="3" fillId="7" borderId="0" xfId="0" applyFont="1" applyFill="1"/>
    <xf numFmtId="0" fontId="10" fillId="0" borderId="0" xfId="0" applyFont="1" applyAlignment="1">
      <alignment horizontal="center" vertical="center" wrapText="1"/>
    </xf>
    <xf numFmtId="0" fontId="5" fillId="7" borderId="0" xfId="0" applyFont="1" applyFill="1"/>
    <xf numFmtId="0" fontId="12" fillId="7" borderId="0" xfId="0" applyFont="1" applyFill="1" applyAlignment="1">
      <alignment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4" fillId="6" borderId="4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" fontId="4" fillId="2" borderId="4" xfId="0" applyNumberFormat="1" applyFont="1" applyFill="1" applyBorder="1" applyAlignment="1">
      <alignment horizontal="center" vertical="center"/>
    </xf>
    <xf numFmtId="1" fontId="4" fillId="5" borderId="4" xfId="0" applyNumberFormat="1" applyFont="1" applyFill="1" applyBorder="1" applyAlignment="1">
      <alignment horizontal="center" vertical="center"/>
    </xf>
    <xf numFmtId="1" fontId="3" fillId="7" borderId="4" xfId="0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6" fillId="0" borderId="1" xfId="1" applyBorder="1" applyAlignment="1">
      <alignment vertical="center" wrapText="1"/>
    </xf>
    <xf numFmtId="0" fontId="7" fillId="5" borderId="0" xfId="1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  <xf numFmtId="2" fontId="2" fillId="5" borderId="0" xfId="0" applyNumberFormat="1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7" borderId="0" xfId="0" applyFont="1" applyFill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helongdark.fandom.com/wiki/Pancakes" TargetMode="External"/><Relationship Id="rId18" Type="http://schemas.openxmlformats.org/officeDocument/2006/relationships/hyperlink" Target="https://thelongdark.fandom.com/wiki/Ptarmigan_Pie" TargetMode="External"/><Relationship Id="rId26" Type="http://schemas.openxmlformats.org/officeDocument/2006/relationships/hyperlink" Target="https://thelongdark.fandom.com/wiki/Thomson_Family_Stew" TargetMode="External"/><Relationship Id="rId3" Type="http://schemas.openxmlformats.org/officeDocument/2006/relationships/hyperlink" Target="https://thelongdark.fandom.com/wiki/Bannock" TargetMode="External"/><Relationship Id="rId21" Type="http://schemas.openxmlformats.org/officeDocument/2006/relationships/hyperlink" Target="https://thelongdark.fandom.com/wiki/Rabbit_Pie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thelongdark.fandom.com/wiki/Canned_Ham" TargetMode="External"/><Relationship Id="rId12" Type="http://schemas.openxmlformats.org/officeDocument/2006/relationships/hyperlink" Target="https://thelongdark.fandom.com/wiki/Lily%27s_Pancakes" TargetMode="External"/><Relationship Id="rId17" Type="http://schemas.openxmlformats.org/officeDocument/2006/relationships/hyperlink" Target="https://thelongdark.fandom.com/wiki/Ptarmigan_(Raw)" TargetMode="External"/><Relationship Id="rId25" Type="http://schemas.openxmlformats.org/officeDocument/2006/relationships/hyperlink" Target="https://thelongdark.fandom.com/wiki/Stalker%27s_Pie" TargetMode="External"/><Relationship Id="rId33" Type="http://schemas.openxmlformats.org/officeDocument/2006/relationships/hyperlink" Target="https://thelongdark.fandom.com/wiki/Canned_Pineapple" TargetMode="External"/><Relationship Id="rId2" Type="http://schemas.openxmlformats.org/officeDocument/2006/relationships/hyperlink" Target="https://thelongdark.fandom.com/wiki/Acorn_Pancakes" TargetMode="External"/><Relationship Id="rId16" Type="http://schemas.openxmlformats.org/officeDocument/2006/relationships/hyperlink" Target="https://thelongdark.fandom.com/wiki/Ptarmigan_(Cooked)" TargetMode="External"/><Relationship Id="rId20" Type="http://schemas.openxmlformats.org/officeDocument/2006/relationships/hyperlink" Target="https://thelongdark.fandom.com/wiki/Prepper%27s_Pie" TargetMode="External"/><Relationship Id="rId29" Type="http://schemas.openxmlformats.org/officeDocument/2006/relationships/hyperlink" Target="https://thelongdark.fandom.com/wiki/Venison_Stew" TargetMode="External"/><Relationship Id="rId1" Type="http://schemas.openxmlformats.org/officeDocument/2006/relationships/hyperlink" Target="https://thelongdark.fandom.com/wiki/Acorn_Bannock" TargetMode="External"/><Relationship Id="rId6" Type="http://schemas.openxmlformats.org/officeDocument/2006/relationships/hyperlink" Target="https://thelongdark.fandom.com/wiki/Canned_Corn" TargetMode="External"/><Relationship Id="rId11" Type="http://schemas.openxmlformats.org/officeDocument/2006/relationships/hyperlink" Target="https://thelongdark.fandom.com/wiki/Dockworker%27s_Pie" TargetMode="External"/><Relationship Id="rId24" Type="http://schemas.openxmlformats.org/officeDocument/2006/relationships/hyperlink" Target="https://thelongdark.fandom.com/wiki/Rose_Hip_Pie" TargetMode="External"/><Relationship Id="rId32" Type="http://schemas.openxmlformats.org/officeDocument/2006/relationships/hyperlink" Target="https://thelongdark.fandom.com/wiki/Canned_Pineapple" TargetMode="External"/><Relationship Id="rId5" Type="http://schemas.openxmlformats.org/officeDocument/2006/relationships/hyperlink" Target="https://thelongdark.fandom.com/wiki/Broth" TargetMode="External"/><Relationship Id="rId15" Type="http://schemas.openxmlformats.org/officeDocument/2006/relationships/hyperlink" Target="https://thelongdark.fandom.com/wiki/Porridge" TargetMode="External"/><Relationship Id="rId23" Type="http://schemas.openxmlformats.org/officeDocument/2006/relationships/hyperlink" Target="https://thelongdark.fandom.com/wiki/Ranger_Stew" TargetMode="External"/><Relationship Id="rId28" Type="http://schemas.openxmlformats.org/officeDocument/2006/relationships/hyperlink" Target="https://thelongdark.fandom.com/wiki/Venison_Pie" TargetMode="External"/><Relationship Id="rId10" Type="http://schemas.openxmlformats.org/officeDocument/2006/relationships/hyperlink" Target="https://thelongdark.fandom.com/wiki/Cooked_Potato" TargetMode="External"/><Relationship Id="rId19" Type="http://schemas.openxmlformats.org/officeDocument/2006/relationships/hyperlink" Target="https://thelongdark.fandom.com/wiki/Ptarmigan_Stew" TargetMode="External"/><Relationship Id="rId31" Type="http://schemas.openxmlformats.org/officeDocument/2006/relationships/hyperlink" Target="https://thelongdark.fandom.com/wiki/Animal_Fat" TargetMode="External"/><Relationship Id="rId4" Type="http://schemas.openxmlformats.org/officeDocument/2006/relationships/hyperlink" Target="https://thelongdark.fandom.com/wiki/Breyerhouse_Pie" TargetMode="External"/><Relationship Id="rId9" Type="http://schemas.openxmlformats.org/officeDocument/2006/relationships/hyperlink" Target="https://thelongdark.fandom.com/wiki/Coastal_Fishcakes" TargetMode="External"/><Relationship Id="rId14" Type="http://schemas.openxmlformats.org/officeDocument/2006/relationships/hyperlink" Target="https://thelongdark.fandom.com/wiki/Peach_Pie" TargetMode="External"/><Relationship Id="rId22" Type="http://schemas.openxmlformats.org/officeDocument/2006/relationships/hyperlink" Target="https://thelongdark.fandom.com/wiki/Rabbit_Stew" TargetMode="External"/><Relationship Id="rId27" Type="http://schemas.openxmlformats.org/officeDocument/2006/relationships/hyperlink" Target="https://thelongdark.fandom.com/wiki/Trout_Stew" TargetMode="External"/><Relationship Id="rId30" Type="http://schemas.openxmlformats.org/officeDocument/2006/relationships/hyperlink" Target="https://thelongdark.fandom.com/wiki/Camber_Flight_Porridge" TargetMode="External"/><Relationship Id="rId8" Type="http://schemas.openxmlformats.org/officeDocument/2006/relationships/hyperlink" Target="https://thelongdark.fandom.com/wiki/Carr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7AC-BB8D-4562-A683-FEECCDA7150A}">
  <dimension ref="A1:I206"/>
  <sheetViews>
    <sheetView tabSelected="1" zoomScale="85" zoomScaleNormal="85" workbookViewId="0">
      <pane xSplit="1" topLeftCell="B1" activePane="topRight" state="frozen"/>
      <selection pane="topRight" activeCell="H14" sqref="H14"/>
    </sheetView>
  </sheetViews>
  <sheetFormatPr baseColWidth="10" defaultRowHeight="14.4" x14ac:dyDescent="0.3"/>
  <cols>
    <col min="1" max="1" width="31" bestFit="1" customWidth="1"/>
    <col min="2" max="2" width="14.5546875" customWidth="1"/>
    <col min="3" max="3" width="18.109375" bestFit="1" customWidth="1"/>
    <col min="4" max="4" width="18.44140625" style="32" bestFit="1" customWidth="1"/>
    <col min="5" max="5" width="27.33203125" style="33" bestFit="1" customWidth="1"/>
    <col min="6" max="6" width="24" style="46" customWidth="1"/>
    <col min="7" max="7" width="15.5546875" style="33" customWidth="1"/>
    <col min="8" max="8" width="68.5546875" bestFit="1" customWidth="1"/>
  </cols>
  <sheetData>
    <row r="1" spans="1:9" ht="15" thickTop="1" x14ac:dyDescent="0.3">
      <c r="F1" s="47"/>
    </row>
    <row r="2" spans="1:9" s="19" customFormat="1" ht="38.25" customHeight="1" thickBot="1" x14ac:dyDescent="0.35">
      <c r="A2" s="19" t="s">
        <v>33</v>
      </c>
      <c r="B2" s="19" t="s">
        <v>31</v>
      </c>
      <c r="C2" s="19" t="s">
        <v>32</v>
      </c>
      <c r="D2" s="20" t="s">
        <v>50</v>
      </c>
      <c r="E2" s="20" t="s">
        <v>49</v>
      </c>
      <c r="F2" s="49" t="s">
        <v>51</v>
      </c>
      <c r="H2" s="19" t="s">
        <v>114</v>
      </c>
    </row>
    <row r="3" spans="1:9" ht="16.2" thickBot="1" x14ac:dyDescent="0.35">
      <c r="A3" s="2" t="s">
        <v>101</v>
      </c>
      <c r="B3" s="1">
        <v>100</v>
      </c>
      <c r="C3" s="3">
        <v>0.03</v>
      </c>
      <c r="D3" s="32">
        <f t="shared" ref="D3:D15" si="0">B3/C3</f>
        <v>3333.3333333333335</v>
      </c>
      <c r="E3" s="32">
        <v>5000</v>
      </c>
      <c r="F3" s="48">
        <f>E3*C3</f>
        <v>150</v>
      </c>
      <c r="H3" t="s">
        <v>115</v>
      </c>
    </row>
    <row r="4" spans="1:9" ht="16.2" thickBot="1" x14ac:dyDescent="0.35">
      <c r="A4" s="2" t="s">
        <v>102</v>
      </c>
      <c r="B4" s="1">
        <v>400</v>
      </c>
      <c r="C4" s="3">
        <v>0.12</v>
      </c>
      <c r="D4" s="32">
        <f t="shared" si="0"/>
        <v>3333.3333333333335</v>
      </c>
      <c r="E4" s="32">
        <v>5000</v>
      </c>
      <c r="F4" s="48">
        <v>600</v>
      </c>
      <c r="H4" s="5" t="s">
        <v>118</v>
      </c>
    </row>
    <row r="5" spans="1:9" ht="16.2" thickBot="1" x14ac:dyDescent="0.35">
      <c r="A5" s="2" t="s">
        <v>103</v>
      </c>
      <c r="B5" s="1">
        <v>1950</v>
      </c>
      <c r="C5" s="3">
        <v>6</v>
      </c>
      <c r="D5" s="32">
        <f t="shared" si="0"/>
        <v>325</v>
      </c>
      <c r="E5" s="57">
        <v>900</v>
      </c>
      <c r="F5" s="56"/>
    </row>
    <row r="6" spans="1:9" ht="16.2" thickBot="1" x14ac:dyDescent="0.35">
      <c r="A6" s="2" t="s">
        <v>104</v>
      </c>
      <c r="B6" s="1">
        <v>1952.5</v>
      </c>
      <c r="C6" s="3">
        <v>4</v>
      </c>
      <c r="D6" s="32">
        <f t="shared" si="0"/>
        <v>488.125</v>
      </c>
      <c r="E6" s="58">
        <v>1150</v>
      </c>
      <c r="F6" s="56"/>
    </row>
    <row r="7" spans="1:9" ht="16.2" thickBot="1" x14ac:dyDescent="0.35">
      <c r="A7" s="2" t="s">
        <v>105</v>
      </c>
      <c r="B7" s="1">
        <v>630</v>
      </c>
      <c r="C7" s="3">
        <v>2.1</v>
      </c>
      <c r="D7" s="32">
        <f t="shared" si="0"/>
        <v>300</v>
      </c>
      <c r="E7" s="58">
        <v>1950</v>
      </c>
      <c r="F7" s="56"/>
    </row>
    <row r="8" spans="1:9" ht="16.2" thickBot="1" x14ac:dyDescent="0.35">
      <c r="A8" s="2" t="s">
        <v>106</v>
      </c>
      <c r="B8" s="1">
        <v>720</v>
      </c>
      <c r="C8" s="3">
        <v>1.6</v>
      </c>
      <c r="D8" s="32">
        <f t="shared" si="0"/>
        <v>450</v>
      </c>
      <c r="E8" s="58">
        <v>2500</v>
      </c>
      <c r="F8" s="56"/>
    </row>
    <row r="9" spans="1:9" ht="16.2" thickBot="1" x14ac:dyDescent="0.35">
      <c r="A9" s="2" t="s">
        <v>107</v>
      </c>
      <c r="B9" s="1">
        <v>930</v>
      </c>
      <c r="C9" s="3">
        <v>3.1</v>
      </c>
      <c r="D9" s="32">
        <f t="shared" si="0"/>
        <v>300</v>
      </c>
      <c r="E9" s="58">
        <v>900</v>
      </c>
      <c r="F9" s="56"/>
    </row>
    <row r="10" spans="1:9" ht="16.2" thickBot="1" x14ac:dyDescent="0.35">
      <c r="A10" s="2" t="s">
        <v>108</v>
      </c>
      <c r="B10" s="1">
        <v>900</v>
      </c>
      <c r="C10" s="3">
        <v>2</v>
      </c>
      <c r="D10" s="32">
        <f t="shared" si="0"/>
        <v>450</v>
      </c>
      <c r="E10" s="58">
        <v>1150</v>
      </c>
      <c r="F10" s="56"/>
    </row>
    <row r="11" spans="1:9" ht="16.2" thickBot="1" x14ac:dyDescent="0.35">
      <c r="A11" s="2" t="s">
        <v>109</v>
      </c>
      <c r="B11" s="1">
        <v>1500</v>
      </c>
      <c r="C11" s="3">
        <v>5</v>
      </c>
      <c r="D11" s="32">
        <f t="shared" si="0"/>
        <v>300</v>
      </c>
      <c r="E11" s="58">
        <v>900</v>
      </c>
      <c r="F11" s="56"/>
    </row>
    <row r="12" spans="1:9" ht="16.2" thickBot="1" x14ac:dyDescent="0.35">
      <c r="A12" s="2" t="s">
        <v>110</v>
      </c>
      <c r="B12" s="1">
        <v>1462.5</v>
      </c>
      <c r="C12" s="3">
        <v>3.25</v>
      </c>
      <c r="D12" s="32">
        <f t="shared" si="0"/>
        <v>450</v>
      </c>
      <c r="E12" s="59">
        <v>1090</v>
      </c>
      <c r="F12" s="56"/>
    </row>
    <row r="13" spans="1:9" ht="16.2" thickBot="1" x14ac:dyDescent="0.35">
      <c r="A13" s="2" t="s">
        <v>111</v>
      </c>
      <c r="B13" s="1">
        <v>100</v>
      </c>
      <c r="C13" s="3">
        <v>0.1</v>
      </c>
      <c r="D13" s="32">
        <f t="shared" si="0"/>
        <v>1000</v>
      </c>
      <c r="E13" s="32">
        <v>50</v>
      </c>
      <c r="F13" s="48">
        <f>E13*C13</f>
        <v>5</v>
      </c>
    </row>
    <row r="14" spans="1:9" ht="16.2" thickBot="1" x14ac:dyDescent="0.35">
      <c r="A14" s="2" t="s">
        <v>112</v>
      </c>
      <c r="B14" s="1">
        <v>275</v>
      </c>
      <c r="C14" s="3">
        <v>0.15</v>
      </c>
      <c r="D14" s="32">
        <f t="shared" si="0"/>
        <v>1833.3333333333335</v>
      </c>
      <c r="E14" s="32">
        <v>720</v>
      </c>
      <c r="F14" s="48">
        <f>E14*C14</f>
        <v>108</v>
      </c>
    </row>
    <row r="15" spans="1:9" ht="16.2" thickBot="1" x14ac:dyDescent="0.35">
      <c r="A15" s="2" t="s">
        <v>113</v>
      </c>
      <c r="B15" s="1">
        <v>100</v>
      </c>
      <c r="C15" s="1">
        <v>0.1</v>
      </c>
      <c r="D15" s="32">
        <f t="shared" si="0"/>
        <v>1000</v>
      </c>
      <c r="E15" s="32">
        <v>50</v>
      </c>
      <c r="F15" s="48">
        <v>5</v>
      </c>
      <c r="I15">
        <f>48/60</f>
        <v>0.8</v>
      </c>
    </row>
    <row r="16" spans="1:9" x14ac:dyDescent="0.3">
      <c r="F16" s="48"/>
    </row>
    <row r="17" spans="1:8" x14ac:dyDescent="0.3">
      <c r="F17" s="48"/>
    </row>
    <row r="18" spans="1:8" s="19" customFormat="1" ht="38.25" customHeight="1" thickBot="1" x14ac:dyDescent="0.35">
      <c r="A18" s="18" t="s">
        <v>0</v>
      </c>
      <c r="B18" s="19" t="s">
        <v>31</v>
      </c>
      <c r="C18" s="19" t="s">
        <v>32</v>
      </c>
      <c r="D18" s="20" t="s">
        <v>50</v>
      </c>
      <c r="E18" s="20" t="s">
        <v>49</v>
      </c>
      <c r="F18" s="49" t="s">
        <v>51</v>
      </c>
      <c r="G18" s="29" t="s">
        <v>90</v>
      </c>
      <c r="H18" s="19" t="s">
        <v>41</v>
      </c>
    </row>
    <row r="19" spans="1:8" ht="16.2" thickBot="1" x14ac:dyDescent="0.35">
      <c r="A19" s="21" t="s">
        <v>1</v>
      </c>
      <c r="B19" s="22">
        <v>250</v>
      </c>
      <c r="C19" s="23">
        <v>0.05</v>
      </c>
      <c r="D19" s="34">
        <f t="shared" ref="D19:D48" si="1">B19/C19</f>
        <v>5000</v>
      </c>
      <c r="E19" s="35"/>
      <c r="F19" s="50">
        <f>F4/G19+E52/2</f>
        <v>327.33333333333331</v>
      </c>
      <c r="G19" s="35">
        <v>2</v>
      </c>
      <c r="H19" s="24" t="s">
        <v>70</v>
      </c>
    </row>
    <row r="20" spans="1:8" ht="16.2" thickBot="1" x14ac:dyDescent="0.35">
      <c r="A20" s="21" t="s">
        <v>2</v>
      </c>
      <c r="B20" s="22">
        <v>750</v>
      </c>
      <c r="C20" s="23">
        <v>0.15</v>
      </c>
      <c r="D20" s="34">
        <f t="shared" si="1"/>
        <v>5000</v>
      </c>
      <c r="E20" s="35"/>
      <c r="F20" s="50">
        <f>F4+E52+B64/6</f>
        <v>808</v>
      </c>
      <c r="G20" s="35">
        <v>1</v>
      </c>
      <c r="H20" s="24" t="s">
        <v>74</v>
      </c>
    </row>
    <row r="21" spans="1:8" ht="16.2" thickBot="1" x14ac:dyDescent="0.35">
      <c r="A21" s="21" t="s">
        <v>3</v>
      </c>
      <c r="B21" s="22">
        <v>200</v>
      </c>
      <c r="C21" s="23">
        <v>0.05</v>
      </c>
      <c r="D21" s="34">
        <f t="shared" si="1"/>
        <v>4000</v>
      </c>
      <c r="E21" s="35"/>
      <c r="F21" s="50">
        <f>(0.2*E50+E52)/2</f>
        <v>427.33333333333331</v>
      </c>
      <c r="G21" s="35">
        <v>2</v>
      </c>
      <c r="H21" s="24" t="s">
        <v>75</v>
      </c>
    </row>
    <row r="22" spans="1:8" ht="16.2" thickBot="1" x14ac:dyDescent="0.35">
      <c r="A22" s="7" t="s">
        <v>4</v>
      </c>
      <c r="B22" s="8">
        <v>2125</v>
      </c>
      <c r="C22" s="9">
        <v>0.2</v>
      </c>
      <c r="D22" s="36">
        <f t="shared" si="1"/>
        <v>10625</v>
      </c>
      <c r="E22" s="37"/>
      <c r="F22" s="51">
        <f>E52+0.2*E50+B73/2+B75/2+E35/2</f>
        <v>2396.6666666666665</v>
      </c>
      <c r="G22" s="37">
        <v>1</v>
      </c>
      <c r="H22" s="10" t="s">
        <v>78</v>
      </c>
    </row>
    <row r="23" spans="1:8" ht="16.2" thickBot="1" x14ac:dyDescent="0.35">
      <c r="A23" s="15" t="s">
        <v>5</v>
      </c>
      <c r="B23" s="16">
        <v>170</v>
      </c>
      <c r="C23" s="17">
        <v>0.8</v>
      </c>
      <c r="D23" s="38">
        <f t="shared" si="1"/>
        <v>212.5</v>
      </c>
      <c r="E23" s="39">
        <v>60</v>
      </c>
      <c r="F23" s="52">
        <f>E23*C23</f>
        <v>48</v>
      </c>
      <c r="G23" s="39">
        <v>4</v>
      </c>
      <c r="H23" s="4" t="s">
        <v>34</v>
      </c>
    </row>
    <row r="24" spans="1:8" ht="16.2" thickBot="1" x14ac:dyDescent="0.35">
      <c r="A24" s="25" t="s">
        <v>30</v>
      </c>
      <c r="B24" s="26">
        <v>1250</v>
      </c>
      <c r="C24" s="27">
        <v>0.3</v>
      </c>
      <c r="D24" s="40">
        <f t="shared" si="1"/>
        <v>4166.666666666667</v>
      </c>
      <c r="E24" s="41"/>
      <c r="F24" s="53">
        <f>B67+F34+B64/6+E56*4</f>
        <v>559.13333333333333</v>
      </c>
      <c r="G24" s="41">
        <v>1</v>
      </c>
      <c r="H24" s="6" t="s">
        <v>97</v>
      </c>
    </row>
    <row r="25" spans="1:8" ht="16.2" thickBot="1" x14ac:dyDescent="0.35">
      <c r="A25" s="15" t="s">
        <v>6</v>
      </c>
      <c r="B25" s="16">
        <v>295</v>
      </c>
      <c r="C25" s="17">
        <v>0.3</v>
      </c>
      <c r="D25" s="38">
        <f t="shared" si="1"/>
        <v>983.33333333333337</v>
      </c>
      <c r="E25" s="39">
        <v>910</v>
      </c>
      <c r="F25" s="52">
        <f>E25*C25</f>
        <v>273</v>
      </c>
      <c r="G25" s="39"/>
      <c r="H25" s="4" t="s">
        <v>34</v>
      </c>
    </row>
    <row r="26" spans="1:8" ht="16.2" thickBot="1" x14ac:dyDescent="0.35">
      <c r="A26" s="15" t="s">
        <v>7</v>
      </c>
      <c r="B26" s="16">
        <v>550</v>
      </c>
      <c r="C26" s="17">
        <v>0.4</v>
      </c>
      <c r="D26" s="38">
        <f t="shared" si="1"/>
        <v>1375</v>
      </c>
      <c r="E26" s="39">
        <v>1200</v>
      </c>
      <c r="F26" s="52">
        <f>E26*C26</f>
        <v>480</v>
      </c>
      <c r="G26" s="39"/>
      <c r="H26" s="4" t="s">
        <v>34</v>
      </c>
    </row>
    <row r="27" spans="1:8" ht="16.2" thickBot="1" x14ac:dyDescent="0.35">
      <c r="A27" s="15" t="s">
        <v>8</v>
      </c>
      <c r="B27" s="16">
        <v>175</v>
      </c>
      <c r="C27" s="17">
        <v>0.1</v>
      </c>
      <c r="D27" s="38">
        <f t="shared" si="1"/>
        <v>1750</v>
      </c>
      <c r="E27" s="39">
        <v>410</v>
      </c>
      <c r="F27" s="52">
        <f>E27*C27</f>
        <v>41</v>
      </c>
      <c r="G27" s="39"/>
      <c r="H27" s="4" t="s">
        <v>34</v>
      </c>
    </row>
    <row r="28" spans="1:8" ht="16.2" thickBot="1" x14ac:dyDescent="0.35">
      <c r="A28" s="7" t="s">
        <v>9</v>
      </c>
      <c r="B28" s="8">
        <v>312</v>
      </c>
      <c r="C28" s="9">
        <v>5.2999999999999999E-2</v>
      </c>
      <c r="D28" s="36">
        <f t="shared" si="1"/>
        <v>5886.7924528301892</v>
      </c>
      <c r="E28" s="37"/>
      <c r="F28" s="51">
        <f>(E52+F29*2+B77/2)/4</f>
        <v>228.91666666666669</v>
      </c>
      <c r="G28" s="37">
        <v>4</v>
      </c>
      <c r="H28" s="10" t="s">
        <v>79</v>
      </c>
    </row>
    <row r="29" spans="1:8" ht="16.2" thickBot="1" x14ac:dyDescent="0.35">
      <c r="A29" s="15" t="s">
        <v>10</v>
      </c>
      <c r="B29" s="16">
        <v>250</v>
      </c>
      <c r="C29" s="17">
        <v>0.15</v>
      </c>
      <c r="D29" s="38">
        <f t="shared" si="1"/>
        <v>1666.6666666666667</v>
      </c>
      <c r="E29" s="39">
        <v>870</v>
      </c>
      <c r="F29" s="52">
        <f>E29*C29</f>
        <v>130.5</v>
      </c>
      <c r="G29" s="39">
        <v>1</v>
      </c>
      <c r="H29" s="4" t="s">
        <v>34</v>
      </c>
    </row>
    <row r="30" spans="1:8" ht="16.2" thickBot="1" x14ac:dyDescent="0.35">
      <c r="A30" s="7" t="s">
        <v>11</v>
      </c>
      <c r="B30" s="8">
        <v>1500</v>
      </c>
      <c r="C30" s="9">
        <v>0.3</v>
      </c>
      <c r="D30" s="36">
        <f t="shared" si="1"/>
        <v>5000</v>
      </c>
      <c r="E30" s="37"/>
      <c r="F30" s="51">
        <f>F29*2+E52+B78/2+B84/2</f>
        <v>1420.6666666666667</v>
      </c>
      <c r="G30" s="37">
        <v>1</v>
      </c>
      <c r="H30" s="10" t="s">
        <v>80</v>
      </c>
    </row>
    <row r="31" spans="1:8" ht="16.2" thickBot="1" x14ac:dyDescent="0.35">
      <c r="A31" s="21" t="s">
        <v>12</v>
      </c>
      <c r="B31" s="22">
        <v>1000</v>
      </c>
      <c r="C31" s="23">
        <v>0.2</v>
      </c>
      <c r="D31" s="34">
        <f t="shared" si="1"/>
        <v>5000</v>
      </c>
      <c r="E31" s="35"/>
      <c r="F31" s="50">
        <f>B64/6+F4+E52+B67</f>
        <v>1053</v>
      </c>
      <c r="G31" s="35">
        <v>1</v>
      </c>
      <c r="H31" s="24" t="s">
        <v>76</v>
      </c>
    </row>
    <row r="32" spans="1:8" ht="16.2" thickBot="1" x14ac:dyDescent="0.35">
      <c r="A32" s="21" t="s">
        <v>13</v>
      </c>
      <c r="B32" s="22">
        <v>500</v>
      </c>
      <c r="C32" s="23">
        <v>0.15</v>
      </c>
      <c r="D32" s="34">
        <f t="shared" si="1"/>
        <v>3333.3333333333335</v>
      </c>
      <c r="E32" s="35"/>
      <c r="F32" s="50">
        <f>E52+0.125*E50+B64/6</f>
        <v>708</v>
      </c>
      <c r="G32" s="35">
        <v>1</v>
      </c>
      <c r="H32" s="24" t="s">
        <v>77</v>
      </c>
    </row>
    <row r="33" spans="1:8" ht="16.2" thickBot="1" x14ac:dyDescent="0.35">
      <c r="A33" s="7" t="s">
        <v>14</v>
      </c>
      <c r="B33" s="8">
        <v>250</v>
      </c>
      <c r="C33" s="9">
        <v>0.1</v>
      </c>
      <c r="D33" s="36">
        <f t="shared" si="1"/>
        <v>2500</v>
      </c>
      <c r="E33" s="37"/>
      <c r="F33" s="51">
        <f>(0.2*E50+E52+B67)/3</f>
        <v>366.55555555555549</v>
      </c>
      <c r="G33" s="37">
        <v>3</v>
      </c>
      <c r="H33" s="10" t="s">
        <v>88</v>
      </c>
    </row>
    <row r="34" spans="1:8" ht="16.2" thickBot="1" x14ac:dyDescent="0.35">
      <c r="A34" s="15" t="s">
        <v>15</v>
      </c>
      <c r="B34" s="16">
        <v>350</v>
      </c>
      <c r="C34" s="17">
        <v>0.2</v>
      </c>
      <c r="D34" s="38">
        <f t="shared" si="1"/>
        <v>1750</v>
      </c>
      <c r="E34" s="39">
        <v>480</v>
      </c>
      <c r="F34" s="52">
        <f>E34*C34</f>
        <v>96</v>
      </c>
      <c r="G34" s="39">
        <v>1</v>
      </c>
      <c r="H34" s="4" t="s">
        <v>34</v>
      </c>
    </row>
    <row r="35" spans="1:8" ht="16.2" thickBot="1" x14ac:dyDescent="0.35">
      <c r="A35" s="15" t="s">
        <v>16</v>
      </c>
      <c r="B35" s="16">
        <v>450</v>
      </c>
      <c r="C35" s="17">
        <v>1</v>
      </c>
      <c r="D35" s="38">
        <f t="shared" si="1"/>
        <v>450</v>
      </c>
      <c r="E35" s="39">
        <v>980</v>
      </c>
      <c r="F35" s="52">
        <f>E35*C35</f>
        <v>980</v>
      </c>
      <c r="G35" s="39"/>
      <c r="H35" s="4" t="s">
        <v>34</v>
      </c>
    </row>
    <row r="36" spans="1:8" ht="16.2" thickBot="1" x14ac:dyDescent="0.35">
      <c r="A36" s="15" t="s">
        <v>17</v>
      </c>
      <c r="B36" s="16">
        <v>500</v>
      </c>
      <c r="C36" s="17">
        <v>1</v>
      </c>
      <c r="D36" s="38">
        <f t="shared" si="1"/>
        <v>500</v>
      </c>
      <c r="E36" s="39" t="s">
        <v>34</v>
      </c>
      <c r="F36" s="52" t="s">
        <v>34</v>
      </c>
      <c r="G36" s="39"/>
      <c r="H36" s="4" t="s">
        <v>34</v>
      </c>
    </row>
    <row r="37" spans="1:8" ht="16.2" thickBot="1" x14ac:dyDescent="0.35">
      <c r="A37" s="7" t="s">
        <v>18</v>
      </c>
      <c r="B37" s="8">
        <v>250</v>
      </c>
      <c r="C37" s="9">
        <v>0.1</v>
      </c>
      <c r="D37" s="36">
        <f t="shared" si="1"/>
        <v>2500</v>
      </c>
      <c r="E37" s="37"/>
      <c r="F37" s="51">
        <f>(E35/2+E52+0.2*E50)/3</f>
        <v>448.22222222222217</v>
      </c>
      <c r="G37" s="37">
        <v>3</v>
      </c>
      <c r="H37" s="10" t="s">
        <v>89</v>
      </c>
    </row>
    <row r="38" spans="1:8" ht="16.2" thickBot="1" x14ac:dyDescent="0.35">
      <c r="A38" s="11" t="s">
        <v>19</v>
      </c>
      <c r="B38" s="12">
        <v>750</v>
      </c>
      <c r="C38" s="13">
        <v>0.35</v>
      </c>
      <c r="D38" s="42">
        <f t="shared" si="1"/>
        <v>2142.8571428571431</v>
      </c>
      <c r="E38" s="43"/>
      <c r="F38" s="54">
        <f>F23+0.05*E50+E35/2</f>
        <v>738</v>
      </c>
      <c r="G38" s="43">
        <v>1</v>
      </c>
      <c r="H38" s="14" t="s">
        <v>48</v>
      </c>
    </row>
    <row r="39" spans="1:8" ht="16.2" thickBot="1" x14ac:dyDescent="0.35">
      <c r="A39" s="7" t="s">
        <v>20</v>
      </c>
      <c r="B39" s="8">
        <v>900</v>
      </c>
      <c r="C39" s="9">
        <v>0.2</v>
      </c>
      <c r="D39" s="36">
        <f t="shared" si="1"/>
        <v>4500</v>
      </c>
      <c r="E39" s="37"/>
      <c r="F39" s="51">
        <f>F4+E52+F14*2+4*E58</f>
        <v>1204.6666666666665</v>
      </c>
      <c r="G39" s="37">
        <v>1</v>
      </c>
      <c r="H39" s="10" t="s">
        <v>96</v>
      </c>
    </row>
    <row r="40" spans="1:8" ht="16.2" thickBot="1" x14ac:dyDescent="0.35">
      <c r="A40" s="7" t="s">
        <v>21</v>
      </c>
      <c r="B40" s="8">
        <v>250</v>
      </c>
      <c r="C40" s="9">
        <v>0.1</v>
      </c>
      <c r="D40" s="36">
        <f t="shared" si="1"/>
        <v>2500</v>
      </c>
      <c r="E40" s="37"/>
      <c r="F40" s="51">
        <f>(0.2*E50+E52+B75/2)/3</f>
        <v>440.22222222222217</v>
      </c>
      <c r="G40" s="37">
        <v>3</v>
      </c>
      <c r="H40" s="10" t="s">
        <v>91</v>
      </c>
    </row>
    <row r="41" spans="1:8" ht="16.2" thickBot="1" x14ac:dyDescent="0.35">
      <c r="A41" s="11" t="s">
        <v>22</v>
      </c>
      <c r="B41" s="12">
        <v>750</v>
      </c>
      <c r="C41" s="13">
        <v>0.35</v>
      </c>
      <c r="D41" s="42">
        <f t="shared" si="1"/>
        <v>2142.8571428571431</v>
      </c>
      <c r="E41" s="43"/>
      <c r="F41" s="54">
        <f>B75/2+F23+0.05*E50</f>
        <v>714</v>
      </c>
      <c r="G41" s="43">
        <v>1</v>
      </c>
      <c r="H41" s="14" t="s">
        <v>47</v>
      </c>
    </row>
    <row r="42" spans="1:8" ht="16.2" thickBot="1" x14ac:dyDescent="0.35">
      <c r="A42" s="11" t="s">
        <v>23</v>
      </c>
      <c r="B42" s="12">
        <v>1600</v>
      </c>
      <c r="C42" s="13">
        <v>0.4</v>
      </c>
      <c r="D42" s="42">
        <f t="shared" si="1"/>
        <v>4000</v>
      </c>
      <c r="E42" s="43"/>
      <c r="F42" s="54">
        <f>F27*2+F23*2+F29+0.05*E50+B73/2+B75/2</f>
        <v>1560.5</v>
      </c>
      <c r="G42" s="43">
        <v>1</v>
      </c>
      <c r="H42" s="14" t="s">
        <v>46</v>
      </c>
    </row>
    <row r="43" spans="1:8" ht="16.2" thickBot="1" x14ac:dyDescent="0.35">
      <c r="A43" s="7" t="s">
        <v>24</v>
      </c>
      <c r="B43" s="8">
        <v>225</v>
      </c>
      <c r="C43" s="9">
        <v>0.1</v>
      </c>
      <c r="D43" s="36">
        <f t="shared" si="1"/>
        <v>2250</v>
      </c>
      <c r="E43" s="37"/>
      <c r="F43" s="51">
        <f>(E52+E50*0.2+E56*8)/3</f>
        <v>328.0888888888889</v>
      </c>
      <c r="G43" s="37">
        <v>3</v>
      </c>
      <c r="H43" s="10" t="s">
        <v>98</v>
      </c>
    </row>
    <row r="44" spans="1:8" ht="16.2" thickBot="1" x14ac:dyDescent="0.35">
      <c r="A44" s="7" t="s">
        <v>25</v>
      </c>
      <c r="B44" s="8">
        <v>1600</v>
      </c>
      <c r="C44" s="9">
        <v>0.2</v>
      </c>
      <c r="D44" s="36">
        <f t="shared" si="1"/>
        <v>8000</v>
      </c>
      <c r="E44" s="37"/>
      <c r="F44" s="51">
        <f>E52+F4+B72/2+B76/2</f>
        <v>1744.6666666666665</v>
      </c>
      <c r="G44" s="37">
        <v>1</v>
      </c>
      <c r="H44" s="10" t="s">
        <v>99</v>
      </c>
    </row>
    <row r="45" spans="1:8" ht="16.2" thickBot="1" x14ac:dyDescent="0.35">
      <c r="A45" s="11" t="s">
        <v>26</v>
      </c>
      <c r="B45" s="12">
        <v>900</v>
      </c>
      <c r="C45" s="13">
        <v>0.35</v>
      </c>
      <c r="D45" s="42">
        <f t="shared" si="1"/>
        <v>2571.4285714285716</v>
      </c>
      <c r="E45" s="43"/>
      <c r="F45" s="54">
        <f>F27*4+F29*2+F25+F23*2+0.05*E50</f>
        <v>994</v>
      </c>
      <c r="G45" s="43">
        <v>1</v>
      </c>
      <c r="H45" s="14" t="s">
        <v>45</v>
      </c>
    </row>
    <row r="46" spans="1:8" ht="16.2" thickBot="1" x14ac:dyDescent="0.35">
      <c r="A46" s="11" t="s">
        <v>27</v>
      </c>
      <c r="B46" s="12">
        <v>750</v>
      </c>
      <c r="C46" s="13">
        <v>0.35</v>
      </c>
      <c r="D46" s="42">
        <f t="shared" si="1"/>
        <v>2142.8571428571431</v>
      </c>
      <c r="E46" s="43"/>
      <c r="F46" s="54">
        <f>B77/2+F23+0.05*E50</f>
        <v>848</v>
      </c>
      <c r="G46" s="43">
        <v>1</v>
      </c>
      <c r="H46" s="14" t="s">
        <v>44</v>
      </c>
    </row>
    <row r="47" spans="1:8" ht="16.2" thickBot="1" x14ac:dyDescent="0.35">
      <c r="A47" s="7" t="s">
        <v>28</v>
      </c>
      <c r="B47" s="8">
        <v>325</v>
      </c>
      <c r="C47" s="9">
        <v>0.1</v>
      </c>
      <c r="D47" s="36">
        <f t="shared" si="1"/>
        <v>3250</v>
      </c>
      <c r="E47" s="37"/>
      <c r="F47" s="51">
        <f>(E52+0.2*E50+B73/2)/3</f>
        <v>480.22222222222217</v>
      </c>
      <c r="G47" s="37">
        <v>3</v>
      </c>
      <c r="H47" s="10" t="s">
        <v>100</v>
      </c>
    </row>
    <row r="48" spans="1:8" ht="16.2" thickBot="1" x14ac:dyDescent="0.35">
      <c r="A48" s="11" t="s">
        <v>29</v>
      </c>
      <c r="B48" s="12">
        <v>900</v>
      </c>
      <c r="C48" s="13">
        <v>0.35</v>
      </c>
      <c r="D48" s="42">
        <f t="shared" si="1"/>
        <v>2571.4285714285716</v>
      </c>
      <c r="E48" s="43"/>
      <c r="F48" s="54">
        <f>B73/2+0.05*E50+F23</f>
        <v>834</v>
      </c>
      <c r="G48" s="43">
        <v>1</v>
      </c>
      <c r="H48" s="14" t="s">
        <v>43</v>
      </c>
    </row>
    <row r="49" spans="1:8" ht="15.6" x14ac:dyDescent="0.3">
      <c r="A49" s="62" t="s">
        <v>125</v>
      </c>
      <c r="B49" s="63"/>
      <c r="C49" s="64"/>
      <c r="D49" s="42"/>
      <c r="E49" s="43"/>
      <c r="F49" s="54"/>
      <c r="G49" s="43"/>
      <c r="H49" s="14"/>
    </row>
    <row r="50" spans="1:8" x14ac:dyDescent="0.3">
      <c r="A50" s="28" t="s">
        <v>42</v>
      </c>
      <c r="B50" s="28"/>
      <c r="C50" s="28"/>
      <c r="D50" s="44"/>
      <c r="E50" s="45">
        <v>4000</v>
      </c>
      <c r="F50" s="55"/>
    </row>
    <row r="51" spans="1:8" x14ac:dyDescent="0.3">
      <c r="A51" s="28" t="s">
        <v>71</v>
      </c>
      <c r="B51" s="28"/>
      <c r="C51" s="28"/>
      <c r="D51" s="44" t="s">
        <v>72</v>
      </c>
      <c r="E51" s="45">
        <v>820</v>
      </c>
      <c r="F51" s="55"/>
    </row>
    <row r="52" spans="1:8" x14ac:dyDescent="0.3">
      <c r="A52" s="28"/>
      <c r="B52" s="28"/>
      <c r="C52" s="28"/>
      <c r="D52" s="44" t="s">
        <v>73</v>
      </c>
      <c r="E52" s="44">
        <f>E51/15</f>
        <v>54.666666666666664</v>
      </c>
      <c r="F52" s="55"/>
    </row>
    <row r="54" spans="1:8" ht="15.6" x14ac:dyDescent="0.3">
      <c r="A54" s="30" t="s">
        <v>69</v>
      </c>
      <c r="B54" s="31">
        <v>620</v>
      </c>
      <c r="C54" s="66"/>
    </row>
    <row r="55" spans="1:8" ht="15.6" x14ac:dyDescent="0.3">
      <c r="A55" s="30" t="s">
        <v>68</v>
      </c>
      <c r="B55" s="31">
        <v>560</v>
      </c>
      <c r="C55" s="66"/>
      <c r="D55" s="32" t="s">
        <v>92</v>
      </c>
      <c r="E55" s="33">
        <v>1620</v>
      </c>
    </row>
    <row r="56" spans="1:8" ht="15.6" x14ac:dyDescent="0.3">
      <c r="A56" s="30" t="s">
        <v>67</v>
      </c>
      <c r="B56" s="31">
        <v>410</v>
      </c>
      <c r="C56" s="66"/>
      <c r="D56" s="32" t="s">
        <v>94</v>
      </c>
      <c r="E56" s="33">
        <f>E55*0.01</f>
        <v>16.2</v>
      </c>
    </row>
    <row r="57" spans="1:8" ht="15.6" x14ac:dyDescent="0.3">
      <c r="A57" s="30" t="s">
        <v>66</v>
      </c>
      <c r="B57" s="31">
        <v>15</v>
      </c>
      <c r="C57" s="66"/>
      <c r="D57" s="32" t="s">
        <v>93</v>
      </c>
      <c r="E57" s="33">
        <v>1670</v>
      </c>
    </row>
    <row r="58" spans="1:8" ht="15.6" x14ac:dyDescent="0.3">
      <c r="A58" s="30" t="s">
        <v>65</v>
      </c>
      <c r="B58" s="31">
        <v>585</v>
      </c>
      <c r="C58" s="66"/>
      <c r="D58" s="32" t="s">
        <v>95</v>
      </c>
      <c r="E58" s="33">
        <f>E57*0.05</f>
        <v>83.5</v>
      </c>
    </row>
    <row r="59" spans="1:8" ht="15.6" x14ac:dyDescent="0.3">
      <c r="A59" s="30" t="s">
        <v>64</v>
      </c>
      <c r="B59" s="31">
        <v>815</v>
      </c>
      <c r="C59" s="66"/>
    </row>
    <row r="60" spans="1:8" ht="15.6" x14ac:dyDescent="0.3">
      <c r="A60" s="30" t="s">
        <v>63</v>
      </c>
      <c r="B60" s="31">
        <v>425</v>
      </c>
      <c r="C60" s="66"/>
    </row>
    <row r="61" spans="1:8" ht="15.6" x14ac:dyDescent="0.3">
      <c r="A61" s="30" t="s">
        <v>62</v>
      </c>
      <c r="B61" s="31">
        <v>500</v>
      </c>
      <c r="C61" s="66"/>
    </row>
    <row r="62" spans="1:8" ht="15.6" x14ac:dyDescent="0.3">
      <c r="A62" s="30" t="s">
        <v>61</v>
      </c>
      <c r="B62" s="31">
        <v>300</v>
      </c>
      <c r="C62" s="66"/>
    </row>
    <row r="63" spans="1:8" ht="15.6" x14ac:dyDescent="0.3">
      <c r="A63" s="30" t="s">
        <v>60</v>
      </c>
      <c r="B63" s="31">
        <v>540</v>
      </c>
      <c r="C63" s="66"/>
    </row>
    <row r="64" spans="1:8" ht="15.6" x14ac:dyDescent="0.3">
      <c r="A64" s="30" t="s">
        <v>59</v>
      </c>
      <c r="B64" s="31">
        <v>920</v>
      </c>
      <c r="C64" s="66"/>
    </row>
    <row r="65" spans="1:3" ht="15.6" x14ac:dyDescent="0.3">
      <c r="A65" s="30" t="s">
        <v>58</v>
      </c>
      <c r="B65" s="31">
        <v>1200</v>
      </c>
      <c r="C65" s="66"/>
    </row>
    <row r="66" spans="1:3" ht="15.6" x14ac:dyDescent="0.3">
      <c r="A66" s="30" t="s">
        <v>57</v>
      </c>
      <c r="B66" s="31">
        <v>3060</v>
      </c>
      <c r="C66" s="66"/>
    </row>
    <row r="67" spans="1:3" ht="15.6" x14ac:dyDescent="0.3">
      <c r="A67" s="30" t="s">
        <v>56</v>
      </c>
      <c r="B67" s="31">
        <v>245</v>
      </c>
      <c r="C67" s="66"/>
    </row>
    <row r="68" spans="1:3" ht="15.6" x14ac:dyDescent="0.3">
      <c r="A68" s="30" t="s">
        <v>55</v>
      </c>
      <c r="B68" s="31">
        <v>265</v>
      </c>
      <c r="C68" s="66"/>
    </row>
    <row r="69" spans="1:3" ht="15.6" x14ac:dyDescent="0.3">
      <c r="A69" s="30" t="s">
        <v>54</v>
      </c>
      <c r="B69" s="31">
        <v>515</v>
      </c>
      <c r="C69" s="66"/>
    </row>
    <row r="70" spans="1:3" ht="15.6" x14ac:dyDescent="0.3">
      <c r="A70" s="30" t="s">
        <v>53</v>
      </c>
      <c r="B70" s="31">
        <v>230</v>
      </c>
      <c r="C70" s="66"/>
    </row>
    <row r="71" spans="1:3" ht="15.6" x14ac:dyDescent="0.3">
      <c r="A71" s="30" t="s">
        <v>52</v>
      </c>
      <c r="B71" s="31">
        <v>150</v>
      </c>
      <c r="C71" s="66"/>
    </row>
    <row r="72" spans="1:3" x14ac:dyDescent="0.3">
      <c r="A72" s="30" t="s">
        <v>35</v>
      </c>
      <c r="B72" s="30">
        <v>1305</v>
      </c>
      <c r="C72" s="66"/>
    </row>
    <row r="73" spans="1:3" x14ac:dyDescent="0.3">
      <c r="A73" s="30" t="s">
        <v>36</v>
      </c>
      <c r="B73" s="30">
        <v>1172</v>
      </c>
      <c r="C73" s="66"/>
    </row>
    <row r="74" spans="1:3" x14ac:dyDescent="0.3">
      <c r="A74" s="30" t="s">
        <v>37</v>
      </c>
      <c r="B74" s="30">
        <v>1040</v>
      </c>
      <c r="C74" s="66"/>
    </row>
    <row r="75" spans="1:3" x14ac:dyDescent="0.3">
      <c r="A75" s="30" t="s">
        <v>38</v>
      </c>
      <c r="B75" s="30">
        <v>932</v>
      </c>
      <c r="C75" s="66"/>
    </row>
    <row r="76" spans="1:3" x14ac:dyDescent="0.3">
      <c r="A76" s="30" t="s">
        <v>39</v>
      </c>
      <c r="B76" s="30">
        <v>875</v>
      </c>
      <c r="C76" s="66"/>
    </row>
    <row r="77" spans="1:3" x14ac:dyDescent="0.3">
      <c r="A77" s="30" t="s">
        <v>40</v>
      </c>
      <c r="B77" s="30">
        <v>1200</v>
      </c>
      <c r="C77" s="66"/>
    </row>
    <row r="78" spans="1:3" x14ac:dyDescent="0.3">
      <c r="A78" t="s">
        <v>81</v>
      </c>
      <c r="B78">
        <v>1120</v>
      </c>
    </row>
    <row r="79" spans="1:3" x14ac:dyDescent="0.3">
      <c r="A79" t="s">
        <v>82</v>
      </c>
      <c r="B79">
        <v>1065</v>
      </c>
    </row>
    <row r="80" spans="1:3" x14ac:dyDescent="0.3">
      <c r="A80" s="30" t="s">
        <v>83</v>
      </c>
      <c r="B80">
        <v>1170</v>
      </c>
    </row>
    <row r="81" spans="1:2" x14ac:dyDescent="0.3">
      <c r="A81" t="s">
        <v>84</v>
      </c>
      <c r="B81">
        <v>1150</v>
      </c>
    </row>
    <row r="82" spans="1:2" x14ac:dyDescent="0.3">
      <c r="A82" t="s">
        <v>85</v>
      </c>
      <c r="B82">
        <v>2500</v>
      </c>
    </row>
    <row r="83" spans="1:2" x14ac:dyDescent="0.3">
      <c r="A83" t="s">
        <v>86</v>
      </c>
      <c r="B83">
        <v>1150</v>
      </c>
    </row>
    <row r="84" spans="1:2" x14ac:dyDescent="0.3">
      <c r="A84" t="s">
        <v>87</v>
      </c>
      <c r="B84">
        <v>1090</v>
      </c>
    </row>
    <row r="86" spans="1:2" ht="15" thickBot="1" x14ac:dyDescent="0.35">
      <c r="A86" t="s">
        <v>128</v>
      </c>
    </row>
    <row r="87" spans="1:2" ht="15" thickBot="1" x14ac:dyDescent="0.35">
      <c r="A87" s="61" t="s">
        <v>116</v>
      </c>
      <c r="B87" s="60" t="s">
        <v>117</v>
      </c>
    </row>
    <row r="88" spans="1:2" ht="15" thickBot="1" x14ac:dyDescent="0.35">
      <c r="A88" s="61" t="s">
        <v>119</v>
      </c>
    </row>
    <row r="89" spans="1:2" ht="15" thickBot="1" x14ac:dyDescent="0.35">
      <c r="A89" s="61" t="s">
        <v>120</v>
      </c>
    </row>
    <row r="90" spans="1:2" x14ac:dyDescent="0.3">
      <c r="A90" t="s">
        <v>121</v>
      </c>
    </row>
    <row r="91" spans="1:2" x14ac:dyDescent="0.3">
      <c r="A91" t="s">
        <v>122</v>
      </c>
    </row>
    <row r="92" spans="1:2" x14ac:dyDescent="0.3">
      <c r="A92" t="s">
        <v>123</v>
      </c>
    </row>
    <row r="93" spans="1:2" x14ac:dyDescent="0.3">
      <c r="A93" t="s">
        <v>127</v>
      </c>
    </row>
    <row r="94" spans="1:2" x14ac:dyDescent="0.3">
      <c r="A94" t="s">
        <v>124</v>
      </c>
    </row>
    <row r="95" spans="1:2" x14ac:dyDescent="0.3">
      <c r="A95" t="s">
        <v>126</v>
      </c>
    </row>
    <row r="96" spans="1:2" x14ac:dyDescent="0.3">
      <c r="A96" t="s">
        <v>129</v>
      </c>
    </row>
    <row r="97" spans="1:2" x14ac:dyDescent="0.3">
      <c r="A97" t="s">
        <v>130</v>
      </c>
    </row>
    <row r="99" spans="1:2" ht="7.8" customHeight="1" x14ac:dyDescent="0.3"/>
    <row r="100" spans="1:2" hidden="1" x14ac:dyDescent="0.3"/>
    <row r="101" spans="1:2" ht="51" customHeight="1" x14ac:dyDescent="0.3">
      <c r="A101" t="s">
        <v>131</v>
      </c>
      <c r="B101" s="65" t="s">
        <v>237</v>
      </c>
    </row>
    <row r="102" spans="1:2" x14ac:dyDescent="0.3">
      <c r="A102" t="s">
        <v>132</v>
      </c>
    </row>
    <row r="103" spans="1:2" x14ac:dyDescent="0.3">
      <c r="A103" t="s">
        <v>133</v>
      </c>
    </row>
    <row r="104" spans="1:2" x14ac:dyDescent="0.3">
      <c r="A104" t="s">
        <v>134</v>
      </c>
    </row>
    <row r="105" spans="1:2" x14ac:dyDescent="0.3">
      <c r="A105" t="s">
        <v>135</v>
      </c>
    </row>
    <row r="106" spans="1:2" x14ac:dyDescent="0.3">
      <c r="A106" t="s">
        <v>136</v>
      </c>
    </row>
    <row r="107" spans="1:2" x14ac:dyDescent="0.3">
      <c r="A107" t="s">
        <v>137</v>
      </c>
    </row>
    <row r="108" spans="1:2" x14ac:dyDescent="0.3">
      <c r="A108" t="s">
        <v>138</v>
      </c>
    </row>
    <row r="109" spans="1:2" x14ac:dyDescent="0.3">
      <c r="A109" t="s">
        <v>139</v>
      </c>
    </row>
    <row r="110" spans="1:2" x14ac:dyDescent="0.3">
      <c r="A110" t="s">
        <v>140</v>
      </c>
    </row>
    <row r="111" spans="1:2" x14ac:dyDescent="0.3">
      <c r="A111" t="s">
        <v>141</v>
      </c>
    </row>
    <row r="112" spans="1:2" x14ac:dyDescent="0.3">
      <c r="A112" t="s">
        <v>142</v>
      </c>
    </row>
    <row r="113" spans="1:2" x14ac:dyDescent="0.3">
      <c r="A113" t="s">
        <v>143</v>
      </c>
    </row>
    <row r="114" spans="1:2" x14ac:dyDescent="0.3">
      <c r="A114" t="s">
        <v>144</v>
      </c>
    </row>
    <row r="115" spans="1:2" x14ac:dyDescent="0.3">
      <c r="A115" t="s">
        <v>145</v>
      </c>
    </row>
    <row r="116" spans="1:2" x14ac:dyDescent="0.3">
      <c r="A116" t="s">
        <v>146</v>
      </c>
    </row>
    <row r="117" spans="1:2" x14ac:dyDescent="0.3">
      <c r="A117" t="s">
        <v>147</v>
      </c>
      <c r="B117">
        <v>12</v>
      </c>
    </row>
    <row r="118" spans="1:2" x14ac:dyDescent="0.3">
      <c r="A118" t="s">
        <v>148</v>
      </c>
      <c r="B118">
        <v>9</v>
      </c>
    </row>
    <row r="119" spans="1:2" x14ac:dyDescent="0.3">
      <c r="A119" t="s">
        <v>149</v>
      </c>
      <c r="B119">
        <v>22</v>
      </c>
    </row>
    <row r="120" spans="1:2" x14ac:dyDescent="0.3">
      <c r="A120" t="s">
        <v>150</v>
      </c>
      <c r="B120">
        <v>16</v>
      </c>
    </row>
    <row r="121" spans="1:2" x14ac:dyDescent="0.3">
      <c r="A121" t="s">
        <v>151</v>
      </c>
      <c r="B121">
        <v>20</v>
      </c>
    </row>
    <row r="122" spans="1:2" x14ac:dyDescent="0.3">
      <c r="A122" t="s">
        <v>152</v>
      </c>
      <c r="B122">
        <v>15</v>
      </c>
    </row>
    <row r="123" spans="1:2" x14ac:dyDescent="0.3">
      <c r="A123" t="s">
        <v>153</v>
      </c>
      <c r="B123">
        <v>11</v>
      </c>
    </row>
    <row r="124" spans="1:2" x14ac:dyDescent="0.3">
      <c r="A124" t="s">
        <v>154</v>
      </c>
      <c r="B124">
        <v>8</v>
      </c>
    </row>
    <row r="125" spans="1:2" x14ac:dyDescent="0.3">
      <c r="A125" t="s">
        <v>155</v>
      </c>
    </row>
    <row r="126" spans="1:2" x14ac:dyDescent="0.3">
      <c r="A126" t="s">
        <v>156</v>
      </c>
    </row>
    <row r="127" spans="1:2" x14ac:dyDescent="0.3">
      <c r="A127" t="s">
        <v>157</v>
      </c>
    </row>
    <row r="128" spans="1:2" x14ac:dyDescent="0.3">
      <c r="A128" t="s">
        <v>158</v>
      </c>
    </row>
    <row r="129" spans="1:1" x14ac:dyDescent="0.3">
      <c r="A129" t="s">
        <v>159</v>
      </c>
    </row>
    <row r="130" spans="1:1" x14ac:dyDescent="0.3">
      <c r="A130" t="s">
        <v>160</v>
      </c>
    </row>
    <row r="131" spans="1:1" x14ac:dyDescent="0.3">
      <c r="A131" t="s">
        <v>161</v>
      </c>
    </row>
    <row r="132" spans="1:1" x14ac:dyDescent="0.3">
      <c r="A132" t="s">
        <v>162</v>
      </c>
    </row>
    <row r="133" spans="1:1" x14ac:dyDescent="0.3">
      <c r="A133" t="s">
        <v>163</v>
      </c>
    </row>
    <row r="134" spans="1:1" x14ac:dyDescent="0.3">
      <c r="A134" t="s">
        <v>164</v>
      </c>
    </row>
    <row r="135" spans="1:1" x14ac:dyDescent="0.3">
      <c r="A135" t="s">
        <v>165</v>
      </c>
    </row>
    <row r="136" spans="1:1" x14ac:dyDescent="0.3">
      <c r="A136" t="s">
        <v>166</v>
      </c>
    </row>
    <row r="137" spans="1:1" x14ac:dyDescent="0.3">
      <c r="A137" t="s">
        <v>167</v>
      </c>
    </row>
    <row r="138" spans="1:1" x14ac:dyDescent="0.3">
      <c r="A138" t="s">
        <v>168</v>
      </c>
    </row>
    <row r="139" spans="1:1" x14ac:dyDescent="0.3">
      <c r="A139" t="s">
        <v>169</v>
      </c>
    </row>
    <row r="140" spans="1:1" x14ac:dyDescent="0.3">
      <c r="A140" t="s">
        <v>170</v>
      </c>
    </row>
    <row r="141" spans="1:1" x14ac:dyDescent="0.3">
      <c r="A141" t="s">
        <v>171</v>
      </c>
    </row>
    <row r="142" spans="1:1" x14ac:dyDescent="0.3">
      <c r="A142" t="s">
        <v>172</v>
      </c>
    </row>
    <row r="143" spans="1:1" x14ac:dyDescent="0.3">
      <c r="A143" t="s">
        <v>173</v>
      </c>
    </row>
    <row r="144" spans="1:1" x14ac:dyDescent="0.3">
      <c r="A144" t="s">
        <v>174</v>
      </c>
    </row>
    <row r="145" spans="1:1" x14ac:dyDescent="0.3">
      <c r="A145" t="s">
        <v>175</v>
      </c>
    </row>
    <row r="146" spans="1:1" x14ac:dyDescent="0.3">
      <c r="A146" t="s">
        <v>176</v>
      </c>
    </row>
    <row r="147" spans="1:1" x14ac:dyDescent="0.3">
      <c r="A147" t="s">
        <v>177</v>
      </c>
    </row>
    <row r="148" spans="1:1" x14ac:dyDescent="0.3">
      <c r="A148" t="s">
        <v>178</v>
      </c>
    </row>
    <row r="149" spans="1:1" x14ac:dyDescent="0.3">
      <c r="A149" t="s">
        <v>179</v>
      </c>
    </row>
    <row r="150" spans="1:1" x14ac:dyDescent="0.3">
      <c r="A150" t="s">
        <v>180</v>
      </c>
    </row>
    <row r="151" spans="1:1" x14ac:dyDescent="0.3">
      <c r="A151" t="s">
        <v>181</v>
      </c>
    </row>
    <row r="152" spans="1:1" x14ac:dyDescent="0.3">
      <c r="A152" t="s">
        <v>182</v>
      </c>
    </row>
    <row r="153" spans="1:1" x14ac:dyDescent="0.3">
      <c r="A153" t="s">
        <v>183</v>
      </c>
    </row>
    <row r="154" spans="1:1" x14ac:dyDescent="0.3">
      <c r="A154" t="s">
        <v>184</v>
      </c>
    </row>
    <row r="155" spans="1:1" x14ac:dyDescent="0.3">
      <c r="A155" t="s">
        <v>185</v>
      </c>
    </row>
    <row r="156" spans="1:1" x14ac:dyDescent="0.3">
      <c r="A156" t="s">
        <v>186</v>
      </c>
    </row>
    <row r="157" spans="1:1" x14ac:dyDescent="0.3">
      <c r="A157" t="s">
        <v>187</v>
      </c>
    </row>
    <row r="158" spans="1:1" x14ac:dyDescent="0.3">
      <c r="A158" t="s">
        <v>188</v>
      </c>
    </row>
    <row r="159" spans="1:1" x14ac:dyDescent="0.3">
      <c r="A159" t="s">
        <v>189</v>
      </c>
    </row>
    <row r="160" spans="1:1" x14ac:dyDescent="0.3">
      <c r="A160" t="s">
        <v>190</v>
      </c>
    </row>
    <row r="161" spans="1:1" x14ac:dyDescent="0.3">
      <c r="A161" t="s">
        <v>191</v>
      </c>
    </row>
    <row r="162" spans="1:1" x14ac:dyDescent="0.3">
      <c r="A162" t="s">
        <v>192</v>
      </c>
    </row>
    <row r="163" spans="1:1" x14ac:dyDescent="0.3">
      <c r="A163" t="s">
        <v>193</v>
      </c>
    </row>
    <row r="164" spans="1:1" x14ac:dyDescent="0.3">
      <c r="A164" t="s">
        <v>194</v>
      </c>
    </row>
    <row r="165" spans="1:1" x14ac:dyDescent="0.3">
      <c r="A165" t="s">
        <v>195</v>
      </c>
    </row>
    <row r="166" spans="1:1" x14ac:dyDescent="0.3">
      <c r="A166" t="s">
        <v>196</v>
      </c>
    </row>
    <row r="167" spans="1:1" x14ac:dyDescent="0.3">
      <c r="A167" t="s">
        <v>197</v>
      </c>
    </row>
    <row r="168" spans="1:1" x14ac:dyDescent="0.3">
      <c r="A168" t="s">
        <v>198</v>
      </c>
    </row>
    <row r="169" spans="1:1" x14ac:dyDescent="0.3">
      <c r="A169" t="s">
        <v>199</v>
      </c>
    </row>
    <row r="170" spans="1:1" x14ac:dyDescent="0.3">
      <c r="A170" t="s">
        <v>200</v>
      </c>
    </row>
    <row r="171" spans="1:1" x14ac:dyDescent="0.3">
      <c r="A171" t="s">
        <v>201</v>
      </c>
    </row>
    <row r="172" spans="1:1" x14ac:dyDescent="0.3">
      <c r="A172" t="s">
        <v>202</v>
      </c>
    </row>
    <row r="173" spans="1:1" x14ac:dyDescent="0.3">
      <c r="A173" t="s">
        <v>203</v>
      </c>
    </row>
    <row r="174" spans="1:1" x14ac:dyDescent="0.3">
      <c r="A174" t="s">
        <v>204</v>
      </c>
    </row>
    <row r="175" spans="1:1" x14ac:dyDescent="0.3">
      <c r="A175" t="s">
        <v>205</v>
      </c>
    </row>
    <row r="176" spans="1:1" x14ac:dyDescent="0.3">
      <c r="A176" t="s">
        <v>206</v>
      </c>
    </row>
    <row r="177" spans="1:1" x14ac:dyDescent="0.3">
      <c r="A177" t="s">
        <v>207</v>
      </c>
    </row>
    <row r="178" spans="1:1" x14ac:dyDescent="0.3">
      <c r="A178" t="s">
        <v>208</v>
      </c>
    </row>
    <row r="179" spans="1:1" x14ac:dyDescent="0.3">
      <c r="A179" t="s">
        <v>209</v>
      </c>
    </row>
    <row r="180" spans="1:1" x14ac:dyDescent="0.3">
      <c r="A180" t="s">
        <v>210</v>
      </c>
    </row>
    <row r="181" spans="1:1" x14ac:dyDescent="0.3">
      <c r="A181" t="s">
        <v>211</v>
      </c>
    </row>
    <row r="182" spans="1:1" x14ac:dyDescent="0.3">
      <c r="A182" t="s">
        <v>212</v>
      </c>
    </row>
    <row r="183" spans="1:1" x14ac:dyDescent="0.3">
      <c r="A183" t="s">
        <v>213</v>
      </c>
    </row>
    <row r="184" spans="1:1" x14ac:dyDescent="0.3">
      <c r="A184" t="s">
        <v>214</v>
      </c>
    </row>
    <row r="185" spans="1:1" x14ac:dyDescent="0.3">
      <c r="A185" t="s">
        <v>215</v>
      </c>
    </row>
    <row r="186" spans="1:1" x14ac:dyDescent="0.3">
      <c r="A186" t="s">
        <v>216</v>
      </c>
    </row>
    <row r="187" spans="1:1" x14ac:dyDescent="0.3">
      <c r="A187" t="s">
        <v>217</v>
      </c>
    </row>
    <row r="188" spans="1:1" x14ac:dyDescent="0.3">
      <c r="A188" t="s">
        <v>218</v>
      </c>
    </row>
    <row r="189" spans="1:1" x14ac:dyDescent="0.3">
      <c r="A189" t="s">
        <v>219</v>
      </c>
    </row>
    <row r="190" spans="1:1" x14ac:dyDescent="0.3">
      <c r="A190" t="s">
        <v>220</v>
      </c>
    </row>
    <row r="191" spans="1:1" x14ac:dyDescent="0.3">
      <c r="A191" t="s">
        <v>221</v>
      </c>
    </row>
    <row r="192" spans="1:1" x14ac:dyDescent="0.3">
      <c r="A192" t="s">
        <v>222</v>
      </c>
    </row>
    <row r="193" spans="1:1" x14ac:dyDescent="0.3">
      <c r="A193" t="s">
        <v>223</v>
      </c>
    </row>
    <row r="194" spans="1:1" x14ac:dyDescent="0.3">
      <c r="A194" t="s">
        <v>224</v>
      </c>
    </row>
    <row r="195" spans="1:1" x14ac:dyDescent="0.3">
      <c r="A195" t="s">
        <v>225</v>
      </c>
    </row>
    <row r="196" spans="1:1" x14ac:dyDescent="0.3">
      <c r="A196" t="s">
        <v>226</v>
      </c>
    </row>
    <row r="197" spans="1:1" x14ac:dyDescent="0.3">
      <c r="A197" t="s">
        <v>227</v>
      </c>
    </row>
    <row r="198" spans="1:1" x14ac:dyDescent="0.3">
      <c r="A198" t="s">
        <v>228</v>
      </c>
    </row>
    <row r="199" spans="1:1" x14ac:dyDescent="0.3">
      <c r="A199" t="s">
        <v>229</v>
      </c>
    </row>
    <row r="200" spans="1:1" x14ac:dyDescent="0.3">
      <c r="A200" t="s">
        <v>230</v>
      </c>
    </row>
    <row r="201" spans="1:1" x14ac:dyDescent="0.3">
      <c r="A201" t="s">
        <v>231</v>
      </c>
    </row>
    <row r="202" spans="1:1" x14ac:dyDescent="0.3">
      <c r="A202" t="s">
        <v>232</v>
      </c>
    </row>
    <row r="203" spans="1:1" x14ac:dyDescent="0.3">
      <c r="A203" t="s">
        <v>233</v>
      </c>
    </row>
    <row r="204" spans="1:1" x14ac:dyDescent="0.3">
      <c r="A204" t="s">
        <v>234</v>
      </c>
    </row>
    <row r="205" spans="1:1" x14ac:dyDescent="0.3">
      <c r="A205" t="s">
        <v>235</v>
      </c>
    </row>
    <row r="206" spans="1:1" x14ac:dyDescent="0.3">
      <c r="A206" t="s">
        <v>236</v>
      </c>
    </row>
  </sheetData>
  <mergeCells count="1">
    <mergeCell ref="C54:C77"/>
  </mergeCells>
  <hyperlinks>
    <hyperlink ref="A19" r:id="rId1" tooltip="Acorn Bannock" display="https://thelongdark.fandom.com/wiki/Acorn_Bannock" xr:uid="{4ABAD810-87DF-4935-BE83-EFC2C7E8F853}"/>
    <hyperlink ref="A20" r:id="rId2" tooltip="Acorn Pancakes" display="https://thelongdark.fandom.com/wiki/Acorn_Pancakes" xr:uid="{178930A6-957F-4CA7-8808-703EF978A7A4}"/>
    <hyperlink ref="A21" r:id="rId3" tooltip="Bannock" display="https://thelongdark.fandom.com/wiki/Bannock" xr:uid="{C00C0863-1123-4977-B646-9531EE29DE54}"/>
    <hyperlink ref="A22" r:id="rId4" tooltip="Breyerhouse Pie" display="https://thelongdark.fandom.com/wiki/Breyerhouse_Pie" xr:uid="{5C16BE4B-0395-4BA0-9343-8D7A75DC37F8}"/>
    <hyperlink ref="A23" r:id="rId5" tooltip="Broth" display="https://thelongdark.fandom.com/wiki/Broth" xr:uid="{269DE347-158B-40A1-B292-2BEF9AA79A22}"/>
    <hyperlink ref="A25" r:id="rId6" tooltip="Canned Corn" display="https://thelongdark.fandom.com/wiki/Canned_Corn" xr:uid="{99282D7E-7AC4-41B4-9B57-8F8E33E82501}"/>
    <hyperlink ref="A26" r:id="rId7" tooltip="Canned Ham" display="https://thelongdark.fandom.com/wiki/Canned_Ham" xr:uid="{A35F4DF7-B89A-4FC0-8B57-B80FE97DA993}"/>
    <hyperlink ref="A27" r:id="rId8" tooltip="Carrot" display="https://thelongdark.fandom.com/wiki/Carrot" xr:uid="{F599953A-5AC4-4CB3-8870-F635B85A3B17}"/>
    <hyperlink ref="A28" r:id="rId9" tooltip="Coastal Fishcakes" display="https://thelongdark.fandom.com/wiki/Coastal_Fishcakes" xr:uid="{6136F4D8-9A19-4D90-990A-FC01FD242929}"/>
    <hyperlink ref="A29" r:id="rId10" tooltip="Cooked Potato" display="https://thelongdark.fandom.com/wiki/Cooked_Potato" xr:uid="{B70562D9-5FC2-43E7-B14D-627ACDB350A4}"/>
    <hyperlink ref="A30" r:id="rId11" tooltip="Dockworker's Pie" display="https://thelongdark.fandom.com/wiki/Dockworker%27s_Pie" xr:uid="{72356B6F-1E4E-42AF-94E6-DEE5ACAEAA0D}"/>
    <hyperlink ref="A31" r:id="rId12" tooltip="Lily's Pancakes" display="https://thelongdark.fandom.com/wiki/Lily%27s_Pancakes" xr:uid="{BA52545C-3909-4C7D-A6A7-D29B8C712FD0}"/>
    <hyperlink ref="A32" r:id="rId13" tooltip="Pancakes" display="https://thelongdark.fandom.com/wiki/Pancakes" xr:uid="{3F4A5F53-8806-4B8D-A0C0-2B5FD5FF6918}"/>
    <hyperlink ref="A33" r:id="rId14" tooltip="Peach Pie" display="https://thelongdark.fandom.com/wiki/Peach_Pie" xr:uid="{34960DC0-1CFF-4443-B422-C889F91F1B4D}"/>
    <hyperlink ref="A34" r:id="rId15" tooltip="Porridge" display="https://thelongdark.fandom.com/wiki/Porridge" xr:uid="{1C7C67BF-CBED-477C-994F-B968C34A72A4}"/>
    <hyperlink ref="A35" r:id="rId16" tooltip="Ptarmigan (Cooked)" display="https://thelongdark.fandom.com/wiki/Ptarmigan_(Cooked)" xr:uid="{8F771A76-827B-4CF1-A872-7F5A4B2EA591}"/>
    <hyperlink ref="A36" r:id="rId17" tooltip="Ptarmigan (Raw)" display="https://thelongdark.fandom.com/wiki/Ptarmigan_(Raw)" xr:uid="{E109A74D-A5CD-40E1-8978-07F72357DD3C}"/>
    <hyperlink ref="A37" r:id="rId18" tooltip="Ptarmigan Pie" display="https://thelongdark.fandom.com/wiki/Ptarmigan_Pie" xr:uid="{076EF47A-BAF0-4A92-8FE2-094970592C50}"/>
    <hyperlink ref="A38" r:id="rId19" tooltip="Ptarmigan Stew" display="https://thelongdark.fandom.com/wiki/Ptarmigan_Stew" xr:uid="{89BA7567-F045-49ED-B354-7C0967D38054}"/>
    <hyperlink ref="A39" r:id="rId20" tooltip="Prepper's Pie" display="https://thelongdark.fandom.com/wiki/Prepper%27s_Pie" xr:uid="{F1AF8F20-2911-4D07-8B91-FBF81E4F6BC6}"/>
    <hyperlink ref="A40" r:id="rId21" tooltip="Rabbit Pie" display="https://thelongdark.fandom.com/wiki/Rabbit_Pie" xr:uid="{711177D3-4594-403F-81E1-DF97E99193E9}"/>
    <hyperlink ref="A41" r:id="rId22" tooltip="Rabbit Stew" display="https://thelongdark.fandom.com/wiki/Rabbit_Stew" xr:uid="{1F6EF8A8-31A0-45FE-8ACF-6AFEFFB4B84A}"/>
    <hyperlink ref="A42" r:id="rId23" tooltip="Ranger Stew" display="https://thelongdark.fandom.com/wiki/Ranger_Stew" xr:uid="{5E71E57F-838D-444F-9150-CCEA35F65BB4}"/>
    <hyperlink ref="A43" r:id="rId24" tooltip="Rose Hip Pie" display="https://thelongdark.fandom.com/wiki/Rose_Hip_Pie" xr:uid="{07471F8D-398A-48B6-B379-D5EB5BB192EB}"/>
    <hyperlink ref="A44" r:id="rId25" tooltip="Stalker's Pie" display="https://thelongdark.fandom.com/wiki/Stalker%27s_Pie" xr:uid="{1464B472-2A2D-4577-846A-2A66848C13AC}"/>
    <hyperlink ref="A45" r:id="rId26" tooltip="Thomson Family Stew" display="https://thelongdark.fandom.com/wiki/Thomson_Family_Stew" xr:uid="{C643C254-5005-4877-B38A-5A2A2BDF7A72}"/>
    <hyperlink ref="A46" r:id="rId27" tooltip="Trout Stew" display="https://thelongdark.fandom.com/wiki/Trout_Stew" xr:uid="{63C3E669-C95A-4E27-9391-49A711DA997A}"/>
    <hyperlink ref="A47" r:id="rId28" tooltip="Venison Pie" display="https://thelongdark.fandom.com/wiki/Venison_Pie" xr:uid="{17BE262E-477C-44C1-B4A0-7DBC6F9A2B60}"/>
    <hyperlink ref="A48" r:id="rId29" tooltip="Venison Stew" display="https://thelongdark.fandom.com/wiki/Venison_Stew" xr:uid="{B3D35DA0-B75A-4376-8C15-224DF5285F2F}"/>
    <hyperlink ref="A24" r:id="rId30" tooltip="Camber Flight Porridge" display="https://thelongdark.fandom.com/wiki/Camber_Flight_Porridge" xr:uid="{9E4CAA96-EB28-4FFB-A89A-45D3D4490FE3}"/>
    <hyperlink ref="A87" r:id="rId31" tooltip="Animal Fat" display="https://thelongdark.fandom.com/wiki/Animal_Fat" xr:uid="{3DBE8AA2-4F07-42C7-96B5-DBF81B0F8E3B}"/>
    <hyperlink ref="A88" r:id="rId32" tooltip="Canned Pineapple" display="https://thelongdark.fandom.com/wiki/Canned_Pineapple" xr:uid="{9F815265-E318-4C5E-B4DC-243EACE7CCA9}"/>
    <hyperlink ref="A89" r:id="rId33" tooltip="Canned Pineapple" display="https://thelongdark.fandom.com/wiki/Canned_Pineapple" xr:uid="{94F6C5FD-A09A-4CBE-9092-C8EB2F5BFBDC}"/>
  </hyperlinks>
  <pageMargins left="0.7" right="0.7" top="0.75" bottom="0.75" header="0.3" footer="0.3"/>
  <pageSetup paperSize="9" orientation="portrait" horizontalDpi="360" verticalDpi="360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Deschamps</dc:creator>
  <cp:lastModifiedBy>Romain Deschamps</cp:lastModifiedBy>
  <dcterms:created xsi:type="dcterms:W3CDTF">2023-10-14T13:09:10Z</dcterms:created>
  <dcterms:modified xsi:type="dcterms:W3CDTF">2025-02-18T01:11:29Z</dcterms:modified>
</cp:coreProperties>
</file>