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gv27692\Downloads\"/>
    </mc:Choice>
  </mc:AlternateContent>
  <bookViews>
    <workbookView xWindow="0" yWindow="0" windowWidth="21570" windowHeight="9525"/>
  </bookViews>
  <sheets>
    <sheet name="Raw Data" sheetId="1" r:id="rId1"/>
    <sheet name="Summary" sheetId="2" r:id="rId2"/>
    <sheet name="Discussion and resolu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1" l="1"/>
  <c r="N130" i="1"/>
  <c r="M130" i="1"/>
  <c r="L130" i="1"/>
  <c r="K130" i="1"/>
  <c r="J130" i="1"/>
  <c r="O109" i="1"/>
  <c r="N109" i="1"/>
  <c r="M109" i="1"/>
  <c r="L109" i="1"/>
  <c r="K109" i="1"/>
  <c r="J109" i="1"/>
  <c r="O88" i="1"/>
  <c r="N88" i="1"/>
  <c r="M88" i="1"/>
  <c r="L88" i="1"/>
  <c r="K88" i="1"/>
  <c r="J88" i="1"/>
  <c r="O67" i="1"/>
  <c r="N67" i="1"/>
  <c r="M67" i="1"/>
  <c r="L67" i="1"/>
  <c r="K67" i="1"/>
  <c r="J67" i="1"/>
  <c r="O46" i="1"/>
  <c r="N46" i="1"/>
  <c r="M46" i="1"/>
  <c r="L46" i="1"/>
  <c r="K46" i="1"/>
  <c r="J46" i="1"/>
  <c r="O25" i="1"/>
  <c r="N25" i="1"/>
  <c r="M25" i="1"/>
  <c r="L25" i="1"/>
  <c r="K25" i="1"/>
  <c r="J25" i="1"/>
  <c r="K4" i="1"/>
  <c r="L4" i="1"/>
  <c r="M4" i="1"/>
  <c r="N4" i="1"/>
  <c r="O4" i="1"/>
  <c r="J4" i="1"/>
  <c r="D10" i="2" l="1"/>
  <c r="E10" i="2"/>
  <c r="G10" i="2"/>
  <c r="G147" i="1"/>
  <c r="F147" i="1"/>
  <c r="E147" i="1"/>
  <c r="D147" i="1"/>
  <c r="C147" i="1"/>
  <c r="B147" i="1"/>
  <c r="B10" i="2" s="1"/>
  <c r="A10" i="2"/>
  <c r="K132" i="1" l="1"/>
  <c r="K136" i="1"/>
  <c r="K140" i="1"/>
  <c r="K144" i="1"/>
  <c r="K131" i="1"/>
  <c r="K135" i="1"/>
  <c r="K139" i="1"/>
  <c r="K143" i="1"/>
  <c r="K134" i="1"/>
  <c r="K138" i="1"/>
  <c r="K142" i="1"/>
  <c r="K146" i="1"/>
  <c r="K133" i="1"/>
  <c r="K137" i="1"/>
  <c r="K141" i="1"/>
  <c r="K145" i="1"/>
  <c r="L133" i="1"/>
  <c r="L137" i="1"/>
  <c r="L141" i="1"/>
  <c r="L145" i="1"/>
  <c r="L132" i="1"/>
  <c r="L136" i="1"/>
  <c r="L140" i="1"/>
  <c r="L144" i="1"/>
  <c r="L131" i="1"/>
  <c r="L135" i="1"/>
  <c r="L139" i="1"/>
  <c r="L143" i="1"/>
  <c r="L134" i="1"/>
  <c r="L138" i="1"/>
  <c r="L142" i="1"/>
  <c r="L146" i="1"/>
  <c r="N134" i="1"/>
  <c r="N138" i="1"/>
  <c r="N142" i="1"/>
  <c r="N146" i="1"/>
  <c r="N133" i="1"/>
  <c r="N137" i="1"/>
  <c r="N141" i="1"/>
  <c r="N145" i="1"/>
  <c r="N132" i="1"/>
  <c r="N136" i="1"/>
  <c r="N140" i="1"/>
  <c r="N144" i="1"/>
  <c r="N131" i="1"/>
  <c r="N135" i="1"/>
  <c r="N139" i="1"/>
  <c r="N143" i="1"/>
  <c r="O134" i="1"/>
  <c r="O138" i="1"/>
  <c r="O142" i="1"/>
  <c r="O146" i="1"/>
  <c r="O133" i="1"/>
  <c r="O137" i="1"/>
  <c r="O141" i="1"/>
  <c r="O145" i="1"/>
  <c r="O132" i="1"/>
  <c r="O136" i="1"/>
  <c r="O140" i="1"/>
  <c r="O144" i="1"/>
  <c r="O131" i="1"/>
  <c r="O135" i="1"/>
  <c r="O139" i="1"/>
  <c r="O143" i="1"/>
  <c r="J132" i="1"/>
  <c r="J136" i="1"/>
  <c r="J140" i="1"/>
  <c r="J144" i="1"/>
  <c r="J135" i="1"/>
  <c r="J139" i="1"/>
  <c r="J143" i="1"/>
  <c r="J134" i="1"/>
  <c r="J138" i="1"/>
  <c r="J142" i="1"/>
  <c r="J146" i="1"/>
  <c r="J133" i="1"/>
  <c r="J137" i="1"/>
  <c r="J141" i="1"/>
  <c r="J145" i="1"/>
  <c r="J131" i="1"/>
  <c r="F10" i="2"/>
  <c r="M133" i="1"/>
  <c r="M137" i="1"/>
  <c r="M141" i="1"/>
  <c r="M145" i="1"/>
  <c r="M132" i="1"/>
  <c r="M136" i="1"/>
  <c r="M140" i="1"/>
  <c r="M144" i="1"/>
  <c r="M131" i="1"/>
  <c r="M135" i="1"/>
  <c r="M139" i="1"/>
  <c r="M143" i="1"/>
  <c r="M134" i="1"/>
  <c r="M138" i="1"/>
  <c r="M142" i="1"/>
  <c r="M146" i="1"/>
  <c r="C10" i="2"/>
  <c r="D9" i="2"/>
  <c r="E9" i="2"/>
  <c r="F9" i="2"/>
  <c r="G9" i="2"/>
  <c r="B9" i="2"/>
  <c r="G126" i="1"/>
  <c r="F126" i="1"/>
  <c r="E126" i="1"/>
  <c r="D126" i="1"/>
  <c r="C126" i="1"/>
  <c r="B126" i="1"/>
  <c r="A9" i="2"/>
  <c r="L112" i="1" l="1"/>
  <c r="L116" i="1"/>
  <c r="L120" i="1"/>
  <c r="L124" i="1"/>
  <c r="L111" i="1"/>
  <c r="L115" i="1"/>
  <c r="L119" i="1"/>
  <c r="L123" i="1"/>
  <c r="L110" i="1"/>
  <c r="L114" i="1"/>
  <c r="L118" i="1"/>
  <c r="L122" i="1"/>
  <c r="L113" i="1"/>
  <c r="L117" i="1"/>
  <c r="L121" i="1"/>
  <c r="L125" i="1"/>
  <c r="M112" i="1"/>
  <c r="M116" i="1"/>
  <c r="M120" i="1"/>
  <c r="M124" i="1"/>
  <c r="M111" i="1"/>
  <c r="M115" i="1"/>
  <c r="M119" i="1"/>
  <c r="M123" i="1"/>
  <c r="M110" i="1"/>
  <c r="M114" i="1"/>
  <c r="M118" i="1"/>
  <c r="M122" i="1"/>
  <c r="M113" i="1"/>
  <c r="M117" i="1"/>
  <c r="M121" i="1"/>
  <c r="M125" i="1"/>
  <c r="J111" i="1"/>
  <c r="J115" i="1"/>
  <c r="J119" i="1"/>
  <c r="J123" i="1"/>
  <c r="J114" i="1"/>
  <c r="J118" i="1"/>
  <c r="J122" i="1"/>
  <c r="J113" i="1"/>
  <c r="J117" i="1"/>
  <c r="J121" i="1"/>
  <c r="J125" i="1"/>
  <c r="J112" i="1"/>
  <c r="J116" i="1"/>
  <c r="J120" i="1"/>
  <c r="J124" i="1"/>
  <c r="J110" i="1"/>
  <c r="K111" i="1"/>
  <c r="K115" i="1"/>
  <c r="K119" i="1"/>
  <c r="K123" i="1"/>
  <c r="K110" i="1"/>
  <c r="K114" i="1"/>
  <c r="K118" i="1"/>
  <c r="K122" i="1"/>
  <c r="K113" i="1"/>
  <c r="K117" i="1"/>
  <c r="K121" i="1"/>
  <c r="K125" i="1"/>
  <c r="K112" i="1"/>
  <c r="K116" i="1"/>
  <c r="K120" i="1"/>
  <c r="K124" i="1"/>
  <c r="N113" i="1"/>
  <c r="N117" i="1"/>
  <c r="N121" i="1"/>
  <c r="N125" i="1"/>
  <c r="N112" i="1"/>
  <c r="N116" i="1"/>
  <c r="N120" i="1"/>
  <c r="N124" i="1"/>
  <c r="N111" i="1"/>
  <c r="N115" i="1"/>
  <c r="N119" i="1"/>
  <c r="N123" i="1"/>
  <c r="N110" i="1"/>
  <c r="N114" i="1"/>
  <c r="N118" i="1"/>
  <c r="N122" i="1"/>
  <c r="C9" i="2"/>
  <c r="O113" i="1"/>
  <c r="O117" i="1"/>
  <c r="O121" i="1"/>
  <c r="O125" i="1"/>
  <c r="O112" i="1"/>
  <c r="O116" i="1"/>
  <c r="O120" i="1"/>
  <c r="O124" i="1"/>
  <c r="O111" i="1"/>
  <c r="O115" i="1"/>
  <c r="O119" i="1"/>
  <c r="O123" i="1"/>
  <c r="O110" i="1"/>
  <c r="O114" i="1"/>
  <c r="O118" i="1"/>
  <c r="O122" i="1"/>
  <c r="I10" i="2"/>
  <c r="J10" i="2" s="1"/>
  <c r="E8" i="2"/>
  <c r="F8" i="2"/>
  <c r="G8" i="2"/>
  <c r="B8" i="2"/>
  <c r="A8" i="2"/>
  <c r="I9" i="2" s="1"/>
  <c r="G105" i="1"/>
  <c r="F105" i="1"/>
  <c r="E105" i="1"/>
  <c r="D105" i="1"/>
  <c r="C105" i="1"/>
  <c r="C8" i="2" s="1"/>
  <c r="B105" i="1"/>
  <c r="L96" i="1" l="1"/>
  <c r="L104" i="1"/>
  <c r="L93" i="1"/>
  <c r="L101" i="1"/>
  <c r="L90" i="1"/>
  <c r="L98" i="1"/>
  <c r="L92" i="1"/>
  <c r="L100" i="1"/>
  <c r="L89" i="1"/>
  <c r="L94" i="1"/>
  <c r="L102" i="1"/>
  <c r="L91" i="1"/>
  <c r="L99" i="1"/>
  <c r="L103" i="1"/>
  <c r="L95" i="1"/>
  <c r="L97" i="1"/>
  <c r="J93" i="1"/>
  <c r="J101" i="1"/>
  <c r="J94" i="1"/>
  <c r="J102" i="1"/>
  <c r="J95" i="1"/>
  <c r="J103" i="1"/>
  <c r="J104" i="1"/>
  <c r="J97" i="1"/>
  <c r="J91" i="1"/>
  <c r="J99" i="1"/>
  <c r="J92" i="1"/>
  <c r="J100" i="1"/>
  <c r="J98" i="1"/>
  <c r="J96" i="1"/>
  <c r="J89" i="1"/>
  <c r="J90" i="1"/>
  <c r="M91" i="1"/>
  <c r="M99" i="1"/>
  <c r="M96" i="1"/>
  <c r="M104" i="1"/>
  <c r="M90" i="1"/>
  <c r="M93" i="1"/>
  <c r="M101" i="1"/>
  <c r="M95" i="1"/>
  <c r="M103" i="1"/>
  <c r="M89" i="1"/>
  <c r="M97" i="1"/>
  <c r="M94" i="1"/>
  <c r="M102" i="1"/>
  <c r="M100" i="1"/>
  <c r="M98" i="1"/>
  <c r="M92" i="1"/>
  <c r="D8" i="2"/>
  <c r="N94" i="1"/>
  <c r="N102" i="1"/>
  <c r="N91" i="1"/>
  <c r="N99" i="1"/>
  <c r="N96" i="1"/>
  <c r="N104" i="1"/>
  <c r="N90" i="1"/>
  <c r="N98" i="1"/>
  <c r="N92" i="1"/>
  <c r="N100" i="1"/>
  <c r="N89" i="1"/>
  <c r="N97" i="1"/>
  <c r="N101" i="1"/>
  <c r="N93" i="1"/>
  <c r="N95" i="1"/>
  <c r="N103" i="1"/>
  <c r="O89" i="1"/>
  <c r="O97" i="1"/>
  <c r="O94" i="1"/>
  <c r="O102" i="1"/>
  <c r="O91" i="1"/>
  <c r="O99" i="1"/>
  <c r="O93" i="1"/>
  <c r="O101" i="1"/>
  <c r="O95" i="1"/>
  <c r="O103" i="1"/>
  <c r="O92" i="1"/>
  <c r="O100" i="1"/>
  <c r="O98" i="1"/>
  <c r="O96" i="1"/>
  <c r="O90" i="1"/>
  <c r="O104" i="1"/>
  <c r="K93" i="1"/>
  <c r="K101" i="1"/>
  <c r="K90" i="1"/>
  <c r="K98" i="1"/>
  <c r="K95" i="1"/>
  <c r="K103" i="1"/>
  <c r="K89" i="1"/>
  <c r="K97" i="1"/>
  <c r="K91" i="1"/>
  <c r="K99" i="1"/>
  <c r="K96" i="1"/>
  <c r="K104" i="1"/>
  <c r="K94" i="1"/>
  <c r="K102" i="1"/>
  <c r="K100" i="1"/>
  <c r="K92" i="1"/>
  <c r="J9" i="2"/>
  <c r="O9" i="2"/>
  <c r="K9" i="2"/>
  <c r="N9" i="2"/>
  <c r="M10" i="2"/>
  <c r="K10" i="2"/>
  <c r="O10" i="2"/>
  <c r="L10" i="2"/>
  <c r="L9" i="2"/>
  <c r="M9" i="2"/>
  <c r="N10" i="2"/>
  <c r="G84" i="1"/>
  <c r="F84" i="1"/>
  <c r="E84" i="1"/>
  <c r="D84" i="1"/>
  <c r="C84" i="1"/>
  <c r="B84" i="1"/>
  <c r="B7" i="2" s="1"/>
  <c r="C7" i="2"/>
  <c r="A7" i="2"/>
  <c r="E7" i="2" l="1"/>
  <c r="M71" i="1"/>
  <c r="M75" i="1"/>
  <c r="M79" i="1"/>
  <c r="M83" i="1"/>
  <c r="M68" i="1"/>
  <c r="M72" i="1"/>
  <c r="M76" i="1"/>
  <c r="M80" i="1"/>
  <c r="M74" i="1"/>
  <c r="M69" i="1"/>
  <c r="M70" i="1"/>
  <c r="M81" i="1"/>
  <c r="M82" i="1"/>
  <c r="M77" i="1"/>
  <c r="M78" i="1"/>
  <c r="M73" i="1"/>
  <c r="N72" i="1"/>
  <c r="N76" i="1"/>
  <c r="N80" i="1"/>
  <c r="N71" i="1"/>
  <c r="N75" i="1"/>
  <c r="N79" i="1"/>
  <c r="N83" i="1"/>
  <c r="N70" i="1"/>
  <c r="N74" i="1"/>
  <c r="N78" i="1"/>
  <c r="N82" i="1"/>
  <c r="N69" i="1"/>
  <c r="N73" i="1"/>
  <c r="N77" i="1"/>
  <c r="N81" i="1"/>
  <c r="N68" i="1"/>
  <c r="O68" i="1"/>
  <c r="O72" i="1"/>
  <c r="O76" i="1"/>
  <c r="O80" i="1"/>
  <c r="O69" i="1"/>
  <c r="O73" i="1"/>
  <c r="O77" i="1"/>
  <c r="O81" i="1"/>
  <c r="O79" i="1"/>
  <c r="O70" i="1"/>
  <c r="O78" i="1"/>
  <c r="O74" i="1"/>
  <c r="O83" i="1"/>
  <c r="O75" i="1"/>
  <c r="O71" i="1"/>
  <c r="O82" i="1"/>
  <c r="G7" i="2"/>
  <c r="F7" i="2"/>
  <c r="D7" i="2"/>
  <c r="L71" i="1"/>
  <c r="L75" i="1"/>
  <c r="L79" i="1"/>
  <c r="L83" i="1"/>
  <c r="L70" i="1"/>
  <c r="L74" i="1"/>
  <c r="L78" i="1"/>
  <c r="L82" i="1"/>
  <c r="L69" i="1"/>
  <c r="L73" i="1"/>
  <c r="L77" i="1"/>
  <c r="L81" i="1"/>
  <c r="L72" i="1"/>
  <c r="L76" i="1"/>
  <c r="L80" i="1"/>
  <c r="L68" i="1"/>
  <c r="J70" i="1"/>
  <c r="J74" i="1"/>
  <c r="J78" i="1"/>
  <c r="J82" i="1"/>
  <c r="J68" i="1"/>
  <c r="J69" i="1"/>
  <c r="J73" i="1"/>
  <c r="J77" i="1"/>
  <c r="J81" i="1"/>
  <c r="J72" i="1"/>
  <c r="J76" i="1"/>
  <c r="J80" i="1"/>
  <c r="J71" i="1"/>
  <c r="J75" i="1"/>
  <c r="J79" i="1"/>
  <c r="J83" i="1"/>
  <c r="K70" i="1"/>
  <c r="K74" i="1"/>
  <c r="K78" i="1"/>
  <c r="K82" i="1"/>
  <c r="K68" i="1"/>
  <c r="K71" i="1"/>
  <c r="K75" i="1"/>
  <c r="K79" i="1"/>
  <c r="K83" i="1"/>
  <c r="K69" i="1"/>
  <c r="K80" i="1"/>
  <c r="K76" i="1"/>
  <c r="K73" i="1"/>
  <c r="K81" i="1"/>
  <c r="K77" i="1"/>
  <c r="K72" i="1"/>
  <c r="I8" i="2"/>
  <c r="M8" i="2" s="1"/>
  <c r="G4" i="2"/>
  <c r="G5" i="2"/>
  <c r="G6" i="2"/>
  <c r="F4" i="2"/>
  <c r="E6" i="2"/>
  <c r="B5" i="2"/>
  <c r="A6" i="2"/>
  <c r="A5" i="2"/>
  <c r="A4" i="2"/>
  <c r="C3" i="2"/>
  <c r="K3" i="2" s="1"/>
  <c r="D3" i="2"/>
  <c r="L3" i="2" s="1"/>
  <c r="E3" i="2"/>
  <c r="M3" i="2" s="1"/>
  <c r="F3" i="2"/>
  <c r="N3" i="2" s="1"/>
  <c r="G3" i="2"/>
  <c r="O3" i="2" s="1"/>
  <c r="B3" i="2"/>
  <c r="J3" i="2" s="1"/>
  <c r="G21" i="1"/>
  <c r="F21" i="1"/>
  <c r="E21" i="1"/>
  <c r="D21" i="1"/>
  <c r="D4" i="2" s="1"/>
  <c r="C21" i="1"/>
  <c r="B21" i="1"/>
  <c r="G63" i="1"/>
  <c r="F63" i="1"/>
  <c r="E63" i="1"/>
  <c r="D63" i="1"/>
  <c r="C63" i="1"/>
  <c r="B63" i="1"/>
  <c r="B6" i="2" s="1"/>
  <c r="C42" i="1"/>
  <c r="C5" i="2" s="1"/>
  <c r="D42" i="1"/>
  <c r="E42" i="1"/>
  <c r="F42" i="1"/>
  <c r="F5" i="2" s="1"/>
  <c r="G42" i="1"/>
  <c r="B42" i="1"/>
  <c r="N50" i="1" l="1"/>
  <c r="N54" i="1"/>
  <c r="N58" i="1"/>
  <c r="N62" i="1"/>
  <c r="N49" i="1"/>
  <c r="N53" i="1"/>
  <c r="N57" i="1"/>
  <c r="N61" i="1"/>
  <c r="N48" i="1"/>
  <c r="N52" i="1"/>
  <c r="N56" i="1"/>
  <c r="N60" i="1"/>
  <c r="N51" i="1"/>
  <c r="N55" i="1"/>
  <c r="N59" i="1"/>
  <c r="N47" i="1"/>
  <c r="M27" i="1"/>
  <c r="M31" i="1"/>
  <c r="M35" i="1"/>
  <c r="M39" i="1"/>
  <c r="M26" i="1"/>
  <c r="M28" i="1"/>
  <c r="M32" i="1"/>
  <c r="M36" i="1"/>
  <c r="M40" i="1"/>
  <c r="M30" i="1"/>
  <c r="M41" i="1"/>
  <c r="M37" i="1"/>
  <c r="M33" i="1"/>
  <c r="M34" i="1"/>
  <c r="M29" i="1"/>
  <c r="M38" i="1"/>
  <c r="E5" i="2"/>
  <c r="L27" i="1"/>
  <c r="L31" i="1"/>
  <c r="L35" i="1"/>
  <c r="L39" i="1"/>
  <c r="L26" i="1"/>
  <c r="L30" i="1"/>
  <c r="L34" i="1"/>
  <c r="L38" i="1"/>
  <c r="L29" i="1"/>
  <c r="L33" i="1"/>
  <c r="L37" i="1"/>
  <c r="L41" i="1"/>
  <c r="L28" i="1"/>
  <c r="L32" i="1"/>
  <c r="L36" i="1"/>
  <c r="L40" i="1"/>
  <c r="M11" i="1"/>
  <c r="M19" i="1"/>
  <c r="M8" i="1"/>
  <c r="M16" i="1"/>
  <c r="M13" i="1"/>
  <c r="M7" i="1"/>
  <c r="M15" i="1"/>
  <c r="M9" i="1"/>
  <c r="M17" i="1"/>
  <c r="M6" i="1"/>
  <c r="M14" i="1"/>
  <c r="M12" i="1"/>
  <c r="M20" i="1"/>
  <c r="M10" i="1"/>
  <c r="M18" i="1"/>
  <c r="M5" i="1"/>
  <c r="E4" i="2"/>
  <c r="O50" i="1"/>
  <c r="O54" i="1"/>
  <c r="O58" i="1"/>
  <c r="O62" i="1"/>
  <c r="O47" i="1"/>
  <c r="O51" i="1"/>
  <c r="O55" i="1"/>
  <c r="O59" i="1"/>
  <c r="O49" i="1"/>
  <c r="O60" i="1"/>
  <c r="O52" i="1"/>
  <c r="O61" i="1"/>
  <c r="O56" i="1"/>
  <c r="O57" i="1"/>
  <c r="O53" i="1"/>
  <c r="O48" i="1"/>
  <c r="K26" i="1"/>
  <c r="K30" i="1"/>
  <c r="K34" i="1"/>
  <c r="K38" i="1"/>
  <c r="K27" i="1"/>
  <c r="K31" i="1"/>
  <c r="K35" i="1"/>
  <c r="K39" i="1"/>
  <c r="K41" i="1"/>
  <c r="K36" i="1"/>
  <c r="K40" i="1"/>
  <c r="K37" i="1"/>
  <c r="K32" i="1"/>
  <c r="K33" i="1"/>
  <c r="K28" i="1"/>
  <c r="K29" i="1"/>
  <c r="J48" i="1"/>
  <c r="J52" i="1"/>
  <c r="J56" i="1"/>
  <c r="J60" i="1"/>
  <c r="J51" i="1"/>
  <c r="J55" i="1"/>
  <c r="J59" i="1"/>
  <c r="J50" i="1"/>
  <c r="J54" i="1"/>
  <c r="J58" i="1"/>
  <c r="J62" i="1"/>
  <c r="J49" i="1"/>
  <c r="J53" i="1"/>
  <c r="J57" i="1"/>
  <c r="J61" i="1"/>
  <c r="J47" i="1"/>
  <c r="L49" i="1"/>
  <c r="L53" i="1"/>
  <c r="L57" i="1"/>
  <c r="L61" i="1"/>
  <c r="L48" i="1"/>
  <c r="L52" i="1"/>
  <c r="L56" i="1"/>
  <c r="L60" i="1"/>
  <c r="L51" i="1"/>
  <c r="L55" i="1"/>
  <c r="L59" i="1"/>
  <c r="L50" i="1"/>
  <c r="L54" i="1"/>
  <c r="L58" i="1"/>
  <c r="L62" i="1"/>
  <c r="L47" i="1"/>
  <c r="N28" i="1"/>
  <c r="N32" i="1"/>
  <c r="N36" i="1"/>
  <c r="N40" i="1"/>
  <c r="N27" i="1"/>
  <c r="N31" i="1"/>
  <c r="N35" i="1"/>
  <c r="N39" i="1"/>
  <c r="N30" i="1"/>
  <c r="N34" i="1"/>
  <c r="N38" i="1"/>
  <c r="N29" i="1"/>
  <c r="N33" i="1"/>
  <c r="N37" i="1"/>
  <c r="N41" i="1"/>
  <c r="N26" i="1"/>
  <c r="J13" i="1"/>
  <c r="J5" i="1"/>
  <c r="J6" i="1"/>
  <c r="J14" i="1"/>
  <c r="J7" i="1"/>
  <c r="J15" i="1"/>
  <c r="J9" i="1"/>
  <c r="J17" i="1"/>
  <c r="J11" i="1"/>
  <c r="J19" i="1"/>
  <c r="J12" i="1"/>
  <c r="J20" i="1"/>
  <c r="J10" i="1"/>
  <c r="J18" i="1"/>
  <c r="J16" i="1"/>
  <c r="J8" i="1"/>
  <c r="D5" i="2"/>
  <c r="K6" i="1"/>
  <c r="K13" i="1"/>
  <c r="K5" i="1"/>
  <c r="K10" i="1"/>
  <c r="K18" i="1"/>
  <c r="K7" i="1"/>
  <c r="K15" i="1"/>
  <c r="K9" i="1"/>
  <c r="K17" i="1"/>
  <c r="K11" i="1"/>
  <c r="K19" i="1"/>
  <c r="K8" i="1"/>
  <c r="K16" i="1"/>
  <c r="K20" i="1"/>
  <c r="K14" i="1"/>
  <c r="K12" i="1"/>
  <c r="L8" i="1"/>
  <c r="L16" i="1"/>
  <c r="L13" i="1"/>
  <c r="L5" i="1"/>
  <c r="L10" i="1"/>
  <c r="L18" i="1"/>
  <c r="L12" i="1"/>
  <c r="L20" i="1"/>
  <c r="L6" i="1"/>
  <c r="L14" i="1"/>
  <c r="L11" i="1"/>
  <c r="L19" i="1"/>
  <c r="L17" i="1"/>
  <c r="L7" i="1"/>
  <c r="L15" i="1"/>
  <c r="L9" i="1"/>
  <c r="F6" i="2"/>
  <c r="N6" i="2" s="1"/>
  <c r="K48" i="1"/>
  <c r="K52" i="1"/>
  <c r="K56" i="1"/>
  <c r="K60" i="1"/>
  <c r="K47" i="1"/>
  <c r="K49" i="1"/>
  <c r="K53" i="1"/>
  <c r="K57" i="1"/>
  <c r="K61" i="1"/>
  <c r="K55" i="1"/>
  <c r="K50" i="1"/>
  <c r="K54" i="1"/>
  <c r="K59" i="1"/>
  <c r="K51" i="1"/>
  <c r="K62" i="1"/>
  <c r="K58" i="1"/>
  <c r="J30" i="1"/>
  <c r="J34" i="1"/>
  <c r="J38" i="1"/>
  <c r="J29" i="1"/>
  <c r="J33" i="1"/>
  <c r="J37" i="1"/>
  <c r="J41" i="1"/>
  <c r="J28" i="1"/>
  <c r="J32" i="1"/>
  <c r="J36" i="1"/>
  <c r="J40" i="1"/>
  <c r="J27" i="1"/>
  <c r="J31" i="1"/>
  <c r="J35" i="1"/>
  <c r="J39" i="1"/>
  <c r="J26" i="1"/>
  <c r="N6" i="1"/>
  <c r="N14" i="1"/>
  <c r="N11" i="1"/>
  <c r="N19" i="1"/>
  <c r="N8" i="1"/>
  <c r="N16" i="1"/>
  <c r="N5" i="1"/>
  <c r="N10" i="1"/>
  <c r="N18" i="1"/>
  <c r="N12" i="1"/>
  <c r="N20" i="1"/>
  <c r="N9" i="1"/>
  <c r="N17" i="1"/>
  <c r="N13" i="1"/>
  <c r="N7" i="1"/>
  <c r="N15" i="1"/>
  <c r="D6" i="2"/>
  <c r="O28" i="1"/>
  <c r="O32" i="1"/>
  <c r="O36" i="1"/>
  <c r="O40" i="1"/>
  <c r="O26" i="1"/>
  <c r="O29" i="1"/>
  <c r="O33" i="1"/>
  <c r="O37" i="1"/>
  <c r="O41" i="1"/>
  <c r="O35" i="1"/>
  <c r="O34" i="1"/>
  <c r="O30" i="1"/>
  <c r="O38" i="1"/>
  <c r="O39" i="1"/>
  <c r="O31" i="1"/>
  <c r="O27" i="1"/>
  <c r="M49" i="1"/>
  <c r="M53" i="1"/>
  <c r="M57" i="1"/>
  <c r="M61" i="1"/>
  <c r="M47" i="1"/>
  <c r="M50" i="1"/>
  <c r="M54" i="1"/>
  <c r="M58" i="1"/>
  <c r="M62" i="1"/>
  <c r="M60" i="1"/>
  <c r="M55" i="1"/>
  <c r="M48" i="1"/>
  <c r="M51" i="1"/>
  <c r="M56" i="1"/>
  <c r="M52" i="1"/>
  <c r="M59" i="1"/>
  <c r="O9" i="1"/>
  <c r="O17" i="1"/>
  <c r="O6" i="1"/>
  <c r="O14" i="1"/>
  <c r="O11" i="1"/>
  <c r="O19" i="1"/>
  <c r="O13" i="1"/>
  <c r="O7" i="1"/>
  <c r="O15" i="1"/>
  <c r="O12" i="1"/>
  <c r="O20" i="1"/>
  <c r="O5" i="1"/>
  <c r="O18" i="1"/>
  <c r="O8" i="1"/>
  <c r="O16" i="1"/>
  <c r="O10" i="1"/>
  <c r="B4" i="2"/>
  <c r="J5" i="2" s="1"/>
  <c r="C6" i="2"/>
  <c r="C4" i="2"/>
  <c r="N8" i="2"/>
  <c r="L8" i="2"/>
  <c r="J8" i="2"/>
  <c r="O8" i="2"/>
  <c r="K8" i="2"/>
  <c r="I6" i="2"/>
  <c r="I7" i="2"/>
  <c r="I5" i="2"/>
  <c r="K5" i="2" l="1"/>
  <c r="L5" i="2"/>
  <c r="L6" i="2"/>
  <c r="J7" i="2"/>
  <c r="M7" i="2"/>
  <c r="N7" i="2"/>
  <c r="M6" i="2"/>
  <c r="L7" i="2"/>
  <c r="J6" i="2"/>
  <c r="K6" i="2"/>
  <c r="O6" i="2"/>
  <c r="O7" i="2"/>
  <c r="N5" i="2"/>
  <c r="K7" i="2"/>
</calcChain>
</file>

<file path=xl/sharedStrings.xml><?xml version="1.0" encoding="utf-8"?>
<sst xmlns="http://schemas.openxmlformats.org/spreadsheetml/2006/main" count="227" uniqueCount="48">
  <si>
    <t xml:space="preserve">File type           </t>
  </si>
  <si>
    <t xml:space="preserve">Autosave            </t>
  </si>
  <si>
    <t xml:space="preserve">config              </t>
  </si>
  <si>
    <t xml:space="preserve">gui                 </t>
  </si>
  <si>
    <t xml:space="preserve">logs-conserver      </t>
  </si>
  <si>
    <t xml:space="preserve">logs-ioc            </t>
  </si>
  <si>
    <t xml:space="preserve">logs-other          </t>
  </si>
  <si>
    <t xml:space="preserve">mysql-alarm         </t>
  </si>
  <si>
    <t xml:space="preserve">mysql-archive       </t>
  </si>
  <si>
    <t xml:space="preserve">mysql-exp_data      </t>
  </si>
  <si>
    <t xml:space="preserve">mysql-iocdb         </t>
  </si>
  <si>
    <t xml:space="preserve">mysql-journal       </t>
  </si>
  <si>
    <t xml:space="preserve">mysql-msg_log       </t>
  </si>
  <si>
    <t xml:space="preserve">mysql-mysql         </t>
  </si>
  <si>
    <t>mysql-performance_schema</t>
  </si>
  <si>
    <t xml:space="preserve">mysql-sys           </t>
  </si>
  <si>
    <t xml:space="preserve">mysql_files         </t>
  </si>
  <si>
    <t>Run</t>
  </si>
  <si>
    <t>%PYTHON% data_sizes.py</t>
  </si>
  <si>
    <t>Total</t>
  </si>
  <si>
    <t>Instrument</t>
  </si>
  <si>
    <t>TOTAL</t>
  </si>
  <si>
    <t>Delta (days)</t>
  </si>
  <si>
    <t>Percentage of total</t>
  </si>
  <si>
    <t>Areas with 10% or greater</t>
  </si>
  <si>
    <t>Justification</t>
  </si>
  <si>
    <t xml:space="preserve">Useful in short term to redo, settings. Useful in loger term to see drifts </t>
  </si>
  <si>
    <t>0.5 - 1 year</t>
  </si>
  <si>
    <t>How long store on instrument</t>
  </si>
  <si>
    <t>-</t>
  </si>
  <si>
    <t>1 cycle</t>
  </si>
  <si>
    <t>Store hard to get</t>
  </si>
  <si>
    <t>How long to store easy access</t>
  </si>
  <si>
    <t>Experiments can be across multiple cycles so it is good to let them see previous</t>
  </si>
  <si>
    <t>2 cycles</t>
  </si>
  <si>
    <r>
      <t xml:space="preserve">Store it </t>
    </r>
    <r>
      <rPr>
        <b/>
        <sz val="11"/>
        <color theme="1"/>
        <rFont val="Calibri"/>
        <family val="2"/>
        <scheme val="minor"/>
      </rPr>
      <t>forever but revisit in 2 years to see</t>
    </r>
  </si>
  <si>
    <t>Can reconstruct if instrument is trashed don't store derived</t>
  </si>
  <si>
    <t>Also elsewhere</t>
  </si>
  <si>
    <t>2 cycle</t>
  </si>
  <si>
    <t>logs - nicos/genie python</t>
  </si>
  <si>
    <t>Wait for analysis and then store incase of problems</t>
  </si>
  <si>
    <t>ALF</t>
  </si>
  <si>
    <t>EMMA</t>
  </si>
  <si>
    <t>IMAT</t>
  </si>
  <si>
    <t>GEM</t>
  </si>
  <si>
    <t>IRIS</t>
  </si>
  <si>
    <t>LARMOR</t>
  </si>
  <si>
    <t>cd ibex_utils\data_gathering_scripts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</si>
</sst>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ALF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Summary!$A$4:$A$10</c:f>
              <c:numCache>
                <c:formatCode>m/d/yyyy\ h:mm</c:formatCode>
                <c:ptCount val="7"/>
                <c:pt idx="0">
                  <c:v>43222.416666666664</c:v>
                </c:pt>
                <c:pt idx="1">
                  <c:v>43223.416666666664</c:v>
                </c:pt>
                <c:pt idx="2">
                  <c:v>43224.708333333336</c:v>
                </c:pt>
                <c:pt idx="3">
                  <c:v>43229.416666666664</c:v>
                </c:pt>
                <c:pt idx="4">
                  <c:v>43230.5</c:v>
                </c:pt>
                <c:pt idx="5">
                  <c:v>43231.708333333336</c:v>
                </c:pt>
                <c:pt idx="6">
                  <c:v>43241.5</c:v>
                </c:pt>
              </c:numCache>
            </c:numRef>
          </c:xVal>
          <c:yVal>
            <c:numRef>
              <c:f>Summary!$B$4:$B$10</c:f>
              <c:numCache>
                <c:formatCode>General</c:formatCode>
                <c:ptCount val="7"/>
                <c:pt idx="0">
                  <c:v>3489.4</c:v>
                </c:pt>
                <c:pt idx="1">
                  <c:v>3489.6000000000004</c:v>
                </c:pt>
                <c:pt idx="2">
                  <c:v>3506.0000000000005</c:v>
                </c:pt>
                <c:pt idx="3">
                  <c:v>3529.2000000000003</c:v>
                </c:pt>
                <c:pt idx="4">
                  <c:v>3529.2000000000003</c:v>
                </c:pt>
                <c:pt idx="5">
                  <c:v>3529.6000000000008</c:v>
                </c:pt>
                <c:pt idx="6">
                  <c:v>3580.1000000000004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6-4DC2-8405-58AEF819B545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EMMA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Summary!$A$4:$A$10</c:f>
              <c:numCache>
                <c:formatCode>m/d/yyyy\ h:mm</c:formatCode>
                <c:ptCount val="7"/>
                <c:pt idx="0">
                  <c:v>43222.416666666664</c:v>
                </c:pt>
                <c:pt idx="1">
                  <c:v>43223.416666666664</c:v>
                </c:pt>
                <c:pt idx="2">
                  <c:v>43224.708333333336</c:v>
                </c:pt>
                <c:pt idx="3">
                  <c:v>43229.416666666664</c:v>
                </c:pt>
                <c:pt idx="4">
                  <c:v>43230.5</c:v>
                </c:pt>
                <c:pt idx="5">
                  <c:v>43231.708333333336</c:v>
                </c:pt>
                <c:pt idx="6">
                  <c:v>43241.5</c:v>
                </c:pt>
              </c:numCache>
            </c:numRef>
          </c:xVal>
          <c:yVal>
            <c:numRef>
              <c:f>Summary!$C$4:$C$10</c:f>
              <c:numCache>
                <c:formatCode>General</c:formatCode>
                <c:ptCount val="7"/>
                <c:pt idx="0">
                  <c:v>1055.8</c:v>
                </c:pt>
                <c:pt idx="1">
                  <c:v>1056.8999999999999</c:v>
                </c:pt>
                <c:pt idx="2">
                  <c:v>1057</c:v>
                </c:pt>
                <c:pt idx="3">
                  <c:v>1060.4999999999998</c:v>
                </c:pt>
                <c:pt idx="4">
                  <c:v>1060.5999999999999</c:v>
                </c:pt>
                <c:pt idx="5">
                  <c:v>1060.8</c:v>
                </c:pt>
                <c:pt idx="6">
                  <c:v>1070.6999999999998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6-4DC2-8405-58AEF819B545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GEM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Summary!$A$4:$A$10</c:f>
              <c:numCache>
                <c:formatCode>m/d/yyyy\ h:mm</c:formatCode>
                <c:ptCount val="7"/>
                <c:pt idx="0">
                  <c:v>43222.416666666664</c:v>
                </c:pt>
                <c:pt idx="1">
                  <c:v>43223.416666666664</c:v>
                </c:pt>
                <c:pt idx="2">
                  <c:v>43224.708333333336</c:v>
                </c:pt>
                <c:pt idx="3">
                  <c:v>43229.416666666664</c:v>
                </c:pt>
                <c:pt idx="4">
                  <c:v>43230.5</c:v>
                </c:pt>
                <c:pt idx="5">
                  <c:v>43231.708333333336</c:v>
                </c:pt>
                <c:pt idx="6">
                  <c:v>43241.5</c:v>
                </c:pt>
              </c:numCache>
            </c:numRef>
          </c:xVal>
          <c:yVal>
            <c:numRef>
              <c:f>Summary!$E$4:$E$10</c:f>
              <c:numCache>
                <c:formatCode>General</c:formatCode>
                <c:ptCount val="7"/>
                <c:pt idx="0">
                  <c:v>21368.399999999998</c:v>
                </c:pt>
                <c:pt idx="1">
                  <c:v>2250.5</c:v>
                </c:pt>
                <c:pt idx="2">
                  <c:v>2305.3000000000002</c:v>
                </c:pt>
                <c:pt idx="3">
                  <c:v>2539.8000000000002</c:v>
                </c:pt>
                <c:pt idx="4">
                  <c:v>2617.4</c:v>
                </c:pt>
                <c:pt idx="5">
                  <c:v>2671.8</c:v>
                </c:pt>
                <c:pt idx="6">
                  <c:v>3093.3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6-4DC2-8405-58AEF819B545}"/>
            </c:ext>
          </c:extLst>
        </c:ser>
        <c:ser>
          <c:idx val="4"/>
          <c:order val="4"/>
          <c:tx>
            <c:strRef>
              <c:f>Summary!$F$3</c:f>
              <c:strCache>
                <c:ptCount val="1"/>
                <c:pt idx="0">
                  <c:v>IRIS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Summary!$A$4:$A$10</c:f>
              <c:numCache>
                <c:formatCode>m/d/yyyy\ h:mm</c:formatCode>
                <c:ptCount val="7"/>
                <c:pt idx="0">
                  <c:v>43222.416666666664</c:v>
                </c:pt>
                <c:pt idx="1">
                  <c:v>43223.416666666664</c:v>
                </c:pt>
                <c:pt idx="2">
                  <c:v>43224.708333333336</c:v>
                </c:pt>
                <c:pt idx="3">
                  <c:v>43229.416666666664</c:v>
                </c:pt>
                <c:pt idx="4">
                  <c:v>43230.5</c:v>
                </c:pt>
                <c:pt idx="5">
                  <c:v>43231.708333333336</c:v>
                </c:pt>
                <c:pt idx="6">
                  <c:v>43241.5</c:v>
                </c:pt>
              </c:numCache>
            </c:numRef>
          </c:xVal>
          <c:yVal>
            <c:numRef>
              <c:f>Summary!$F$4:$F$10</c:f>
              <c:numCache>
                <c:formatCode>General</c:formatCode>
                <c:ptCount val="7"/>
                <c:pt idx="0">
                  <c:v>4447.1000000000004</c:v>
                </c:pt>
                <c:pt idx="1">
                  <c:v>4485.9000000000005</c:v>
                </c:pt>
                <c:pt idx="2">
                  <c:v>4546.3999999999996</c:v>
                </c:pt>
                <c:pt idx="3">
                  <c:v>4685.7</c:v>
                </c:pt>
                <c:pt idx="4">
                  <c:v>4720.7</c:v>
                </c:pt>
                <c:pt idx="5">
                  <c:v>4757.9000000000005</c:v>
                </c:pt>
                <c:pt idx="6">
                  <c:v>5116.7000000000007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6-4DC2-8405-58AEF819B545}"/>
            </c:ext>
          </c:extLst>
        </c:ser>
        <c:ser>
          <c:idx val="5"/>
          <c:order val="5"/>
          <c:tx>
            <c:strRef>
              <c:f>Summary!$G$3</c:f>
              <c:strCache>
                <c:ptCount val="1"/>
                <c:pt idx="0">
                  <c:v>LARMOR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Summary!$A$4:$A$10</c:f>
              <c:numCache>
                <c:formatCode>m/d/yyyy\ h:mm</c:formatCode>
                <c:ptCount val="7"/>
                <c:pt idx="0">
                  <c:v>43222.416666666664</c:v>
                </c:pt>
                <c:pt idx="1">
                  <c:v>43223.416666666664</c:v>
                </c:pt>
                <c:pt idx="2">
                  <c:v>43224.708333333336</c:v>
                </c:pt>
                <c:pt idx="3">
                  <c:v>43229.416666666664</c:v>
                </c:pt>
                <c:pt idx="4">
                  <c:v>43230.5</c:v>
                </c:pt>
                <c:pt idx="5">
                  <c:v>43231.708333333336</c:v>
                </c:pt>
                <c:pt idx="6">
                  <c:v>43241.5</c:v>
                </c:pt>
              </c:numCache>
            </c:numRef>
          </c:xVal>
          <c:yVal>
            <c:numRef>
              <c:f>Summary!$G$4:$G$10</c:f>
              <c:numCache>
                <c:formatCode>General</c:formatCode>
                <c:ptCount val="7"/>
                <c:pt idx="0">
                  <c:v>35781.599999999991</c:v>
                </c:pt>
                <c:pt idx="1">
                  <c:v>25535.1</c:v>
                </c:pt>
                <c:pt idx="2">
                  <c:v>26735.199999999997</c:v>
                </c:pt>
                <c:pt idx="3">
                  <c:v>29484.599999999995</c:v>
                </c:pt>
                <c:pt idx="4">
                  <c:v>29587.299999999996</c:v>
                </c:pt>
                <c:pt idx="5">
                  <c:v>29699.199999999997</c:v>
                </c:pt>
                <c:pt idx="6">
                  <c:v>30677.499999999993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6-4DC2-8405-58AEF819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82016"/>
        <c:axId val="277218048"/>
      </c:scatterChart>
      <c:scatterChart>
        <c:scatterStyle val="lineMarker"/>
        <c:varyColors val="0"/>
        <c:ser>
          <c:idx val="2"/>
          <c:order val="2"/>
          <c:tx>
            <c:strRef>
              <c:f>Summary!$D$3</c:f>
              <c:strCache>
                <c:ptCount val="1"/>
                <c:pt idx="0">
                  <c:v>IMAT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Summary!$A$4:$A$10</c:f>
              <c:numCache>
                <c:formatCode>m/d/yyyy\ h:mm</c:formatCode>
                <c:ptCount val="7"/>
                <c:pt idx="0">
                  <c:v>43222.416666666664</c:v>
                </c:pt>
                <c:pt idx="1">
                  <c:v>43223.416666666664</c:v>
                </c:pt>
                <c:pt idx="2">
                  <c:v>43224.708333333336</c:v>
                </c:pt>
                <c:pt idx="3">
                  <c:v>43229.416666666664</c:v>
                </c:pt>
                <c:pt idx="4">
                  <c:v>43230.5</c:v>
                </c:pt>
                <c:pt idx="5">
                  <c:v>43231.708333333336</c:v>
                </c:pt>
                <c:pt idx="6">
                  <c:v>43241.5</c:v>
                </c:pt>
              </c:numCache>
            </c:numRef>
          </c:xVal>
          <c:yVal>
            <c:numRef>
              <c:f>Summary!$D$4:$D$10</c:f>
              <c:numCache>
                <c:formatCode>General</c:formatCode>
                <c:ptCount val="7"/>
                <c:pt idx="0">
                  <c:v>90894.900000000009</c:v>
                </c:pt>
                <c:pt idx="1">
                  <c:v>91236.6</c:v>
                </c:pt>
                <c:pt idx="2">
                  <c:v>91692.6</c:v>
                </c:pt>
                <c:pt idx="3">
                  <c:v>93363.400000000023</c:v>
                </c:pt>
                <c:pt idx="4">
                  <c:v>93780.60000000002</c:v>
                </c:pt>
                <c:pt idx="5">
                  <c:v>94198</c:v>
                </c:pt>
                <c:pt idx="6">
                  <c:v>97091.000000000029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6-4DC2-8405-58AEF819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21376"/>
        <c:axId val="277219584"/>
      </c:scatterChart>
      <c:valAx>
        <c:axId val="2477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18048"/>
        <c:crosses val="autoZero"/>
        <c:crossBetween val="midCat"/>
      </c:valAx>
      <c:valAx>
        <c:axId val="2772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82016"/>
        <c:crosses val="autoZero"/>
        <c:crossBetween val="midCat"/>
      </c:valAx>
      <c:valAx>
        <c:axId val="27721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21376"/>
        <c:crosses val="max"/>
        <c:crossBetween val="midCat"/>
      </c:valAx>
      <c:valAx>
        <c:axId val="2772213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772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 increase for various instruments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Summary!$J$4:$O$4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87C-4D68-9898-44357DBB86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Summary!$J$5:$O$5</c:f>
              <c:numCache>
                <c:formatCode>General</c:formatCode>
                <c:ptCount val="6"/>
                <c:pt idx="0">
                  <c:v>0.20000000000027285</c:v>
                </c:pt>
                <c:pt idx="1">
                  <c:v>1.0999999999999091</c:v>
                </c:pt>
                <c:pt idx="2">
                  <c:v>341.69999999999709</c:v>
                </c:pt>
                <c:pt idx="4">
                  <c:v>38.800000000000182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C-4D68-9898-44357DBB86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Summary!$J$6:$O$6</c:f>
              <c:numCache>
                <c:formatCode>General</c:formatCode>
                <c:ptCount val="6"/>
                <c:pt idx="0">
                  <c:v>12.696774193500778</c:v>
                </c:pt>
                <c:pt idx="1">
                  <c:v>7.7419354838524565E-2</c:v>
                </c:pt>
                <c:pt idx="2">
                  <c:v>353.0322580631904</c:v>
                </c:pt>
                <c:pt idx="3">
                  <c:v>42.425806451453724</c:v>
                </c:pt>
                <c:pt idx="4">
                  <c:v>46.838709677242754</c:v>
                </c:pt>
                <c:pt idx="5">
                  <c:v>929.10967741586455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C-4D68-9898-44357DBB86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Summary!$J$7:$O$7</c:f>
              <c:numCache>
                <c:formatCode>General</c:formatCode>
                <c:ptCount val="6"/>
                <c:pt idx="0">
                  <c:v>4.9274336283236222</c:v>
                </c:pt>
                <c:pt idx="1">
                  <c:v>0.74336283185912466</c:v>
                </c:pt>
                <c:pt idx="2">
                  <c:v>354.86017699151972</c:v>
                </c:pt>
                <c:pt idx="3">
                  <c:v>49.805309734564588</c:v>
                </c:pt>
                <c:pt idx="4">
                  <c:v>29.585840707995121</c:v>
                </c:pt>
                <c:pt idx="5">
                  <c:v>583.94336283245957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C-4D68-9898-44357DBB86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Summary!$J$8:$O$8</c:f>
              <c:numCache>
                <c:formatCode>General</c:formatCode>
                <c:ptCount val="6"/>
                <c:pt idx="0">
                  <c:v>0</c:v>
                </c:pt>
                <c:pt idx="1">
                  <c:v>9.2307692307611586E-2</c:v>
                </c:pt>
                <c:pt idx="2">
                  <c:v>385.10769230682746</c:v>
                </c:pt>
                <c:pt idx="3">
                  <c:v>71.630769230608777</c:v>
                </c:pt>
                <c:pt idx="4">
                  <c:v>32.30769230761998</c:v>
                </c:pt>
                <c:pt idx="5">
                  <c:v>94.79999999978844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7C-4D68-9898-44357DBB86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Summary!$J$9:$O$9</c:f>
              <c:numCache>
                <c:formatCode>General</c:formatCode>
                <c:ptCount val="6"/>
                <c:pt idx="0">
                  <c:v>0.33103448275840786</c:v>
                </c:pt>
                <c:pt idx="1">
                  <c:v>0.16551724137901577</c:v>
                </c:pt>
                <c:pt idx="2">
                  <c:v>345.43448275791047</c:v>
                </c:pt>
                <c:pt idx="3">
                  <c:v>45.020689655082123</c:v>
                </c:pt>
                <c:pt idx="4">
                  <c:v>30.786206896490533</c:v>
                </c:pt>
                <c:pt idx="5">
                  <c:v>92.606896551539464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C-4D68-9898-44357DBB86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Summary!$J$3:$O$3</c:f>
              <c:strCache>
                <c:ptCount val="6"/>
                <c:pt idx="0">
                  <c:v>ALF</c:v>
                </c:pt>
                <c:pt idx="1">
                  <c:v>EMMA</c:v>
                </c:pt>
                <c:pt idx="2">
                  <c:v>IMAT</c:v>
                </c:pt>
                <c:pt idx="3">
                  <c:v>GEM</c:v>
                </c:pt>
                <c:pt idx="4">
                  <c:v>IRIS</c:v>
                </c:pt>
                <c:pt idx="5">
                  <c:v>LARMOR</c:v>
                </c:pt>
              </c:strCache>
            </c:strRef>
          </c:cat>
          <c:val>
            <c:numRef>
              <c:f>Summary!$J$10:$O$10</c:f>
              <c:numCache>
                <c:formatCode>General</c:formatCode>
                <c:ptCount val="6"/>
                <c:pt idx="0">
                  <c:v>5.1574468085118692</c:v>
                </c:pt>
                <c:pt idx="1">
                  <c:v>1.0110638297874706</c:v>
                </c:pt>
                <c:pt idx="2">
                  <c:v>295.45531914901233</c:v>
                </c:pt>
                <c:pt idx="3">
                  <c:v>43.046808510648958</c:v>
                </c:pt>
                <c:pt idx="4">
                  <c:v>36.643404255328242</c:v>
                </c:pt>
                <c:pt idx="5">
                  <c:v>99.911489361726424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8-4000-8F54-8655A876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78080"/>
        <c:axId val="277685760"/>
      </c:barChart>
      <c:catAx>
        <c:axId val="2772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Instrument (each column is measurement)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85760"/>
        <c:crosses val="autoZero"/>
        <c:auto val="1"/>
        <c:lblAlgn val="ctr"/>
        <c:lblOffset val="100"/>
        <c:noMultiLvlLbl val="0"/>
      </c:catAx>
      <c:valAx>
        <c:axId val="277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in MB/day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7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0</xdr:rowOff>
    </xdr:from>
    <xdr:to>
      <xdr:col>7</xdr:col>
      <xdr:colOff>95251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33336</xdr:colOff>
      <xdr:row>10</xdr:row>
      <xdr:rowOff>14287</xdr:rowOff>
    </xdr:from>
    <xdr:to>
      <xdr:col>16</xdr:col>
      <xdr:colOff>304799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zoomScale="130" zoomScaleNormal="130" workbookViewId="0">
      <selection activeCell="D1" sqref="D1"/>
    </sheetView>
  </sheetViews>
  <sheetFormatPr defaultRowHeight="15" x14ac:dyDescent="0.25"/>
  <cols>
    <col min="1" max="1" width="19.7109375" customWidth="1"/>
    <col min="3" max="3" width="13" customWidth="1"/>
    <col min="5" max="5" width="16.85546875" customWidth="1"/>
    <col min="6" max="6" width="15.85546875" customWidth="1"/>
    <col min="7" max="7" width="22.7109375" customWidth="1"/>
  </cols>
  <sheetData>
    <row r="1" spans="1:15" ht="14.45" x14ac:dyDescent="0.25">
      <c r="A1" t="s">
        <v>17</v>
      </c>
      <c r="B1" t="s">
        <v>47</v>
      </c>
      <c r="D1" t="s">
        <v>18</v>
      </c>
    </row>
    <row r="3" spans="1:15" ht="14.45" x14ac:dyDescent="0.25">
      <c r="A3" s="1">
        <v>43222.416666666664</v>
      </c>
      <c r="J3" t="s">
        <v>23</v>
      </c>
    </row>
    <row r="4" spans="1:15" ht="14.45" x14ac:dyDescent="0.25">
      <c r="A4" t="s">
        <v>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J4" s="2" t="str">
        <f>B4</f>
        <v>ALF</v>
      </c>
      <c r="K4" s="2" t="str">
        <f t="shared" ref="K4:O4" si="0">C4</f>
        <v>EMMA</v>
      </c>
      <c r="L4" s="2" t="str">
        <f t="shared" si="0"/>
        <v>IMAT</v>
      </c>
      <c r="M4" s="2" t="str">
        <f t="shared" si="0"/>
        <v>GEM</v>
      </c>
      <c r="N4" s="2" t="str">
        <f t="shared" si="0"/>
        <v>IRIS</v>
      </c>
      <c r="O4" s="2" t="str">
        <f t="shared" si="0"/>
        <v>LARMOR</v>
      </c>
    </row>
    <row r="5" spans="1:15" ht="14.45" x14ac:dyDescent="0.25">
      <c r="A5" t="s">
        <v>1</v>
      </c>
      <c r="B5">
        <v>27.8</v>
      </c>
      <c r="C5">
        <v>1.1000000000000001</v>
      </c>
      <c r="D5">
        <v>66.099999999999994</v>
      </c>
      <c r="E5">
        <v>10.3</v>
      </c>
      <c r="F5">
        <v>14.1</v>
      </c>
      <c r="G5">
        <v>164.9</v>
      </c>
      <c r="J5" s="2">
        <f>B5/B$21</f>
        <v>7.9669857282054224E-3</v>
      </c>
      <c r="K5" s="2">
        <f t="shared" ref="K5:O20" si="1">C5/C$21</f>
        <v>1.0418639893919304E-3</v>
      </c>
      <c r="L5" s="2">
        <f t="shared" si="1"/>
        <v>7.2721351803016433E-4</v>
      </c>
      <c r="M5" s="2">
        <f t="shared" si="1"/>
        <v>4.8202017933022601E-4</v>
      </c>
      <c r="N5" s="2">
        <f t="shared" si="1"/>
        <v>3.1706055631760019E-3</v>
      </c>
      <c r="O5" s="2">
        <f t="shared" si="1"/>
        <v>4.6085138730520723E-3</v>
      </c>
    </row>
    <row r="6" spans="1:15" ht="14.45" x14ac:dyDescent="0.25">
      <c r="A6" t="s">
        <v>2</v>
      </c>
      <c r="B6">
        <v>77.599999999999994</v>
      </c>
      <c r="C6">
        <v>363.2</v>
      </c>
      <c r="D6">
        <v>0.2</v>
      </c>
      <c r="E6">
        <v>13.4</v>
      </c>
      <c r="F6">
        <v>0.2</v>
      </c>
      <c r="G6">
        <v>30.4</v>
      </c>
      <c r="J6" s="2">
        <f t="shared" ref="J6:J20" si="2">B6/B$21</f>
        <v>2.2238780306069808E-2</v>
      </c>
      <c r="K6" s="2">
        <f>C6/C$21</f>
        <v>0.34400454631559008</v>
      </c>
      <c r="L6" s="2">
        <f t="shared" si="1"/>
        <v>2.2003434736162313E-6</v>
      </c>
      <c r="M6" s="2">
        <f t="shared" si="1"/>
        <v>6.2709421388592505E-4</v>
      </c>
      <c r="N6" s="2">
        <f t="shared" si="1"/>
        <v>4.4973128555687977E-5</v>
      </c>
      <c r="O6" s="2">
        <f t="shared" si="1"/>
        <v>8.495986764146937E-4</v>
      </c>
    </row>
    <row r="7" spans="1:15" ht="14.45" x14ac:dyDescent="0.25">
      <c r="A7" t="s">
        <v>3</v>
      </c>
      <c r="B7">
        <v>1.2</v>
      </c>
      <c r="C7">
        <v>3.2</v>
      </c>
      <c r="D7">
        <v>3.6</v>
      </c>
      <c r="E7">
        <v>3.4</v>
      </c>
      <c r="F7">
        <v>2.4</v>
      </c>
      <c r="G7">
        <v>0.6</v>
      </c>
      <c r="J7" s="2">
        <f t="shared" si="2"/>
        <v>3.4389866452685274E-4</v>
      </c>
      <c r="K7" s="2">
        <f t="shared" si="1"/>
        <v>3.030877060049252E-3</v>
      </c>
      <c r="L7" s="2">
        <f t="shared" si="1"/>
        <v>3.9606182525092161E-5</v>
      </c>
      <c r="M7" s="2">
        <f t="shared" si="1"/>
        <v>1.591134572546377E-4</v>
      </c>
      <c r="N7" s="2">
        <f t="shared" si="1"/>
        <v>5.3967754266825562E-4</v>
      </c>
      <c r="O7" s="2">
        <f t="shared" si="1"/>
        <v>1.6768394929237377E-5</v>
      </c>
    </row>
    <row r="8" spans="1:15" ht="14.45" x14ac:dyDescent="0.25">
      <c r="A8" t="s">
        <v>4</v>
      </c>
      <c r="B8">
        <v>1276.8</v>
      </c>
      <c r="C8">
        <v>191.5</v>
      </c>
      <c r="D8">
        <v>40126.199999999997</v>
      </c>
      <c r="E8">
        <v>413</v>
      </c>
      <c r="F8">
        <v>1326.7</v>
      </c>
      <c r="G8">
        <v>8421.9</v>
      </c>
      <c r="J8" s="2">
        <f t="shared" si="2"/>
        <v>0.3659081790565713</v>
      </c>
      <c r="K8" s="2">
        <f t="shared" si="1"/>
        <v>0.18137904906232241</v>
      </c>
      <c r="L8" s="2">
        <f t="shared" si="1"/>
        <v>0.44145711145509808</v>
      </c>
      <c r="M8" s="2">
        <f t="shared" si="1"/>
        <v>1.9327605248872167E-2</v>
      </c>
      <c r="N8" s="2">
        <f t="shared" si="1"/>
        <v>0.29832924827415619</v>
      </c>
      <c r="O8" s="2">
        <f t="shared" si="1"/>
        <v>0.23536957542424045</v>
      </c>
    </row>
    <row r="9" spans="1:15" ht="14.45" x14ac:dyDescent="0.25">
      <c r="A9" t="s">
        <v>5</v>
      </c>
      <c r="B9">
        <v>955</v>
      </c>
      <c r="C9">
        <v>226.9</v>
      </c>
      <c r="D9">
        <v>41808.1</v>
      </c>
      <c r="E9">
        <v>499.1</v>
      </c>
      <c r="F9">
        <v>1453.7</v>
      </c>
      <c r="G9">
        <v>9993.2999999999993</v>
      </c>
      <c r="J9" s="2">
        <f t="shared" si="2"/>
        <v>0.27368602051928698</v>
      </c>
      <c r="K9" s="2">
        <f t="shared" si="1"/>
        <v>0.21490812653911728</v>
      </c>
      <c r="L9" s="2">
        <f t="shared" si="1"/>
        <v>0.45996089989647376</v>
      </c>
      <c r="M9" s="2">
        <f t="shared" si="1"/>
        <v>2.3356919563467554E-2</v>
      </c>
      <c r="N9" s="2">
        <f t="shared" si="1"/>
        <v>0.32688718490701801</v>
      </c>
      <c r="O9" s="2">
        <f t="shared" si="1"/>
        <v>0.2792860017439131</v>
      </c>
    </row>
    <row r="10" spans="1:15" ht="14.45" x14ac:dyDescent="0.25">
      <c r="A10" t="s">
        <v>6</v>
      </c>
      <c r="B10">
        <v>628</v>
      </c>
      <c r="C10">
        <v>6.4</v>
      </c>
      <c r="D10">
        <v>469</v>
      </c>
      <c r="E10">
        <v>1.1000000000000001</v>
      </c>
      <c r="F10">
        <v>38</v>
      </c>
      <c r="G10">
        <v>462.3</v>
      </c>
      <c r="J10" s="2">
        <f t="shared" si="2"/>
        <v>0.17997363443571959</v>
      </c>
      <c r="K10" s="2">
        <f t="shared" si="1"/>
        <v>6.061754120098504E-3</v>
      </c>
      <c r="L10" s="2">
        <f t="shared" si="1"/>
        <v>5.1598054456300623E-3</v>
      </c>
      <c r="M10" s="2">
        <f t="shared" si="1"/>
        <v>5.1477883229441612E-5</v>
      </c>
      <c r="N10" s="2">
        <f t="shared" si="1"/>
        <v>8.5448944255807156E-3</v>
      </c>
      <c r="O10" s="2">
        <f t="shared" si="1"/>
        <v>1.2920048292977399E-2</v>
      </c>
    </row>
    <row r="11" spans="1:15" ht="14.45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J11" s="2">
        <f t="shared" si="2"/>
        <v>2.8658222043904393E-4</v>
      </c>
      <c r="K11" s="2">
        <f t="shared" si="1"/>
        <v>9.4714908126539122E-4</v>
      </c>
      <c r="L11" s="2">
        <f t="shared" si="1"/>
        <v>1.1001717368081157E-5</v>
      </c>
      <c r="M11" s="2">
        <f t="shared" si="1"/>
        <v>4.6798075663128738E-5</v>
      </c>
      <c r="N11" s="2">
        <f t="shared" si="1"/>
        <v>2.2486564277843986E-4</v>
      </c>
      <c r="O11" s="2">
        <f t="shared" si="1"/>
        <v>2.7947324882062295E-5</v>
      </c>
    </row>
    <row r="12" spans="1:15" ht="14.45" x14ac:dyDescent="0.25">
      <c r="A12" t="s">
        <v>8</v>
      </c>
      <c r="B12">
        <v>137.5</v>
      </c>
      <c r="C12">
        <v>29.4</v>
      </c>
      <c r="D12">
        <v>6293.9</v>
      </c>
      <c r="E12">
        <v>19561.7</v>
      </c>
      <c r="F12">
        <v>733.7</v>
      </c>
      <c r="G12">
        <v>2470.5</v>
      </c>
      <c r="J12" s="2">
        <f t="shared" si="2"/>
        <v>3.9405055310368545E-2</v>
      </c>
      <c r="K12" s="2">
        <f t="shared" si="1"/>
        <v>2.7846182989202502E-2</v>
      </c>
      <c r="L12" s="2">
        <f t="shared" si="1"/>
        <v>6.9243708942965984E-2</v>
      </c>
      <c r="M12" s="2">
        <f t="shared" si="1"/>
        <v>0.91544991669942544</v>
      </c>
      <c r="N12" s="2">
        <f t="shared" si="1"/>
        <v>0.16498392210654134</v>
      </c>
      <c r="O12" s="2">
        <f t="shared" si="1"/>
        <v>6.9043866121134903E-2</v>
      </c>
    </row>
    <row r="13" spans="1:15" ht="14.45" x14ac:dyDescent="0.2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0.6</v>
      </c>
      <c r="J13" s="2">
        <f t="shared" si="2"/>
        <v>1.4329111021952197E-4</v>
      </c>
      <c r="K13" s="2">
        <f t="shared" si="1"/>
        <v>4.7357454063269561E-4</v>
      </c>
      <c r="L13" s="2">
        <f t="shared" si="1"/>
        <v>5.5008586840405786E-6</v>
      </c>
      <c r="M13" s="2">
        <f t="shared" si="1"/>
        <v>2.3399037831564369E-5</v>
      </c>
      <c r="N13" s="2">
        <f t="shared" si="1"/>
        <v>1.1243282138921993E-4</v>
      </c>
      <c r="O13" s="2">
        <f t="shared" si="1"/>
        <v>1.6768394929237377E-5</v>
      </c>
    </row>
    <row r="14" spans="1:15" ht="14.45" x14ac:dyDescent="0.25">
      <c r="A14" t="s">
        <v>10</v>
      </c>
      <c r="B14">
        <v>25.3</v>
      </c>
      <c r="C14">
        <v>11.1</v>
      </c>
      <c r="D14">
        <v>31.3</v>
      </c>
      <c r="E14">
        <v>28.3</v>
      </c>
      <c r="F14">
        <v>29.3</v>
      </c>
      <c r="G14">
        <v>35.299999999999997</v>
      </c>
      <c r="J14" s="2">
        <f t="shared" si="2"/>
        <v>7.2505301771078126E-3</v>
      </c>
      <c r="K14" s="2">
        <f t="shared" si="1"/>
        <v>1.0513354802045842E-2</v>
      </c>
      <c r="L14" s="2">
        <f t="shared" si="1"/>
        <v>3.4435375362094022E-4</v>
      </c>
      <c r="M14" s="2">
        <f t="shared" si="1"/>
        <v>1.3243855412665433E-3</v>
      </c>
      <c r="N14" s="2">
        <f t="shared" si="1"/>
        <v>6.5885633334082884E-3</v>
      </c>
      <c r="O14" s="2">
        <f t="shared" si="1"/>
        <v>9.8654056833679901E-4</v>
      </c>
    </row>
    <row r="15" spans="1:15" ht="14.45" x14ac:dyDescent="0.25">
      <c r="A15" t="s">
        <v>11</v>
      </c>
      <c r="B15">
        <v>32</v>
      </c>
      <c r="C15">
        <v>14</v>
      </c>
      <c r="D15">
        <v>14</v>
      </c>
      <c r="E15">
        <v>31</v>
      </c>
      <c r="F15">
        <v>30</v>
      </c>
      <c r="G15">
        <v>26</v>
      </c>
      <c r="J15" s="2">
        <f t="shared" si="2"/>
        <v>9.1706310540494058E-3</v>
      </c>
      <c r="K15" s="2">
        <f t="shared" si="1"/>
        <v>1.3260087137715476E-2</v>
      </c>
      <c r="L15" s="2">
        <f t="shared" si="1"/>
        <v>1.5402404315313618E-4</v>
      </c>
      <c r="M15" s="2">
        <f t="shared" si="1"/>
        <v>1.4507403455569908E-3</v>
      </c>
      <c r="N15" s="2">
        <f t="shared" si="1"/>
        <v>6.745969283353196E-3</v>
      </c>
      <c r="O15" s="2">
        <f t="shared" si="1"/>
        <v>7.266304469336197E-4</v>
      </c>
    </row>
    <row r="16" spans="1:15" ht="14.45" x14ac:dyDescent="0.25">
      <c r="A16" t="s">
        <v>12</v>
      </c>
      <c r="B16">
        <v>11.6</v>
      </c>
      <c r="C16">
        <v>10.6</v>
      </c>
      <c r="D16">
        <v>24.6</v>
      </c>
      <c r="E16">
        <v>96.6</v>
      </c>
      <c r="F16">
        <v>44.6</v>
      </c>
      <c r="G16">
        <v>11012.6</v>
      </c>
      <c r="J16" s="2">
        <f t="shared" si="2"/>
        <v>3.3243537570929096E-3</v>
      </c>
      <c r="K16" s="2">
        <f t="shared" si="1"/>
        <v>1.0039780261413146E-2</v>
      </c>
      <c r="L16" s="2">
        <f t="shared" si="1"/>
        <v>2.7064224725479647E-4</v>
      </c>
      <c r="M16" s="2">
        <f t="shared" si="1"/>
        <v>4.520694109058236E-3</v>
      </c>
      <c r="N16" s="2">
        <f t="shared" si="1"/>
        <v>1.0029007667918418E-2</v>
      </c>
      <c r="O16" s="2">
        <f t="shared" si="1"/>
        <v>0.30777270999619927</v>
      </c>
    </row>
    <row r="17" spans="1:15" ht="14.45" x14ac:dyDescent="0.25">
      <c r="A17" t="s">
        <v>13</v>
      </c>
      <c r="B17">
        <v>11.5</v>
      </c>
      <c r="C17">
        <v>11.5</v>
      </c>
      <c r="D17">
        <v>11.6</v>
      </c>
      <c r="E17">
        <v>11.5</v>
      </c>
      <c r="F17">
        <v>11.5</v>
      </c>
      <c r="G17">
        <v>11.5</v>
      </c>
      <c r="J17" s="2">
        <f t="shared" si="2"/>
        <v>3.2956955350490055E-3</v>
      </c>
      <c r="K17" s="2">
        <f t="shared" si="1"/>
        <v>1.0892214434551999E-2</v>
      </c>
      <c r="L17" s="2">
        <f t="shared" si="1"/>
        <v>1.276199214697414E-4</v>
      </c>
      <c r="M17" s="2">
        <f t="shared" si="1"/>
        <v>5.3817787012598053E-4</v>
      </c>
      <c r="N17" s="2">
        <f t="shared" si="1"/>
        <v>2.5859548919520583E-3</v>
      </c>
      <c r="O17" s="2">
        <f t="shared" si="1"/>
        <v>3.2139423614371642E-4</v>
      </c>
    </row>
    <row r="18" spans="1:15" ht="14.45" x14ac:dyDescent="0.25">
      <c r="A18" t="s">
        <v>14</v>
      </c>
      <c r="B18">
        <v>0.8</v>
      </c>
      <c r="C18">
        <v>0.8</v>
      </c>
      <c r="D18">
        <v>0.8</v>
      </c>
      <c r="E18">
        <v>0.8</v>
      </c>
      <c r="F18">
        <v>0.8</v>
      </c>
      <c r="G18">
        <v>0.8</v>
      </c>
      <c r="J18" s="2">
        <f t="shared" si="2"/>
        <v>2.2926577635123518E-4</v>
      </c>
      <c r="K18" s="2">
        <f t="shared" si="1"/>
        <v>7.57719265012313E-4</v>
      </c>
      <c r="L18" s="2">
        <f t="shared" si="1"/>
        <v>8.801373894464925E-6</v>
      </c>
      <c r="M18" s="2">
        <f t="shared" si="1"/>
        <v>3.7438460530502991E-5</v>
      </c>
      <c r="N18" s="2">
        <f t="shared" si="1"/>
        <v>1.7989251422275191E-4</v>
      </c>
      <c r="O18" s="2">
        <f t="shared" si="1"/>
        <v>2.2357859905649839E-5</v>
      </c>
    </row>
    <row r="19" spans="1:15" ht="14.45" x14ac:dyDescent="0.25">
      <c r="A19" t="s">
        <v>15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J19" s="2">
        <f t="shared" si="2"/>
        <v>1.4329111021952197E-4</v>
      </c>
      <c r="K19" s="2">
        <f t="shared" si="1"/>
        <v>4.7357454063269561E-4</v>
      </c>
      <c r="L19" s="2">
        <f t="shared" si="1"/>
        <v>5.5008586840405786E-6</v>
      </c>
      <c r="M19" s="2">
        <f t="shared" si="1"/>
        <v>2.3399037831564369E-5</v>
      </c>
      <c r="N19" s="2">
        <f t="shared" si="1"/>
        <v>1.1243282138921993E-4</v>
      </c>
      <c r="O19" s="2">
        <f t="shared" si="1"/>
        <v>1.3973662441031147E-5</v>
      </c>
    </row>
    <row r="20" spans="1:15" ht="14.45" x14ac:dyDescent="0.25">
      <c r="A20" t="s">
        <v>16</v>
      </c>
      <c r="B20">
        <v>302.3</v>
      </c>
      <c r="C20">
        <v>184.1</v>
      </c>
      <c r="D20">
        <v>2043.5</v>
      </c>
      <c r="E20">
        <v>696.2</v>
      </c>
      <c r="F20">
        <v>760.1</v>
      </c>
      <c r="G20">
        <v>3149.4</v>
      </c>
      <c r="J20" s="2">
        <f t="shared" si="2"/>
        <v>8.6633805238722994E-2</v>
      </c>
      <c r="K20" s="2">
        <f t="shared" si="1"/>
        <v>0.17437014586095853</v>
      </c>
      <c r="L20" s="2">
        <f t="shared" si="1"/>
        <v>2.2482009441673844E-2</v>
      </c>
      <c r="M20" s="2">
        <f t="shared" si="1"/>
        <v>3.2580820276670232E-2</v>
      </c>
      <c r="N20" s="2">
        <f t="shared" si="1"/>
        <v>0.17092037507589214</v>
      </c>
      <c r="O20" s="2">
        <f t="shared" si="1"/>
        <v>8.8017304983566996E-2</v>
      </c>
    </row>
    <row r="21" spans="1:15" ht="14.45" x14ac:dyDescent="0.25">
      <c r="B21">
        <f>SUM(B5:B20)</f>
        <v>3489.4</v>
      </c>
      <c r="C21">
        <f t="shared" ref="C21" si="3">SUM(C5:C20)</f>
        <v>1055.8</v>
      </c>
      <c r="D21">
        <f t="shared" ref="D21" si="4">SUM(D5:D20)</f>
        <v>90894.900000000009</v>
      </c>
      <c r="E21">
        <f t="shared" ref="E21" si="5">SUM(E5:E20)</f>
        <v>21368.399999999998</v>
      </c>
      <c r="F21">
        <f t="shared" ref="F21" si="6">SUM(F5:F20)</f>
        <v>4447.1000000000004</v>
      </c>
      <c r="G21">
        <f t="shared" ref="G21" si="7">SUM(G5:G20)</f>
        <v>35781.599999999991</v>
      </c>
    </row>
    <row r="24" spans="1:15" ht="14.45" x14ac:dyDescent="0.25">
      <c r="A24" s="1">
        <v>43223.416666666664</v>
      </c>
    </row>
    <row r="25" spans="1:15" ht="14.45" x14ac:dyDescent="0.25">
      <c r="A25" t="s">
        <v>0</v>
      </c>
      <c r="B25" t="s">
        <v>41</v>
      </c>
      <c r="C25" t="s">
        <v>42</v>
      </c>
      <c r="D25" t="s">
        <v>43</v>
      </c>
      <c r="E25" t="s">
        <v>44</v>
      </c>
      <c r="F25" t="s">
        <v>45</v>
      </c>
      <c r="G25" t="s">
        <v>46</v>
      </c>
      <c r="J25" s="2" t="str">
        <f>B25</f>
        <v>ALF</v>
      </c>
      <c r="K25" s="2" t="str">
        <f t="shared" ref="K25" si="8">C25</f>
        <v>EMMA</v>
      </c>
      <c r="L25" s="2" t="str">
        <f t="shared" ref="L25" si="9">D25</f>
        <v>IMAT</v>
      </c>
      <c r="M25" s="2" t="str">
        <f t="shared" ref="M25" si="10">E25</f>
        <v>GEM</v>
      </c>
      <c r="N25" s="2" t="str">
        <f t="shared" ref="N25" si="11">F25</f>
        <v>IRIS</v>
      </c>
      <c r="O25" s="2" t="str">
        <f t="shared" ref="O25" si="12">G25</f>
        <v>LARMOR</v>
      </c>
    </row>
    <row r="26" spans="1:15" ht="14.45" x14ac:dyDescent="0.25">
      <c r="A26" t="s">
        <v>1</v>
      </c>
      <c r="B26">
        <v>27.8</v>
      </c>
      <c r="C26">
        <v>1.1000000000000001</v>
      </c>
      <c r="D26">
        <v>66.099999999999994</v>
      </c>
      <c r="E26">
        <v>10.7</v>
      </c>
      <c r="F26">
        <v>14.3</v>
      </c>
      <c r="G26">
        <v>166.7</v>
      </c>
      <c r="J26" s="2">
        <f>B26/B$42</f>
        <v>7.9665291150848236E-3</v>
      </c>
      <c r="K26" s="2">
        <f t="shared" ref="K26:O26" si="13">C26/C$42</f>
        <v>1.0407796385656165E-3</v>
      </c>
      <c r="L26" s="2">
        <f t="shared" si="13"/>
        <v>7.2448995249713372E-4</v>
      </c>
      <c r="M26" s="2">
        <f t="shared" si="13"/>
        <v>4.7544990002221727E-3</v>
      </c>
      <c r="N26" s="2">
        <f t="shared" si="13"/>
        <v>3.1877661115941058E-3</v>
      </c>
      <c r="O26" s="2">
        <f t="shared" si="13"/>
        <v>6.5282689317840929E-3</v>
      </c>
    </row>
    <row r="27" spans="1:15" ht="14.45" x14ac:dyDescent="0.25">
      <c r="A27" t="s">
        <v>2</v>
      </c>
      <c r="B27">
        <v>77.599999999999994</v>
      </c>
      <c r="C27">
        <v>363.2</v>
      </c>
      <c r="D27">
        <v>0.2</v>
      </c>
      <c r="E27">
        <v>13.4</v>
      </c>
      <c r="F27">
        <v>0.2</v>
      </c>
      <c r="G27">
        <v>30.4</v>
      </c>
      <c r="J27" s="2">
        <f t="shared" ref="J27:J41" si="14">B27/B$42</f>
        <v>2.2237505731315905E-2</v>
      </c>
      <c r="K27" s="2">
        <f t="shared" ref="K27:K41" si="15">C27/C$42</f>
        <v>0.34364651338821084</v>
      </c>
      <c r="L27" s="2">
        <f t="shared" ref="L27:L41" si="16">D27/D$42</f>
        <v>2.1921027307023717E-6</v>
      </c>
      <c r="M27" s="2">
        <f t="shared" ref="M27:M41" si="17">E27/E$42</f>
        <v>5.9542323928015997E-3</v>
      </c>
      <c r="N27" s="2">
        <f t="shared" ref="N27:N41" si="18">F27/F$42</f>
        <v>4.4584141420896585E-5</v>
      </c>
      <c r="O27" s="2">
        <f t="shared" ref="O27:O41" si="19">G27/G$42</f>
        <v>1.1905181495275132E-3</v>
      </c>
    </row>
    <row r="28" spans="1:15" ht="14.45" x14ac:dyDescent="0.25">
      <c r="A28" t="s">
        <v>3</v>
      </c>
      <c r="B28">
        <v>1.2</v>
      </c>
      <c r="C28">
        <v>3.2</v>
      </c>
      <c r="D28">
        <v>3.7</v>
      </c>
      <c r="E28">
        <v>3.5</v>
      </c>
      <c r="F28">
        <v>2.5</v>
      </c>
      <c r="G28">
        <v>0.9</v>
      </c>
      <c r="J28" s="2">
        <f t="shared" si="14"/>
        <v>3.4387895460797794E-4</v>
      </c>
      <c r="K28" s="2">
        <f t="shared" si="15"/>
        <v>3.0277225849181574E-3</v>
      </c>
      <c r="L28" s="2">
        <f t="shared" si="16"/>
        <v>4.0553900517993876E-5</v>
      </c>
      <c r="M28" s="2">
        <f t="shared" si="17"/>
        <v>1.5552099533437014E-3</v>
      </c>
      <c r="N28" s="2">
        <f t="shared" si="18"/>
        <v>5.5730176776120732E-4</v>
      </c>
      <c r="O28" s="2">
        <f t="shared" si="19"/>
        <v>3.5245603111011903E-5</v>
      </c>
    </row>
    <row r="29" spans="1:15" ht="14.45" x14ac:dyDescent="0.25">
      <c r="A29" t="s">
        <v>4</v>
      </c>
      <c r="B29">
        <v>1276.9000000000001</v>
      </c>
      <c r="C29">
        <v>191.5</v>
      </c>
      <c r="D29">
        <v>40126.699999999997</v>
      </c>
      <c r="E29">
        <v>415.4</v>
      </c>
      <c r="F29">
        <v>1331.1</v>
      </c>
      <c r="G29">
        <v>8529.2999999999993</v>
      </c>
      <c r="J29" s="2">
        <f t="shared" si="14"/>
        <v>0.36591586428243922</v>
      </c>
      <c r="K29" s="2">
        <f t="shared" si="15"/>
        <v>0.18119027344119598</v>
      </c>
      <c r="L29" s="2">
        <f t="shared" si="16"/>
        <v>0.43980924322037424</v>
      </c>
      <c r="M29" s="2">
        <f t="shared" si="17"/>
        <v>0.18458120417684959</v>
      </c>
      <c r="N29" s="2">
        <f t="shared" si="18"/>
        <v>0.29672975322677719</v>
      </c>
      <c r="O29" s="2">
        <f t="shared" si="19"/>
        <v>0.33402258068305979</v>
      </c>
    </row>
    <row r="30" spans="1:15" ht="14.45" x14ac:dyDescent="0.25">
      <c r="A30" t="s">
        <v>5</v>
      </c>
      <c r="B30">
        <v>955.1</v>
      </c>
      <c r="C30">
        <v>227</v>
      </c>
      <c r="D30">
        <v>41808.800000000003</v>
      </c>
      <c r="E30">
        <v>502.1</v>
      </c>
      <c r="F30">
        <v>1463.7</v>
      </c>
      <c r="G30">
        <v>10186.200000000001</v>
      </c>
      <c r="J30" s="2">
        <f t="shared" si="14"/>
        <v>0.27369899128839981</v>
      </c>
      <c r="K30" s="2">
        <f t="shared" si="15"/>
        <v>0.21477907086763179</v>
      </c>
      <c r="L30" s="2">
        <f t="shared" si="16"/>
        <v>0.45824592323694657</v>
      </c>
      <c r="M30" s="2">
        <f t="shared" si="17"/>
        <v>0.22310597644967786</v>
      </c>
      <c r="N30" s="2">
        <f t="shared" si="18"/>
        <v>0.32628903898883166</v>
      </c>
      <c r="O30" s="2">
        <f t="shared" si="19"/>
        <v>0.39890973601043273</v>
      </c>
    </row>
    <row r="31" spans="1:15" ht="14.45" x14ac:dyDescent="0.25">
      <c r="A31" t="s">
        <v>6</v>
      </c>
      <c r="B31">
        <v>628</v>
      </c>
      <c r="C31">
        <v>6.4</v>
      </c>
      <c r="D31">
        <v>469.4</v>
      </c>
      <c r="E31">
        <v>1.1000000000000001</v>
      </c>
      <c r="F31">
        <v>38.1</v>
      </c>
      <c r="G31">
        <v>461.4</v>
      </c>
      <c r="J31" s="2">
        <f t="shared" si="14"/>
        <v>0.17996331957817513</v>
      </c>
      <c r="K31" s="2">
        <f t="shared" si="15"/>
        <v>6.0554451698363147E-3</v>
      </c>
      <c r="L31" s="2">
        <f t="shared" si="16"/>
        <v>5.1448651089584657E-3</v>
      </c>
      <c r="M31" s="2">
        <f t="shared" si="17"/>
        <v>4.8878027105087767E-4</v>
      </c>
      <c r="N31" s="2">
        <f t="shared" si="18"/>
        <v>8.4932789406807988E-3</v>
      </c>
      <c r="O31" s="2">
        <f t="shared" si="19"/>
        <v>1.8069245861578768E-2</v>
      </c>
    </row>
    <row r="32" spans="1:15" ht="14.45" x14ac:dyDescent="0.25">
      <c r="A32" t="s">
        <v>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J32" s="2">
        <f t="shared" si="14"/>
        <v>2.8656579550664831E-4</v>
      </c>
      <c r="K32" s="2">
        <f t="shared" si="15"/>
        <v>9.4616330778692418E-4</v>
      </c>
      <c r="L32" s="2">
        <f t="shared" si="16"/>
        <v>1.0960513653511857E-5</v>
      </c>
      <c r="M32" s="2">
        <f t="shared" si="17"/>
        <v>4.4434570095534326E-4</v>
      </c>
      <c r="N32" s="2">
        <f t="shared" si="18"/>
        <v>2.2292070710448292E-4</v>
      </c>
      <c r="O32" s="2">
        <f t="shared" si="19"/>
        <v>3.9161781234457673E-5</v>
      </c>
    </row>
    <row r="33" spans="1:15" ht="14.45" x14ac:dyDescent="0.25">
      <c r="A33" t="s">
        <v>8</v>
      </c>
      <c r="B33">
        <v>137.5</v>
      </c>
      <c r="C33">
        <v>30.4</v>
      </c>
      <c r="D33">
        <v>6633.9</v>
      </c>
      <c r="E33">
        <v>49.7</v>
      </c>
      <c r="F33">
        <v>753.7</v>
      </c>
      <c r="G33">
        <v>2534.5</v>
      </c>
      <c r="J33" s="2">
        <f t="shared" si="14"/>
        <v>3.9402796882164144E-2</v>
      </c>
      <c r="K33" s="2">
        <f t="shared" si="15"/>
        <v>2.8763364556722494E-2</v>
      </c>
      <c r="L33" s="2">
        <f t="shared" si="16"/>
        <v>7.2710951526032311E-2</v>
      </c>
      <c r="M33" s="2">
        <f t="shared" si="17"/>
        <v>2.208398133748056E-2</v>
      </c>
      <c r="N33" s="2">
        <f t="shared" si="18"/>
        <v>0.16801533694464879</v>
      </c>
      <c r="O33" s="2">
        <f t="shared" si="19"/>
        <v>9.9255534538732967E-2</v>
      </c>
    </row>
    <row r="34" spans="1:15" ht="14.45" x14ac:dyDescent="0.25">
      <c r="A34" t="s">
        <v>9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0.6</v>
      </c>
      <c r="J34" s="2">
        <f t="shared" si="14"/>
        <v>1.4328289775332416E-4</v>
      </c>
      <c r="K34" s="2">
        <f t="shared" si="15"/>
        <v>4.7308165389346209E-4</v>
      </c>
      <c r="L34" s="2">
        <f t="shared" si="16"/>
        <v>5.4802568267559284E-6</v>
      </c>
      <c r="M34" s="2">
        <f t="shared" si="17"/>
        <v>2.2217285047767163E-4</v>
      </c>
      <c r="N34" s="2">
        <f t="shared" si="18"/>
        <v>1.1146035355224146E-4</v>
      </c>
      <c r="O34" s="2">
        <f t="shared" si="19"/>
        <v>2.3497068740674603E-5</v>
      </c>
    </row>
    <row r="35" spans="1:15" ht="14.45" x14ac:dyDescent="0.25">
      <c r="A35" t="s">
        <v>10</v>
      </c>
      <c r="B35">
        <v>25.3</v>
      </c>
      <c r="C35">
        <v>11.1</v>
      </c>
      <c r="D35">
        <v>31.3</v>
      </c>
      <c r="E35">
        <v>28.3</v>
      </c>
      <c r="F35">
        <v>29.3</v>
      </c>
      <c r="G35">
        <v>35.299999999999997</v>
      </c>
      <c r="J35" s="2">
        <f t="shared" si="14"/>
        <v>7.2501146263182024E-3</v>
      </c>
      <c r="K35" s="2">
        <f t="shared" si="15"/>
        <v>1.0502412716434859E-2</v>
      </c>
      <c r="L35" s="2">
        <f t="shared" si="16"/>
        <v>3.4306407735492115E-4</v>
      </c>
      <c r="M35" s="2">
        <f t="shared" si="17"/>
        <v>1.2574983337036215E-2</v>
      </c>
      <c r="N35" s="2">
        <f t="shared" si="18"/>
        <v>6.5315767181613497E-3</v>
      </c>
      <c r="O35" s="2">
        <f t="shared" si="19"/>
        <v>1.3824108775763557E-3</v>
      </c>
    </row>
    <row r="36" spans="1:15" ht="14.45" x14ac:dyDescent="0.25">
      <c r="A36" t="s">
        <v>11</v>
      </c>
      <c r="B36">
        <v>32</v>
      </c>
      <c r="C36">
        <v>14</v>
      </c>
      <c r="D36">
        <v>14</v>
      </c>
      <c r="E36">
        <v>31</v>
      </c>
      <c r="F36">
        <v>30</v>
      </c>
      <c r="G36">
        <v>26</v>
      </c>
      <c r="J36" s="2">
        <f t="shared" si="14"/>
        <v>9.170105456212746E-3</v>
      </c>
      <c r="K36" s="2">
        <f t="shared" si="15"/>
        <v>1.3246286309016938E-2</v>
      </c>
      <c r="L36" s="2">
        <f t="shared" si="16"/>
        <v>1.5344719114916602E-4</v>
      </c>
      <c r="M36" s="2">
        <f t="shared" si="17"/>
        <v>1.3774716729615642E-2</v>
      </c>
      <c r="N36" s="2">
        <f t="shared" si="18"/>
        <v>6.687621213134487E-3</v>
      </c>
      <c r="O36" s="2">
        <f t="shared" si="19"/>
        <v>1.0182063120958995E-3</v>
      </c>
    </row>
    <row r="37" spans="1:15" ht="14.45" x14ac:dyDescent="0.25">
      <c r="A37" t="s">
        <v>12</v>
      </c>
      <c r="B37">
        <v>11.6</v>
      </c>
      <c r="C37">
        <v>10.6</v>
      </c>
      <c r="D37">
        <v>24.6</v>
      </c>
      <c r="E37">
        <v>100.6</v>
      </c>
      <c r="F37">
        <v>48.6</v>
      </c>
      <c r="G37">
        <v>400.6</v>
      </c>
      <c r="J37" s="2">
        <f t="shared" si="14"/>
        <v>3.3241632278771202E-3</v>
      </c>
      <c r="K37" s="2">
        <f t="shared" si="15"/>
        <v>1.0029331062541396E-2</v>
      </c>
      <c r="L37" s="2">
        <f t="shared" si="16"/>
        <v>2.6962863587639169E-4</v>
      </c>
      <c r="M37" s="2">
        <f t="shared" si="17"/>
        <v>4.4701177516107526E-2</v>
      </c>
      <c r="N37" s="2">
        <f t="shared" si="18"/>
        <v>1.0833946365277869E-2</v>
      </c>
      <c r="O37" s="2">
        <f t="shared" si="19"/>
        <v>1.5688209562523744E-2</v>
      </c>
    </row>
    <row r="38" spans="1:15" ht="14.45" x14ac:dyDescent="0.25">
      <c r="A38" t="s">
        <v>13</v>
      </c>
      <c r="B38">
        <v>11.5</v>
      </c>
      <c r="C38">
        <v>11.5</v>
      </c>
      <c r="D38">
        <v>11.6</v>
      </c>
      <c r="E38">
        <v>11.5</v>
      </c>
      <c r="F38">
        <v>11.5</v>
      </c>
      <c r="G38">
        <v>11.5</v>
      </c>
      <c r="J38" s="2">
        <f t="shared" si="14"/>
        <v>3.2955066483264556E-3</v>
      </c>
      <c r="K38" s="2">
        <f t="shared" si="15"/>
        <v>1.0880878039549628E-2</v>
      </c>
      <c r="L38" s="2">
        <f t="shared" si="16"/>
        <v>1.2714195838073753E-4</v>
      </c>
      <c r="M38" s="2">
        <f t="shared" si="17"/>
        <v>5.1099755609864475E-3</v>
      </c>
      <c r="N38" s="2">
        <f t="shared" si="18"/>
        <v>2.5635881317015536E-3</v>
      </c>
      <c r="O38" s="2">
        <f t="shared" si="19"/>
        <v>4.5036048419626323E-4</v>
      </c>
    </row>
    <row r="39" spans="1:15" ht="14.45" x14ac:dyDescent="0.25">
      <c r="A39" t="s">
        <v>14</v>
      </c>
      <c r="B39">
        <v>0.8</v>
      </c>
      <c r="C39">
        <v>0.8</v>
      </c>
      <c r="D39">
        <v>0.8</v>
      </c>
      <c r="E39">
        <v>0.8</v>
      </c>
      <c r="F39">
        <v>0.8</v>
      </c>
      <c r="G39">
        <v>0.8</v>
      </c>
      <c r="J39" s="2">
        <f t="shared" si="14"/>
        <v>2.2925263640531865E-4</v>
      </c>
      <c r="K39" s="2">
        <f t="shared" si="15"/>
        <v>7.5693064622953934E-4</v>
      </c>
      <c r="L39" s="2">
        <f t="shared" si="16"/>
        <v>8.7684109228094867E-6</v>
      </c>
      <c r="M39" s="2">
        <f t="shared" si="17"/>
        <v>3.5547656076427461E-4</v>
      </c>
      <c r="N39" s="2">
        <f t="shared" si="18"/>
        <v>1.7833656568358634E-4</v>
      </c>
      <c r="O39" s="2">
        <f t="shared" si="19"/>
        <v>3.1329424987566139E-5</v>
      </c>
    </row>
    <row r="40" spans="1:15" ht="14.45" x14ac:dyDescent="0.25">
      <c r="A40" t="s">
        <v>15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J40" s="2">
        <f t="shared" si="14"/>
        <v>1.4328289775332416E-4</v>
      </c>
      <c r="K40" s="2">
        <f t="shared" si="15"/>
        <v>4.7308165389346209E-4</v>
      </c>
      <c r="L40" s="2">
        <f t="shared" si="16"/>
        <v>5.4802568267559284E-6</v>
      </c>
      <c r="M40" s="2">
        <f t="shared" si="17"/>
        <v>2.2217285047767163E-4</v>
      </c>
      <c r="N40" s="2">
        <f t="shared" si="18"/>
        <v>1.1146035355224146E-4</v>
      </c>
      <c r="O40" s="2">
        <f t="shared" si="19"/>
        <v>1.9580890617228836E-5</v>
      </c>
    </row>
    <row r="41" spans="1:15" ht="14.45" x14ac:dyDescent="0.25">
      <c r="A41" t="s">
        <v>16</v>
      </c>
      <c r="B41">
        <v>302.3</v>
      </c>
      <c r="C41">
        <v>184.1</v>
      </c>
      <c r="D41">
        <v>2043.5</v>
      </c>
      <c r="E41">
        <v>1080.4000000000001</v>
      </c>
      <c r="F41">
        <v>760.1</v>
      </c>
      <c r="G41">
        <v>3149.4</v>
      </c>
      <c r="J41" s="2">
        <f t="shared" si="14"/>
        <v>8.662883998165978E-2</v>
      </c>
      <c r="K41" s="2">
        <f t="shared" si="15"/>
        <v>0.17418866496357274</v>
      </c>
      <c r="L41" s="2">
        <f t="shared" si="16"/>
        <v>2.2397809650951481E-2</v>
      </c>
      <c r="M41" s="2">
        <f t="shared" si="17"/>
        <v>0.48007109531215292</v>
      </c>
      <c r="N41" s="2">
        <f t="shared" si="18"/>
        <v>0.16944202947011747</v>
      </c>
      <c r="O41" s="2">
        <f t="shared" si="19"/>
        <v>0.12333611381980099</v>
      </c>
    </row>
    <row r="42" spans="1:15" ht="14.45" x14ac:dyDescent="0.25">
      <c r="A42" t="s">
        <v>19</v>
      </c>
      <c r="B42">
        <f>SUM(B26:B41)</f>
        <v>3489.6000000000004</v>
      </c>
      <c r="C42">
        <f t="shared" ref="C42:G42" si="20">SUM(C26:C41)</f>
        <v>1056.8999999999999</v>
      </c>
      <c r="D42">
        <f t="shared" si="20"/>
        <v>91236.6</v>
      </c>
      <c r="E42">
        <f t="shared" si="20"/>
        <v>2250.5</v>
      </c>
      <c r="F42">
        <f t="shared" si="20"/>
        <v>4485.9000000000005</v>
      </c>
      <c r="G42">
        <f t="shared" si="20"/>
        <v>25535.1</v>
      </c>
    </row>
    <row r="45" spans="1:15" ht="14.45" x14ac:dyDescent="0.25">
      <c r="A45" s="1">
        <v>43224.708333333336</v>
      </c>
    </row>
    <row r="46" spans="1:15" ht="14.45" x14ac:dyDescent="0.25">
      <c r="A46" t="s">
        <v>0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J46" s="2" t="str">
        <f>B46</f>
        <v>ALF</v>
      </c>
      <c r="K46" s="2" t="str">
        <f t="shared" ref="K46" si="21">C46</f>
        <v>EMMA</v>
      </c>
      <c r="L46" s="2" t="str">
        <f t="shared" ref="L46" si="22">D46</f>
        <v>IMAT</v>
      </c>
      <c r="M46" s="2" t="str">
        <f t="shared" ref="M46" si="23">E46</f>
        <v>GEM</v>
      </c>
      <c r="N46" s="2" t="str">
        <f t="shared" ref="N46" si="24">F46</f>
        <v>IRIS</v>
      </c>
      <c r="O46" s="2" t="str">
        <f t="shared" ref="O46" si="25">G46</f>
        <v>LARMOR</v>
      </c>
    </row>
    <row r="47" spans="1:15" ht="14.45" x14ac:dyDescent="0.25">
      <c r="A47" t="s">
        <v>1</v>
      </c>
      <c r="B47">
        <v>27.8</v>
      </c>
      <c r="C47">
        <v>1.1000000000000001</v>
      </c>
      <c r="D47">
        <v>66.099999999999994</v>
      </c>
      <c r="E47">
        <v>10.7</v>
      </c>
      <c r="F47">
        <v>14.3</v>
      </c>
      <c r="G47">
        <v>166.7</v>
      </c>
      <c r="J47" s="2">
        <f>B47/B$63</f>
        <v>7.9292641186537362E-3</v>
      </c>
      <c r="K47" s="2">
        <f t="shared" ref="K47:O47" si="26">C47/C$63</f>
        <v>1.0406811731315043E-3</v>
      </c>
      <c r="L47" s="2">
        <f t="shared" si="26"/>
        <v>7.2088696361538433E-4</v>
      </c>
      <c r="M47" s="2">
        <f t="shared" si="26"/>
        <v>4.641478332538064E-3</v>
      </c>
      <c r="N47" s="2">
        <f t="shared" si="26"/>
        <v>3.1453457680802395E-3</v>
      </c>
      <c r="O47" s="2">
        <f t="shared" si="26"/>
        <v>6.2352254705407111E-3</v>
      </c>
    </row>
    <row r="48" spans="1:15" ht="14.45" x14ac:dyDescent="0.25">
      <c r="A48" t="s">
        <v>2</v>
      </c>
      <c r="B48">
        <v>77.599999999999994</v>
      </c>
      <c r="C48">
        <v>363.2</v>
      </c>
      <c r="D48">
        <v>0.2</v>
      </c>
      <c r="E48">
        <v>13.4</v>
      </c>
      <c r="F48">
        <v>0.2</v>
      </c>
      <c r="G48">
        <v>30.4</v>
      </c>
      <c r="J48" s="2">
        <f t="shared" ref="J48:J62" si="27">B48/B$63</f>
        <v>2.2133485453508267E-2</v>
      </c>
      <c r="K48" s="2">
        <f t="shared" ref="K48:K62" si="28">C48/C$63</f>
        <v>0.34361400189214758</v>
      </c>
      <c r="L48" s="2">
        <f t="shared" ref="L48:L62" si="29">D48/D$63</f>
        <v>2.1812011001978349E-6</v>
      </c>
      <c r="M48" s="2">
        <f t="shared" ref="M48:M62" si="30">E48/E$63</f>
        <v>5.8126924912158939E-3</v>
      </c>
      <c r="N48" s="2">
        <f t="shared" ref="N48:N62" si="31">F48/F$63</f>
        <v>4.3990849903220139E-5</v>
      </c>
      <c r="O48" s="2">
        <f t="shared" ref="O48:O62" si="32">G48/G$63</f>
        <v>1.1370777102845688E-3</v>
      </c>
    </row>
    <row r="49" spans="1:15" ht="14.45" x14ac:dyDescent="0.25">
      <c r="A49" t="s">
        <v>3</v>
      </c>
      <c r="B49">
        <v>1.3</v>
      </c>
      <c r="C49">
        <v>3.2</v>
      </c>
      <c r="D49">
        <v>3.8</v>
      </c>
      <c r="E49">
        <v>3.6</v>
      </c>
      <c r="F49">
        <v>2.6</v>
      </c>
      <c r="G49">
        <v>0.9</v>
      </c>
      <c r="J49" s="2">
        <f t="shared" si="27"/>
        <v>3.7079292641186535E-4</v>
      </c>
      <c r="K49" s="2">
        <f t="shared" si="28"/>
        <v>3.0274361400189215E-3</v>
      </c>
      <c r="L49" s="2">
        <f t="shared" si="29"/>
        <v>4.1442820903758856E-5</v>
      </c>
      <c r="M49" s="2">
        <f t="shared" si="30"/>
        <v>1.5616188782371057E-3</v>
      </c>
      <c r="N49" s="2">
        <f t="shared" si="31"/>
        <v>5.7188104874186178E-4</v>
      </c>
      <c r="O49" s="2">
        <f t="shared" si="32"/>
        <v>3.3663484843951052E-5</v>
      </c>
    </row>
    <row r="50" spans="1:15" ht="14.45" x14ac:dyDescent="0.25">
      <c r="A50" t="s">
        <v>4</v>
      </c>
      <c r="B50">
        <v>1276.9000000000001</v>
      </c>
      <c r="C50">
        <v>191.6</v>
      </c>
      <c r="D50">
        <v>40127.599999999999</v>
      </c>
      <c r="E50">
        <v>416.2</v>
      </c>
      <c r="F50">
        <v>1340.5</v>
      </c>
      <c r="G50">
        <v>8804.5</v>
      </c>
      <c r="J50" s="2">
        <f t="shared" si="27"/>
        <v>0.36420422133485453</v>
      </c>
      <c r="K50" s="2">
        <f t="shared" si="28"/>
        <v>0.18126773888363293</v>
      </c>
      <c r="L50" s="2">
        <f t="shared" si="29"/>
        <v>0.43763182634149317</v>
      </c>
      <c r="M50" s="2">
        <f t="shared" si="30"/>
        <v>0.18054049364507871</v>
      </c>
      <c r="N50" s="2">
        <f t="shared" si="31"/>
        <v>0.29484867147633292</v>
      </c>
      <c r="O50" s="2">
        <f t="shared" si="32"/>
        <v>0.32932239145396336</v>
      </c>
    </row>
    <row r="51" spans="1:15" ht="14.45" x14ac:dyDescent="0.25">
      <c r="A51" t="s">
        <v>5</v>
      </c>
      <c r="B51">
        <v>955.3</v>
      </c>
      <c r="C51">
        <v>227</v>
      </c>
      <c r="D51">
        <v>41810</v>
      </c>
      <c r="E51">
        <v>503.3</v>
      </c>
      <c r="F51">
        <v>1474.6</v>
      </c>
      <c r="G51">
        <v>10406.799999999999</v>
      </c>
      <c r="J51" s="2">
        <f t="shared" si="27"/>
        <v>0.27247575584711919</v>
      </c>
      <c r="K51" s="2">
        <f t="shared" si="28"/>
        <v>0.21475875118259224</v>
      </c>
      <c r="L51" s="2">
        <f t="shared" si="29"/>
        <v>0.45598008999635736</v>
      </c>
      <c r="M51" s="2">
        <f t="shared" si="30"/>
        <v>0.21832299483798204</v>
      </c>
      <c r="N51" s="2">
        <f t="shared" si="31"/>
        <v>0.324344536336442</v>
      </c>
      <c r="O51" s="2">
        <f t="shared" si="32"/>
        <v>0.38925461563781083</v>
      </c>
    </row>
    <row r="52" spans="1:15" ht="14.45" x14ac:dyDescent="0.25">
      <c r="A52" t="s">
        <v>6</v>
      </c>
      <c r="B52">
        <v>628.1</v>
      </c>
      <c r="C52">
        <v>6.4</v>
      </c>
      <c r="D52">
        <v>470.2</v>
      </c>
      <c r="E52">
        <v>1.8</v>
      </c>
      <c r="F52">
        <v>38.200000000000003</v>
      </c>
      <c r="G52">
        <v>461.7</v>
      </c>
      <c r="J52" s="2">
        <f t="shared" si="27"/>
        <v>0.17915002852253278</v>
      </c>
      <c r="K52" s="2">
        <f t="shared" si="28"/>
        <v>6.0548722800378429E-3</v>
      </c>
      <c r="L52" s="2">
        <f t="shared" si="29"/>
        <v>5.1280037865651098E-3</v>
      </c>
      <c r="M52" s="2">
        <f t="shared" si="30"/>
        <v>7.8080943911855286E-4</v>
      </c>
      <c r="N52" s="2">
        <f t="shared" si="31"/>
        <v>8.402252331515047E-3</v>
      </c>
      <c r="O52" s="2">
        <f t="shared" si="32"/>
        <v>1.7269367724946888E-2</v>
      </c>
    </row>
    <row r="53" spans="1:15" ht="14.45" x14ac:dyDescent="0.25">
      <c r="A53" t="s">
        <v>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J53" s="2">
        <f t="shared" si="27"/>
        <v>2.8522532800912719E-4</v>
      </c>
      <c r="K53" s="2">
        <f t="shared" si="28"/>
        <v>9.4607379375591296E-4</v>
      </c>
      <c r="L53" s="2">
        <f t="shared" si="29"/>
        <v>1.0906005500989174E-5</v>
      </c>
      <c r="M53" s="2">
        <f t="shared" si="30"/>
        <v>4.3378302173252938E-4</v>
      </c>
      <c r="N53" s="2">
        <f t="shared" si="31"/>
        <v>2.1995424951610067E-4</v>
      </c>
      <c r="O53" s="2">
        <f t="shared" si="32"/>
        <v>3.7403872048834498E-5</v>
      </c>
    </row>
    <row r="54" spans="1:15" ht="14.45" x14ac:dyDescent="0.25">
      <c r="A54" t="s">
        <v>8</v>
      </c>
      <c r="B54">
        <v>153.5</v>
      </c>
      <c r="C54">
        <v>30.4</v>
      </c>
      <c r="D54">
        <v>7085.9</v>
      </c>
      <c r="E54">
        <v>101.7</v>
      </c>
      <c r="F54">
        <v>789.7</v>
      </c>
      <c r="G54">
        <v>2642.5</v>
      </c>
      <c r="J54" s="2">
        <f t="shared" si="27"/>
        <v>4.3782087849401019E-2</v>
      </c>
      <c r="K54" s="2">
        <f t="shared" si="28"/>
        <v>2.8760643330179754E-2</v>
      </c>
      <c r="L54" s="2">
        <f t="shared" si="29"/>
        <v>7.7278864379459189E-2</v>
      </c>
      <c r="M54" s="2">
        <f t="shared" si="30"/>
        <v>4.4115733310198239E-2</v>
      </c>
      <c r="N54" s="2">
        <f t="shared" si="31"/>
        <v>0.1736978708428647</v>
      </c>
      <c r="O54" s="2">
        <f t="shared" si="32"/>
        <v>9.8839731889045171E-2</v>
      </c>
    </row>
    <row r="55" spans="1:15" ht="14.45" x14ac:dyDescent="0.25">
      <c r="A55" t="s">
        <v>9</v>
      </c>
      <c r="B55">
        <v>0.5</v>
      </c>
      <c r="C55">
        <v>0.5</v>
      </c>
      <c r="D55">
        <v>0.5</v>
      </c>
      <c r="E55">
        <v>0.5</v>
      </c>
      <c r="F55">
        <v>0.5</v>
      </c>
      <c r="G55">
        <v>0.6</v>
      </c>
      <c r="J55" s="2">
        <f t="shared" si="27"/>
        <v>1.426126640045636E-4</v>
      </c>
      <c r="K55" s="2">
        <f t="shared" si="28"/>
        <v>4.7303689687795648E-4</v>
      </c>
      <c r="L55" s="2">
        <f t="shared" si="29"/>
        <v>5.4530027504945869E-6</v>
      </c>
      <c r="M55" s="2">
        <f t="shared" si="30"/>
        <v>2.1689151086626469E-4</v>
      </c>
      <c r="N55" s="2">
        <f t="shared" si="31"/>
        <v>1.0997712475805033E-4</v>
      </c>
      <c r="O55" s="2">
        <f t="shared" si="32"/>
        <v>2.2442323229300699E-5</v>
      </c>
    </row>
    <row r="56" spans="1:15" ht="14.45" x14ac:dyDescent="0.25">
      <c r="A56" t="s">
        <v>10</v>
      </c>
      <c r="B56">
        <v>25.3</v>
      </c>
      <c r="C56">
        <v>11.1</v>
      </c>
      <c r="D56">
        <v>31.3</v>
      </c>
      <c r="E56">
        <v>28.3</v>
      </c>
      <c r="F56">
        <v>29.3</v>
      </c>
      <c r="G56">
        <v>35.299999999999997</v>
      </c>
      <c r="J56" s="2">
        <f t="shared" si="27"/>
        <v>7.2162007986309173E-3</v>
      </c>
      <c r="K56" s="2">
        <f t="shared" si="28"/>
        <v>1.0501419110690633E-2</v>
      </c>
      <c r="L56" s="2">
        <f t="shared" si="29"/>
        <v>3.4135797218096115E-4</v>
      </c>
      <c r="M56" s="2">
        <f t="shared" si="30"/>
        <v>1.2276059515030581E-2</v>
      </c>
      <c r="N56" s="2">
        <f t="shared" si="31"/>
        <v>6.4446595108217496E-3</v>
      </c>
      <c r="O56" s="2">
        <f t="shared" si="32"/>
        <v>1.3203566833238577E-3</v>
      </c>
    </row>
    <row r="57" spans="1:15" ht="14.45" x14ac:dyDescent="0.25">
      <c r="A57" t="s">
        <v>11</v>
      </c>
      <c r="B57">
        <v>32</v>
      </c>
      <c r="C57">
        <v>14</v>
      </c>
      <c r="D57">
        <v>14</v>
      </c>
      <c r="E57">
        <v>31</v>
      </c>
      <c r="F57">
        <v>30</v>
      </c>
      <c r="G57">
        <v>26</v>
      </c>
      <c r="J57" s="2">
        <f t="shared" si="27"/>
        <v>9.1272104962920701E-3</v>
      </c>
      <c r="K57" s="2">
        <f t="shared" si="28"/>
        <v>1.3245033112582781E-2</v>
      </c>
      <c r="L57" s="2">
        <f t="shared" si="29"/>
        <v>1.5268407701384844E-4</v>
      </c>
      <c r="M57" s="2">
        <f t="shared" si="30"/>
        <v>1.3447273673708409E-2</v>
      </c>
      <c r="N57" s="2">
        <f t="shared" si="31"/>
        <v>6.5986274854830202E-3</v>
      </c>
      <c r="O57" s="2">
        <f t="shared" si="32"/>
        <v>9.72500673269697E-4</v>
      </c>
    </row>
    <row r="58" spans="1:15" ht="14.45" x14ac:dyDescent="0.25">
      <c r="A58" t="s">
        <v>12</v>
      </c>
      <c r="B58">
        <v>11.6</v>
      </c>
      <c r="C58">
        <v>10.6</v>
      </c>
      <c r="D58">
        <v>25.6</v>
      </c>
      <c r="E58">
        <v>100.6</v>
      </c>
      <c r="F58">
        <v>52.6</v>
      </c>
      <c r="G58">
        <v>996.6</v>
      </c>
      <c r="J58" s="2">
        <f t="shared" si="27"/>
        <v>3.3086138049058752E-3</v>
      </c>
      <c r="K58" s="2">
        <f t="shared" si="28"/>
        <v>1.0028382213812677E-2</v>
      </c>
      <c r="L58" s="2">
        <f t="shared" si="29"/>
        <v>2.7919374082532286E-4</v>
      </c>
      <c r="M58" s="2">
        <f t="shared" si="30"/>
        <v>4.3638571986292451E-2</v>
      </c>
      <c r="N58" s="2">
        <f t="shared" si="31"/>
        <v>1.1569593524546895E-2</v>
      </c>
      <c r="O58" s="2">
        <f t="shared" si="32"/>
        <v>3.7276698883868462E-2</v>
      </c>
    </row>
    <row r="59" spans="1:15" ht="14.45" x14ac:dyDescent="0.25">
      <c r="A59" t="s">
        <v>13</v>
      </c>
      <c r="B59">
        <v>11.5</v>
      </c>
      <c r="C59">
        <v>11.5</v>
      </c>
      <c r="D59">
        <v>11.6</v>
      </c>
      <c r="E59">
        <v>11.5</v>
      </c>
      <c r="F59">
        <v>11.5</v>
      </c>
      <c r="G59">
        <v>11.5</v>
      </c>
      <c r="J59" s="2">
        <f t="shared" si="27"/>
        <v>3.2800912721049624E-3</v>
      </c>
      <c r="K59" s="2">
        <f t="shared" si="28"/>
        <v>1.0879848628192999E-2</v>
      </c>
      <c r="L59" s="2">
        <f t="shared" si="29"/>
        <v>1.2650966381147442E-4</v>
      </c>
      <c r="M59" s="2">
        <f t="shared" si="30"/>
        <v>4.9885047499240876E-3</v>
      </c>
      <c r="N59" s="2">
        <f t="shared" si="31"/>
        <v>2.5294738694351575E-3</v>
      </c>
      <c r="O59" s="2">
        <f t="shared" si="32"/>
        <v>4.3014452856159676E-4</v>
      </c>
    </row>
    <row r="60" spans="1:15" ht="14.45" x14ac:dyDescent="0.25">
      <c r="A60" t="s">
        <v>14</v>
      </c>
      <c r="B60">
        <v>0.8</v>
      </c>
      <c r="C60">
        <v>0.8</v>
      </c>
      <c r="D60">
        <v>0.8</v>
      </c>
      <c r="E60">
        <v>0.8</v>
      </c>
      <c r="F60">
        <v>0.8</v>
      </c>
      <c r="G60">
        <v>0.8</v>
      </c>
      <c r="J60" s="2">
        <f t="shared" si="27"/>
        <v>2.2818026240730175E-4</v>
      </c>
      <c r="K60" s="2">
        <f t="shared" si="28"/>
        <v>7.5685903500473037E-4</v>
      </c>
      <c r="L60" s="2">
        <f t="shared" si="29"/>
        <v>8.7248044007913394E-6</v>
      </c>
      <c r="M60" s="2">
        <f t="shared" si="30"/>
        <v>3.4702641738602348E-4</v>
      </c>
      <c r="N60" s="2">
        <f t="shared" si="31"/>
        <v>1.7596339961288056E-4</v>
      </c>
      <c r="O60" s="2">
        <f t="shared" si="32"/>
        <v>2.9923097639067602E-5</v>
      </c>
    </row>
    <row r="61" spans="1:15" ht="14.45" x14ac:dyDescent="0.25">
      <c r="A61" t="s">
        <v>15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  <c r="J61" s="2">
        <f t="shared" si="27"/>
        <v>1.426126640045636E-4</v>
      </c>
      <c r="K61" s="2">
        <f t="shared" si="28"/>
        <v>4.7303689687795648E-4</v>
      </c>
      <c r="L61" s="2">
        <f t="shared" si="29"/>
        <v>5.4530027504945869E-6</v>
      </c>
      <c r="M61" s="2">
        <f t="shared" si="30"/>
        <v>2.1689151086626469E-4</v>
      </c>
      <c r="N61" s="2">
        <f t="shared" si="31"/>
        <v>1.0997712475805033E-4</v>
      </c>
      <c r="O61" s="2">
        <f t="shared" si="32"/>
        <v>1.8701936024417249E-5</v>
      </c>
    </row>
    <row r="62" spans="1:15" ht="14.45" x14ac:dyDescent="0.25">
      <c r="A62" t="s">
        <v>16</v>
      </c>
      <c r="B62">
        <v>302.3</v>
      </c>
      <c r="C62">
        <v>184.1</v>
      </c>
      <c r="D62">
        <v>2043.5</v>
      </c>
      <c r="E62">
        <v>1080.4000000000001</v>
      </c>
      <c r="F62">
        <v>760.1</v>
      </c>
      <c r="G62">
        <v>3149.4</v>
      </c>
      <c r="J62" s="2">
        <f t="shared" si="27"/>
        <v>8.6223616657159149E-2</v>
      </c>
      <c r="K62" s="2">
        <f t="shared" si="28"/>
        <v>0.17417218543046356</v>
      </c>
      <c r="L62" s="2">
        <f t="shared" si="29"/>
        <v>2.2286422241271378E-2</v>
      </c>
      <c r="M62" s="2">
        <f t="shared" si="30"/>
        <v>0.46865917667982476</v>
      </c>
      <c r="N62" s="2">
        <f t="shared" si="31"/>
        <v>0.16718722505718811</v>
      </c>
      <c r="O62" s="2">
        <f t="shared" si="32"/>
        <v>0.11779975463059937</v>
      </c>
    </row>
    <row r="63" spans="1:15" ht="14.45" x14ac:dyDescent="0.25">
      <c r="A63" t="s">
        <v>21</v>
      </c>
      <c r="B63">
        <f>SUM(B47:B62)</f>
        <v>3506.0000000000005</v>
      </c>
      <c r="C63">
        <f t="shared" ref="C63" si="33">SUM(C47:C62)</f>
        <v>1057</v>
      </c>
      <c r="D63">
        <f t="shared" ref="D63" si="34">SUM(D47:D62)</f>
        <v>91692.6</v>
      </c>
      <c r="E63">
        <f t="shared" ref="E63" si="35">SUM(E47:E62)</f>
        <v>2305.3000000000002</v>
      </c>
      <c r="F63">
        <f t="shared" ref="F63" si="36">SUM(F47:F62)</f>
        <v>4546.3999999999996</v>
      </c>
      <c r="G63">
        <f t="shared" ref="G63" si="37">SUM(G47:G62)</f>
        <v>26735.199999999997</v>
      </c>
    </row>
    <row r="66" spans="1:15" ht="14.45" x14ac:dyDescent="0.25">
      <c r="A66" s="1">
        <v>43229.416666666664</v>
      </c>
    </row>
    <row r="67" spans="1:15" ht="14.45" x14ac:dyDescent="0.25">
      <c r="A67" t="s">
        <v>0</v>
      </c>
      <c r="B67" t="s">
        <v>41</v>
      </c>
      <c r="C67" t="s">
        <v>42</v>
      </c>
      <c r="D67" t="s">
        <v>43</v>
      </c>
      <c r="E67" t="s">
        <v>44</v>
      </c>
      <c r="F67" t="s">
        <v>45</v>
      </c>
      <c r="G67" t="s">
        <v>46</v>
      </c>
      <c r="J67" s="2" t="str">
        <f>B67</f>
        <v>ALF</v>
      </c>
      <c r="K67" s="2" t="str">
        <f t="shared" ref="K67" si="38">C67</f>
        <v>EMMA</v>
      </c>
      <c r="L67" s="2" t="str">
        <f t="shared" ref="L67" si="39">D67</f>
        <v>IMAT</v>
      </c>
      <c r="M67" s="2" t="str">
        <f t="shared" ref="M67" si="40">E67</f>
        <v>GEM</v>
      </c>
      <c r="N67" s="2" t="str">
        <f t="shared" ref="N67" si="41">F67</f>
        <v>IRIS</v>
      </c>
      <c r="O67" s="2" t="str">
        <f t="shared" ref="O67" si="42">G67</f>
        <v>LARMOR</v>
      </c>
    </row>
    <row r="68" spans="1:15" ht="14.45" x14ac:dyDescent="0.25">
      <c r="A68" t="s">
        <v>1</v>
      </c>
      <c r="B68">
        <v>27.8</v>
      </c>
      <c r="C68">
        <v>1.1000000000000001</v>
      </c>
      <c r="D68">
        <v>66.099999999999994</v>
      </c>
      <c r="E68">
        <v>11</v>
      </c>
      <c r="F68">
        <v>14.3</v>
      </c>
      <c r="G68">
        <v>167.1</v>
      </c>
      <c r="J68" s="2">
        <f>B68/B$84</f>
        <v>7.8771392950243678E-3</v>
      </c>
      <c r="K68" s="2">
        <f t="shared" ref="K68:O68" si="43">C68/C$84</f>
        <v>1.0372465818010376E-3</v>
      </c>
      <c r="L68" s="2">
        <f t="shared" si="43"/>
        <v>7.0798621301280777E-4</v>
      </c>
      <c r="M68" s="2">
        <f t="shared" si="43"/>
        <v>4.331049688951886E-3</v>
      </c>
      <c r="N68" s="2">
        <f t="shared" si="43"/>
        <v>3.0518385726785754E-3</v>
      </c>
      <c r="O68" s="2">
        <f t="shared" si="43"/>
        <v>5.6673653364807397E-3</v>
      </c>
    </row>
    <row r="69" spans="1:15" ht="14.45" x14ac:dyDescent="0.25">
      <c r="A69" t="s">
        <v>2</v>
      </c>
      <c r="B69">
        <v>77.599999999999994</v>
      </c>
      <c r="C69">
        <v>363.2</v>
      </c>
      <c r="D69">
        <v>0.2</v>
      </c>
      <c r="E69">
        <v>13.4</v>
      </c>
      <c r="F69">
        <v>0.2</v>
      </c>
      <c r="G69">
        <v>30.4</v>
      </c>
      <c r="J69" s="2">
        <f t="shared" ref="J69:J83" si="44">B69/B$84</f>
        <v>2.1987985945823414E-2</v>
      </c>
      <c r="K69" s="2">
        <f t="shared" ref="K69:K83" si="45">C69/C$84</f>
        <v>0.34247996228194255</v>
      </c>
      <c r="L69" s="2">
        <f t="shared" ref="L69:L83" si="46">D69/D$84</f>
        <v>2.1421670590402659E-6</v>
      </c>
      <c r="M69" s="2">
        <f t="shared" ref="M69:M83" si="47">E69/E$84</f>
        <v>5.276005984723206E-3</v>
      </c>
      <c r="N69" s="2">
        <f t="shared" ref="N69:N83" si="48">F69/F$84</f>
        <v>4.268305696053952E-5</v>
      </c>
      <c r="O69" s="2">
        <f t="shared" ref="O69:O83" si="49">G69/G$84</f>
        <v>1.031046715912714E-3</v>
      </c>
    </row>
    <row r="70" spans="1:15" ht="14.45" x14ac:dyDescent="0.25">
      <c r="A70" t="s">
        <v>3</v>
      </c>
      <c r="B70">
        <v>1.3</v>
      </c>
      <c r="C70">
        <v>3.2</v>
      </c>
      <c r="D70">
        <v>3.9</v>
      </c>
      <c r="E70">
        <v>3.8</v>
      </c>
      <c r="F70">
        <v>2.7</v>
      </c>
      <c r="G70">
        <v>1.3</v>
      </c>
      <c r="J70" s="2">
        <f t="shared" si="44"/>
        <v>3.6835543465941291E-4</v>
      </c>
      <c r="K70" s="2">
        <f t="shared" si="45"/>
        <v>3.0174446016030185E-3</v>
      </c>
      <c r="L70" s="2">
        <f t="shared" si="46"/>
        <v>4.177225765128518E-5</v>
      </c>
      <c r="M70" s="2">
        <f t="shared" si="47"/>
        <v>1.4961808016379242E-3</v>
      </c>
      <c r="N70" s="2">
        <f t="shared" si="48"/>
        <v>5.7622126896728347E-4</v>
      </c>
      <c r="O70" s="2">
        <f t="shared" si="49"/>
        <v>4.4090813509425269E-5</v>
      </c>
    </row>
    <row r="71" spans="1:15" ht="14.45" x14ac:dyDescent="0.25">
      <c r="A71" t="s">
        <v>4</v>
      </c>
      <c r="B71">
        <v>1278</v>
      </c>
      <c r="C71">
        <v>191.8</v>
      </c>
      <c r="D71">
        <v>40130.5</v>
      </c>
      <c r="E71">
        <v>421.6</v>
      </c>
      <c r="F71">
        <v>1349.3</v>
      </c>
      <c r="G71">
        <v>9283.2999999999993</v>
      </c>
      <c r="J71" s="2">
        <f t="shared" si="44"/>
        <v>0.36212172730363817</v>
      </c>
      <c r="K71" s="2">
        <f t="shared" si="45"/>
        <v>0.1808580858085809</v>
      </c>
      <c r="L71" s="2">
        <f t="shared" si="46"/>
        <v>0.42983117581407693</v>
      </c>
      <c r="M71" s="2">
        <f t="shared" si="47"/>
        <v>0.16599732262382866</v>
      </c>
      <c r="N71" s="2">
        <f t="shared" si="48"/>
        <v>0.28796124378427984</v>
      </c>
      <c r="O71" s="2">
        <f t="shared" si="49"/>
        <v>0.31485249927080583</v>
      </c>
    </row>
    <row r="72" spans="1:15" ht="14.45" x14ac:dyDescent="0.25">
      <c r="A72" t="s">
        <v>5</v>
      </c>
      <c r="B72">
        <v>956.4</v>
      </c>
      <c r="C72">
        <v>227.3</v>
      </c>
      <c r="D72">
        <v>41813.9</v>
      </c>
      <c r="E72">
        <v>509.1</v>
      </c>
      <c r="F72">
        <v>1480.7</v>
      </c>
      <c r="G72">
        <v>10921.7</v>
      </c>
      <c r="J72" s="2">
        <f t="shared" si="44"/>
        <v>0.2709962597755865</v>
      </c>
      <c r="K72" s="2">
        <f t="shared" si="45"/>
        <v>0.21433286185761438</v>
      </c>
      <c r="L72" s="2">
        <f t="shared" si="46"/>
        <v>0.44786179595001885</v>
      </c>
      <c r="M72" s="2">
        <f t="shared" si="47"/>
        <v>0.20044885424049136</v>
      </c>
      <c r="N72" s="2">
        <f t="shared" si="48"/>
        <v>0.3160040122073543</v>
      </c>
      <c r="O72" s="2">
        <f t="shared" si="49"/>
        <v>0.37042049069683841</v>
      </c>
    </row>
    <row r="73" spans="1:15" ht="14.45" x14ac:dyDescent="0.25">
      <c r="A73" t="s">
        <v>6</v>
      </c>
      <c r="B73">
        <v>628.1</v>
      </c>
      <c r="C73">
        <v>6.4</v>
      </c>
      <c r="D73">
        <v>474.1</v>
      </c>
      <c r="E73">
        <v>4.5999999999999996</v>
      </c>
      <c r="F73">
        <v>38.5</v>
      </c>
      <c r="G73">
        <v>464.6</v>
      </c>
      <c r="J73" s="2">
        <f t="shared" si="44"/>
        <v>0.17797234500736711</v>
      </c>
      <c r="K73" s="2">
        <f t="shared" si="45"/>
        <v>6.0348892032060369E-3</v>
      </c>
      <c r="L73" s="2">
        <f t="shared" si="46"/>
        <v>5.0780070134549505E-3</v>
      </c>
      <c r="M73" s="2">
        <f t="shared" si="47"/>
        <v>1.8111662335616974E-3</v>
      </c>
      <c r="N73" s="2">
        <f t="shared" si="48"/>
        <v>8.216488464903856E-3</v>
      </c>
      <c r="O73" s="2">
        <f t="shared" si="49"/>
        <v>1.5757378428060752E-2</v>
      </c>
    </row>
    <row r="74" spans="1:15" ht="14.45" x14ac:dyDescent="0.25">
      <c r="A74" t="s">
        <v>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J74" s="2">
        <f t="shared" si="44"/>
        <v>2.833503343533945E-4</v>
      </c>
      <c r="K74" s="2">
        <f t="shared" si="45"/>
        <v>9.4295143800094316E-4</v>
      </c>
      <c r="L74" s="2">
        <f t="shared" si="46"/>
        <v>1.0710835295201329E-5</v>
      </c>
      <c r="M74" s="2">
        <f t="shared" si="47"/>
        <v>3.9373178990471686E-4</v>
      </c>
      <c r="N74" s="2">
        <f t="shared" si="48"/>
        <v>2.1341528480269757E-4</v>
      </c>
      <c r="O74" s="2">
        <f t="shared" si="49"/>
        <v>3.3916010391865589E-5</v>
      </c>
    </row>
    <row r="75" spans="1:15" ht="14.45" x14ac:dyDescent="0.25">
      <c r="A75" t="s">
        <v>8</v>
      </c>
      <c r="B75">
        <v>169.5</v>
      </c>
      <c r="C75">
        <v>33.4</v>
      </c>
      <c r="D75">
        <v>8741.9</v>
      </c>
      <c r="E75">
        <v>317.7</v>
      </c>
      <c r="F75">
        <v>909.7</v>
      </c>
      <c r="G75">
        <v>3018.5</v>
      </c>
      <c r="J75" s="2">
        <f t="shared" si="44"/>
        <v>4.8027881672900369E-2</v>
      </c>
      <c r="K75" s="2">
        <f t="shared" si="45"/>
        <v>3.1494578029231501E-2</v>
      </c>
      <c r="L75" s="2">
        <f t="shared" si="46"/>
        <v>9.3633051067120499E-2</v>
      </c>
      <c r="M75" s="2">
        <f t="shared" si="47"/>
        <v>0.12508858965272854</v>
      </c>
      <c r="N75" s="2">
        <f t="shared" si="48"/>
        <v>0.194143884585014</v>
      </c>
      <c r="O75" s="2">
        <f t="shared" si="49"/>
        <v>0.10237547736784629</v>
      </c>
    </row>
    <row r="76" spans="1:15" ht="14.45" x14ac:dyDescent="0.25">
      <c r="A76" t="s">
        <v>9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0.6</v>
      </c>
      <c r="J76" s="2">
        <f t="shared" si="44"/>
        <v>1.4167516717669725E-4</v>
      </c>
      <c r="K76" s="2">
        <f t="shared" si="45"/>
        <v>4.7147571900047158E-4</v>
      </c>
      <c r="L76" s="2">
        <f t="shared" si="46"/>
        <v>5.3554176476006647E-6</v>
      </c>
      <c r="M76" s="2">
        <f t="shared" si="47"/>
        <v>1.9686589495235843E-4</v>
      </c>
      <c r="N76" s="2">
        <f t="shared" si="48"/>
        <v>1.0670764240134878E-4</v>
      </c>
      <c r="O76" s="2">
        <f t="shared" si="49"/>
        <v>2.0349606235119354E-5</v>
      </c>
    </row>
    <row r="77" spans="1:15" ht="14.45" x14ac:dyDescent="0.25">
      <c r="A77" t="s">
        <v>10</v>
      </c>
      <c r="B77">
        <v>25.3</v>
      </c>
      <c r="C77">
        <v>11.1</v>
      </c>
      <c r="D77">
        <v>31.3</v>
      </c>
      <c r="E77">
        <v>28.3</v>
      </c>
      <c r="F77">
        <v>29.3</v>
      </c>
      <c r="G77">
        <v>35.299999999999997</v>
      </c>
      <c r="J77" s="2">
        <f t="shared" si="44"/>
        <v>7.1687634591408814E-3</v>
      </c>
      <c r="K77" s="2">
        <f t="shared" si="45"/>
        <v>1.0466760961810468E-2</v>
      </c>
      <c r="L77" s="2">
        <f t="shared" si="46"/>
        <v>3.3524914473980161E-4</v>
      </c>
      <c r="M77" s="2">
        <f t="shared" si="47"/>
        <v>1.1142609654303488E-2</v>
      </c>
      <c r="N77" s="2">
        <f t="shared" si="48"/>
        <v>6.2530678447190388E-3</v>
      </c>
      <c r="O77" s="2">
        <f t="shared" si="49"/>
        <v>1.1972351668328553E-3</v>
      </c>
    </row>
    <row r="78" spans="1:15" ht="14.45" x14ac:dyDescent="0.25">
      <c r="A78" t="s">
        <v>11</v>
      </c>
      <c r="B78">
        <v>36</v>
      </c>
      <c r="C78">
        <v>14</v>
      </c>
      <c r="D78">
        <v>14</v>
      </c>
      <c r="E78">
        <v>31</v>
      </c>
      <c r="F78">
        <v>30</v>
      </c>
      <c r="G78">
        <v>26</v>
      </c>
      <c r="J78" s="2">
        <f t="shared" si="44"/>
        <v>1.0200612036722203E-2</v>
      </c>
      <c r="K78" s="2">
        <f t="shared" si="45"/>
        <v>1.3201320132013205E-2</v>
      </c>
      <c r="L78" s="2">
        <f t="shared" si="46"/>
        <v>1.4995169413281861E-4</v>
      </c>
      <c r="M78" s="2">
        <f t="shared" si="47"/>
        <v>1.2205685487046224E-2</v>
      </c>
      <c r="N78" s="2">
        <f t="shared" si="48"/>
        <v>6.4024585440809276E-3</v>
      </c>
      <c r="O78" s="2">
        <f t="shared" si="49"/>
        <v>8.8181627018850536E-4</v>
      </c>
    </row>
    <row r="79" spans="1:15" ht="14.45" x14ac:dyDescent="0.25">
      <c r="A79" t="s">
        <v>12</v>
      </c>
      <c r="B79">
        <v>12.6</v>
      </c>
      <c r="C79">
        <v>10.6</v>
      </c>
      <c r="D79">
        <v>29.6</v>
      </c>
      <c r="E79">
        <v>104.6</v>
      </c>
      <c r="F79">
        <v>56.6</v>
      </c>
      <c r="G79">
        <v>2372.6</v>
      </c>
      <c r="J79" s="2">
        <f t="shared" si="44"/>
        <v>3.5702142128527709E-3</v>
      </c>
      <c r="K79" s="2">
        <f t="shared" si="45"/>
        <v>9.9952852428099974E-3</v>
      </c>
      <c r="L79" s="2">
        <f t="shared" si="46"/>
        <v>3.1704072473795936E-4</v>
      </c>
      <c r="M79" s="2">
        <f t="shared" si="47"/>
        <v>4.1184345224033386E-2</v>
      </c>
      <c r="N79" s="2">
        <f t="shared" si="48"/>
        <v>1.2079305119832684E-2</v>
      </c>
      <c r="O79" s="2">
        <f t="shared" si="49"/>
        <v>8.0469126255740292E-2</v>
      </c>
    </row>
    <row r="80" spans="1:15" ht="14.45" x14ac:dyDescent="0.25">
      <c r="A80" t="s">
        <v>13</v>
      </c>
      <c r="B80">
        <v>11.5</v>
      </c>
      <c r="C80">
        <v>11.5</v>
      </c>
      <c r="D80">
        <v>11.6</v>
      </c>
      <c r="E80">
        <v>11.5</v>
      </c>
      <c r="F80">
        <v>11.5</v>
      </c>
      <c r="G80">
        <v>11.5</v>
      </c>
      <c r="J80" s="2">
        <f t="shared" si="44"/>
        <v>3.2585288450640371E-3</v>
      </c>
      <c r="K80" s="2">
        <f t="shared" si="45"/>
        <v>1.0843941537010847E-2</v>
      </c>
      <c r="L80" s="2">
        <f t="shared" si="46"/>
        <v>1.2424568942433542E-4</v>
      </c>
      <c r="M80" s="2">
        <f t="shared" si="47"/>
        <v>4.5279155839042439E-3</v>
      </c>
      <c r="N80" s="2">
        <f t="shared" si="48"/>
        <v>2.4542757752310223E-3</v>
      </c>
      <c r="O80" s="2">
        <f t="shared" si="49"/>
        <v>3.9003411950645431E-4</v>
      </c>
    </row>
    <row r="81" spans="1:15" ht="14.45" x14ac:dyDescent="0.25">
      <c r="A81" t="s">
        <v>14</v>
      </c>
      <c r="B81">
        <v>0.8</v>
      </c>
      <c r="C81">
        <v>0.8</v>
      </c>
      <c r="D81">
        <v>0.8</v>
      </c>
      <c r="E81">
        <v>0.8</v>
      </c>
      <c r="F81">
        <v>0.8</v>
      </c>
      <c r="G81">
        <v>0.8</v>
      </c>
      <c r="J81" s="2">
        <f t="shared" si="44"/>
        <v>2.2668026748271563E-4</v>
      </c>
      <c r="K81" s="2">
        <f t="shared" si="45"/>
        <v>7.5436115040075462E-4</v>
      </c>
      <c r="L81" s="2">
        <f t="shared" si="46"/>
        <v>8.5686682361610635E-6</v>
      </c>
      <c r="M81" s="2">
        <f t="shared" si="47"/>
        <v>3.1498543192377354E-4</v>
      </c>
      <c r="N81" s="2">
        <f t="shared" si="48"/>
        <v>1.7073222784215808E-4</v>
      </c>
      <c r="O81" s="2">
        <f t="shared" si="49"/>
        <v>2.7132808313492475E-5</v>
      </c>
    </row>
    <row r="82" spans="1:15" ht="14.45" x14ac:dyDescent="0.25">
      <c r="A82" t="s">
        <v>15</v>
      </c>
      <c r="B82">
        <v>0.5</v>
      </c>
      <c r="C82">
        <v>0.5</v>
      </c>
      <c r="D82">
        <v>0.5</v>
      </c>
      <c r="E82">
        <v>0.5</v>
      </c>
      <c r="F82">
        <v>0.5</v>
      </c>
      <c r="G82">
        <v>0.5</v>
      </c>
      <c r="J82" s="2">
        <f t="shared" si="44"/>
        <v>1.4167516717669725E-4</v>
      </c>
      <c r="K82" s="2">
        <f t="shared" si="45"/>
        <v>4.7147571900047158E-4</v>
      </c>
      <c r="L82" s="2">
        <f t="shared" si="46"/>
        <v>5.3554176476006647E-6</v>
      </c>
      <c r="M82" s="2">
        <f t="shared" si="47"/>
        <v>1.9686589495235843E-4</v>
      </c>
      <c r="N82" s="2">
        <f t="shared" si="48"/>
        <v>1.0670764240134878E-4</v>
      </c>
      <c r="O82" s="2">
        <f t="shared" si="49"/>
        <v>1.6958005195932795E-5</v>
      </c>
    </row>
    <row r="83" spans="1:15" ht="14.45" x14ac:dyDescent="0.25">
      <c r="A83" t="s">
        <v>16</v>
      </c>
      <c r="B83">
        <v>302.3</v>
      </c>
      <c r="C83">
        <v>184.1</v>
      </c>
      <c r="D83">
        <v>2043.5</v>
      </c>
      <c r="E83">
        <v>1080.4000000000001</v>
      </c>
      <c r="F83">
        <v>760.1</v>
      </c>
      <c r="G83">
        <v>3149.4</v>
      </c>
      <c r="J83" s="2">
        <f t="shared" si="44"/>
        <v>8.5656806075031164E-2</v>
      </c>
      <c r="K83" s="2">
        <f t="shared" si="45"/>
        <v>0.17359735973597362</v>
      </c>
      <c r="L83" s="2">
        <f t="shared" si="46"/>
        <v>2.1887591925743917E-2</v>
      </c>
      <c r="M83" s="2">
        <f t="shared" si="47"/>
        <v>0.42538782581305618</v>
      </c>
      <c r="N83" s="2">
        <f t="shared" si="48"/>
        <v>0.16221695797853045</v>
      </c>
      <c r="O83" s="2">
        <f t="shared" si="49"/>
        <v>0.10681508312814149</v>
      </c>
    </row>
    <row r="84" spans="1:15" ht="14.45" x14ac:dyDescent="0.25">
      <c r="A84" t="s">
        <v>21</v>
      </c>
      <c r="B84">
        <f>SUM(B68:B83)</f>
        <v>3529.2000000000003</v>
      </c>
      <c r="C84">
        <f t="shared" ref="C84:G84" si="50">SUM(C68:C83)</f>
        <v>1060.4999999999998</v>
      </c>
      <c r="D84">
        <f t="shared" si="50"/>
        <v>93363.400000000023</v>
      </c>
      <c r="E84">
        <f t="shared" si="50"/>
        <v>2539.8000000000002</v>
      </c>
      <c r="F84">
        <f t="shared" si="50"/>
        <v>4685.7</v>
      </c>
      <c r="G84">
        <f t="shared" si="50"/>
        <v>29484.599999999995</v>
      </c>
    </row>
    <row r="87" spans="1:15" ht="14.45" x14ac:dyDescent="0.25">
      <c r="A87" s="1">
        <v>43230.5</v>
      </c>
    </row>
    <row r="88" spans="1:15" ht="14.45" x14ac:dyDescent="0.25">
      <c r="A88" t="s">
        <v>0</v>
      </c>
      <c r="B88" t="s">
        <v>41</v>
      </c>
      <c r="C88" t="s">
        <v>42</v>
      </c>
      <c r="D88" t="s">
        <v>43</v>
      </c>
      <c r="E88" t="s">
        <v>44</v>
      </c>
      <c r="F88" t="s">
        <v>45</v>
      </c>
      <c r="G88" t="s">
        <v>46</v>
      </c>
      <c r="J88" s="2" t="str">
        <f>B88</f>
        <v>ALF</v>
      </c>
      <c r="K88" s="2" t="str">
        <f t="shared" ref="K88" si="51">C88</f>
        <v>EMMA</v>
      </c>
      <c r="L88" s="2" t="str">
        <f t="shared" ref="L88" si="52">D88</f>
        <v>IMAT</v>
      </c>
      <c r="M88" s="2" t="str">
        <f t="shared" ref="M88" si="53">E88</f>
        <v>GEM</v>
      </c>
      <c r="N88" s="2" t="str">
        <f t="shared" ref="N88" si="54">F88</f>
        <v>IRIS</v>
      </c>
      <c r="O88" s="2" t="str">
        <f t="shared" ref="O88" si="55">G88</f>
        <v>LARMOR</v>
      </c>
    </row>
    <row r="89" spans="1:15" ht="14.45" x14ac:dyDescent="0.25">
      <c r="A89" t="s">
        <v>1</v>
      </c>
      <c r="B89">
        <v>27.8</v>
      </c>
      <c r="C89">
        <v>1.1000000000000001</v>
      </c>
      <c r="D89">
        <v>66.099999999999994</v>
      </c>
      <c r="E89">
        <v>11.1</v>
      </c>
      <c r="F89">
        <v>14.3</v>
      </c>
      <c r="G89">
        <v>167.1</v>
      </c>
      <c r="J89" s="2">
        <f>B89/B$105</f>
        <v>7.8771392950243678E-3</v>
      </c>
      <c r="K89" s="2">
        <f t="shared" ref="K89:O104" si="56">C89/C$105</f>
        <v>1.0371487837073357E-3</v>
      </c>
      <c r="L89" s="2">
        <f t="shared" si="56"/>
        <v>7.0483660799781596E-4</v>
      </c>
      <c r="M89" s="2">
        <f t="shared" si="56"/>
        <v>4.2408496981737598E-3</v>
      </c>
      <c r="N89" s="2">
        <f t="shared" si="56"/>
        <v>3.0292117694409731E-3</v>
      </c>
      <c r="O89" s="2">
        <f t="shared" si="56"/>
        <v>5.6476934360350558E-3</v>
      </c>
    </row>
    <row r="90" spans="1:15" ht="14.45" x14ac:dyDescent="0.25">
      <c r="A90" t="s">
        <v>2</v>
      </c>
      <c r="B90">
        <v>77.599999999999994</v>
      </c>
      <c r="C90">
        <v>363.2</v>
      </c>
      <c r="D90">
        <v>0.2</v>
      </c>
      <c r="E90">
        <v>13.4</v>
      </c>
      <c r="F90">
        <v>0.2</v>
      </c>
      <c r="G90">
        <v>30.4</v>
      </c>
      <c r="J90" s="2">
        <f t="shared" ref="J90:J103" si="57">B90/B$105</f>
        <v>2.1987985945823414E-2</v>
      </c>
      <c r="K90" s="2">
        <f t="shared" si="56"/>
        <v>0.34244767112954932</v>
      </c>
      <c r="L90" s="2">
        <f t="shared" si="56"/>
        <v>2.1326372405380215E-6</v>
      </c>
      <c r="M90" s="2">
        <f t="shared" si="56"/>
        <v>5.1195843203178729E-3</v>
      </c>
      <c r="N90" s="2">
        <f t="shared" si="56"/>
        <v>4.2366598173999625E-5</v>
      </c>
      <c r="O90" s="2">
        <f t="shared" si="56"/>
        <v>1.0274678662804651E-3</v>
      </c>
    </row>
    <row r="91" spans="1:15" ht="14.45" x14ac:dyDescent="0.25">
      <c r="A91" t="s">
        <v>3</v>
      </c>
      <c r="B91">
        <v>1.3</v>
      </c>
      <c r="C91">
        <v>3.2</v>
      </c>
      <c r="D91">
        <v>3.9</v>
      </c>
      <c r="E91">
        <v>3.8</v>
      </c>
      <c r="F91">
        <v>2.8</v>
      </c>
      <c r="G91">
        <v>1.4</v>
      </c>
      <c r="J91" s="2">
        <f t="shared" si="57"/>
        <v>3.6835543465941291E-4</v>
      </c>
      <c r="K91" s="2">
        <f t="shared" si="56"/>
        <v>3.0171600980577035E-3</v>
      </c>
      <c r="L91" s="2">
        <f t="shared" si="56"/>
        <v>4.1586426190491411E-5</v>
      </c>
      <c r="M91" s="2">
        <f t="shared" si="56"/>
        <v>1.4518224191946206E-3</v>
      </c>
      <c r="N91" s="2">
        <f t="shared" si="56"/>
        <v>5.931323744359947E-4</v>
      </c>
      <c r="O91" s="2">
        <f t="shared" si="56"/>
        <v>4.7317599105021413E-5</v>
      </c>
    </row>
    <row r="92" spans="1:15" ht="14.45" x14ac:dyDescent="0.25">
      <c r="A92" t="s">
        <v>4</v>
      </c>
      <c r="B92">
        <v>1278</v>
      </c>
      <c r="C92">
        <v>191.8</v>
      </c>
      <c r="D92">
        <v>40133</v>
      </c>
      <c r="E92">
        <v>422</v>
      </c>
      <c r="F92">
        <v>1350.5</v>
      </c>
      <c r="G92">
        <v>9284.4</v>
      </c>
      <c r="J92" s="2">
        <f t="shared" si="57"/>
        <v>0.36212172730363817</v>
      </c>
      <c r="K92" s="2">
        <f t="shared" si="56"/>
        <v>0.18084103337733362</v>
      </c>
      <c r="L92" s="2">
        <f t="shared" si="56"/>
        <v>0.42794565187256206</v>
      </c>
      <c r="M92" s="2">
        <f t="shared" si="56"/>
        <v>0.16122870023687627</v>
      </c>
      <c r="N92" s="2">
        <f t="shared" si="56"/>
        <v>0.28608045416993244</v>
      </c>
      <c r="O92" s="2">
        <f t="shared" si="56"/>
        <v>0.31379679795047205</v>
      </c>
    </row>
    <row r="93" spans="1:15" ht="14.45" x14ac:dyDescent="0.25">
      <c r="A93" t="s">
        <v>5</v>
      </c>
      <c r="B93">
        <v>956.4</v>
      </c>
      <c r="C93">
        <v>227.4</v>
      </c>
      <c r="D93">
        <v>41817.4</v>
      </c>
      <c r="E93">
        <v>510.1</v>
      </c>
      <c r="F93">
        <v>1482.3</v>
      </c>
      <c r="G93">
        <v>10922.8</v>
      </c>
      <c r="J93" s="2">
        <f t="shared" si="57"/>
        <v>0.2709962597755865</v>
      </c>
      <c r="K93" s="2">
        <f t="shared" si="56"/>
        <v>0.21440693946822556</v>
      </c>
      <c r="L93" s="2">
        <f t="shared" si="56"/>
        <v>0.44590672271237325</v>
      </c>
      <c r="M93" s="2">
        <f t="shared" si="56"/>
        <v>0.19488805685030947</v>
      </c>
      <c r="N93" s="2">
        <f t="shared" si="56"/>
        <v>0.31400004236659818</v>
      </c>
      <c r="O93" s="2">
        <f t="shared" si="56"/>
        <v>0.36917190821737705</v>
      </c>
    </row>
    <row r="94" spans="1:15" ht="14.45" x14ac:dyDescent="0.25">
      <c r="A94" t="s">
        <v>6</v>
      </c>
      <c r="B94">
        <v>628.1</v>
      </c>
      <c r="C94">
        <v>6.4</v>
      </c>
      <c r="D94">
        <v>475.3</v>
      </c>
      <c r="E94">
        <v>4.7</v>
      </c>
      <c r="F94">
        <v>38.6</v>
      </c>
      <c r="G94">
        <v>465</v>
      </c>
      <c r="J94" s="2">
        <f t="shared" si="57"/>
        <v>0.17797234500736711</v>
      </c>
      <c r="K94" s="2">
        <f t="shared" si="56"/>
        <v>6.034320196115407E-3</v>
      </c>
      <c r="L94" s="2">
        <f t="shared" si="56"/>
        <v>5.0682124021386079E-3</v>
      </c>
      <c r="M94" s="2">
        <f t="shared" si="56"/>
        <v>1.7956750974249256E-3</v>
      </c>
      <c r="N94" s="2">
        <f t="shared" si="56"/>
        <v>8.1767534475819265E-3</v>
      </c>
      <c r="O94" s="2">
        <f t="shared" si="56"/>
        <v>1.5716202559882115E-2</v>
      </c>
    </row>
    <row r="95" spans="1:15" ht="14.45" x14ac:dyDescent="0.25">
      <c r="A95" t="s">
        <v>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J95" s="2">
        <f t="shared" si="57"/>
        <v>2.833503343533945E-4</v>
      </c>
      <c r="K95" s="2">
        <f t="shared" si="56"/>
        <v>9.4286253064303238E-4</v>
      </c>
      <c r="L95" s="2">
        <f t="shared" si="56"/>
        <v>1.0663186202690107E-5</v>
      </c>
      <c r="M95" s="2">
        <f t="shared" si="56"/>
        <v>3.8205853136700542E-4</v>
      </c>
      <c r="N95" s="2">
        <f t="shared" si="56"/>
        <v>2.118329908699981E-4</v>
      </c>
      <c r="O95" s="2">
        <f t="shared" si="56"/>
        <v>3.3798285075015301E-5</v>
      </c>
    </row>
    <row r="96" spans="1:15" ht="14.45" x14ac:dyDescent="0.25">
      <c r="A96" t="s">
        <v>8</v>
      </c>
      <c r="B96">
        <v>169.5</v>
      </c>
      <c r="C96">
        <v>33.4</v>
      </c>
      <c r="D96">
        <v>9149.9</v>
      </c>
      <c r="E96">
        <v>393.7</v>
      </c>
      <c r="F96">
        <v>937.7</v>
      </c>
      <c r="G96">
        <v>3118.5</v>
      </c>
      <c r="J96" s="2">
        <f t="shared" si="57"/>
        <v>4.8027881672900369E-2</v>
      </c>
      <c r="K96" s="2">
        <f t="shared" si="56"/>
        <v>3.149160852347728E-2</v>
      </c>
      <c r="L96" s="2">
        <f t="shared" si="56"/>
        <v>9.7567087435994196E-2</v>
      </c>
      <c r="M96" s="2">
        <f t="shared" si="56"/>
        <v>0.15041644379919003</v>
      </c>
      <c r="N96" s="2">
        <f t="shared" si="56"/>
        <v>0.19863579553879723</v>
      </c>
      <c r="O96" s="2">
        <f t="shared" si="56"/>
        <v>0.1053999520064352</v>
      </c>
    </row>
    <row r="97" spans="1:15" ht="14.45" x14ac:dyDescent="0.25">
      <c r="A97" t="s">
        <v>9</v>
      </c>
      <c r="B97">
        <v>0.5</v>
      </c>
      <c r="C97">
        <v>0.5</v>
      </c>
      <c r="D97">
        <v>0.5</v>
      </c>
      <c r="E97">
        <v>0.5</v>
      </c>
      <c r="F97">
        <v>0.5</v>
      </c>
      <c r="G97">
        <v>0.6</v>
      </c>
      <c r="J97" s="2">
        <f t="shared" si="57"/>
        <v>1.4167516717669725E-4</v>
      </c>
      <c r="K97" s="2">
        <f t="shared" si="56"/>
        <v>4.7143126532151619E-4</v>
      </c>
      <c r="L97" s="2">
        <f t="shared" si="56"/>
        <v>5.3315931013450535E-6</v>
      </c>
      <c r="M97" s="2">
        <f t="shared" si="56"/>
        <v>1.9102926568350271E-4</v>
      </c>
      <c r="N97" s="2">
        <f t="shared" si="56"/>
        <v>1.0591649543499905E-4</v>
      </c>
      <c r="O97" s="2">
        <f t="shared" si="56"/>
        <v>2.0278971045009177E-5</v>
      </c>
    </row>
    <row r="98" spans="1:15" ht="14.45" x14ac:dyDescent="0.25">
      <c r="A98" t="s">
        <v>10</v>
      </c>
      <c r="B98">
        <v>25.3</v>
      </c>
      <c r="C98">
        <v>11.1</v>
      </c>
      <c r="D98">
        <v>31.3</v>
      </c>
      <c r="E98">
        <v>28.3</v>
      </c>
      <c r="F98">
        <v>29.3</v>
      </c>
      <c r="G98">
        <v>35.299999999999997</v>
      </c>
      <c r="J98" s="2">
        <f t="shared" si="57"/>
        <v>7.1687634591408814E-3</v>
      </c>
      <c r="K98" s="2">
        <f t="shared" si="56"/>
        <v>1.0465774090137658E-2</v>
      </c>
      <c r="L98" s="2">
        <f t="shared" si="56"/>
        <v>3.3375772814420033E-4</v>
      </c>
      <c r="M98" s="2">
        <f t="shared" si="56"/>
        <v>1.0812256437686253E-2</v>
      </c>
      <c r="N98" s="2">
        <f t="shared" si="56"/>
        <v>6.2067066324909444E-3</v>
      </c>
      <c r="O98" s="2">
        <f t="shared" si="56"/>
        <v>1.19307946314804E-3</v>
      </c>
    </row>
    <row r="99" spans="1:15" ht="14.45" x14ac:dyDescent="0.25">
      <c r="A99" t="s">
        <v>11</v>
      </c>
      <c r="B99">
        <v>36</v>
      </c>
      <c r="C99">
        <v>14</v>
      </c>
      <c r="D99">
        <v>14</v>
      </c>
      <c r="E99">
        <v>31</v>
      </c>
      <c r="F99">
        <v>30</v>
      </c>
      <c r="G99">
        <v>26</v>
      </c>
      <c r="J99" s="2">
        <f t="shared" si="57"/>
        <v>1.0200612036722203E-2</v>
      </c>
      <c r="K99" s="2">
        <f t="shared" si="56"/>
        <v>1.3200075429002452E-2</v>
      </c>
      <c r="L99" s="2">
        <f t="shared" si="56"/>
        <v>1.4928460683766149E-4</v>
      </c>
      <c r="M99" s="2">
        <f t="shared" si="56"/>
        <v>1.1843814472377168E-2</v>
      </c>
      <c r="N99" s="2">
        <f t="shared" si="56"/>
        <v>6.3549897260999433E-3</v>
      </c>
      <c r="O99" s="2">
        <f t="shared" si="56"/>
        <v>8.7875541195039778E-4</v>
      </c>
    </row>
    <row r="100" spans="1:15" ht="14.45" x14ac:dyDescent="0.25">
      <c r="A100" t="s">
        <v>12</v>
      </c>
      <c r="B100">
        <v>12.6</v>
      </c>
      <c r="C100">
        <v>10.6</v>
      </c>
      <c r="D100">
        <v>31.6</v>
      </c>
      <c r="E100">
        <v>104.6</v>
      </c>
      <c r="F100">
        <v>60.6</v>
      </c>
      <c r="G100">
        <v>2372.6</v>
      </c>
      <c r="J100" s="2">
        <f t="shared" si="57"/>
        <v>3.5702142128527709E-3</v>
      </c>
      <c r="K100" s="2">
        <f t="shared" si="56"/>
        <v>9.9943428248161423E-3</v>
      </c>
      <c r="L100" s="2">
        <f t="shared" si="56"/>
        <v>3.3695668400500738E-4</v>
      </c>
      <c r="M100" s="2">
        <f t="shared" si="56"/>
        <v>3.9963322380988764E-2</v>
      </c>
      <c r="N100" s="2">
        <f t="shared" si="56"/>
        <v>1.2837079246721885E-2</v>
      </c>
      <c r="O100" s="2">
        <f t="shared" si="56"/>
        <v>8.0189811168981301E-2</v>
      </c>
    </row>
    <row r="101" spans="1:15" ht="14.45" x14ac:dyDescent="0.25">
      <c r="A101" t="s">
        <v>13</v>
      </c>
      <c r="B101">
        <v>11.5</v>
      </c>
      <c r="C101">
        <v>11.5</v>
      </c>
      <c r="D101">
        <v>11.6</v>
      </c>
      <c r="E101">
        <v>11.5</v>
      </c>
      <c r="F101">
        <v>11.5</v>
      </c>
      <c r="G101">
        <v>11.5</v>
      </c>
      <c r="J101" s="2">
        <f t="shared" si="57"/>
        <v>3.2585288450640371E-3</v>
      </c>
      <c r="K101" s="2">
        <f t="shared" si="56"/>
        <v>1.0842919102394872E-2</v>
      </c>
      <c r="L101" s="2">
        <f t="shared" si="56"/>
        <v>1.2369295995120523E-4</v>
      </c>
      <c r="M101" s="2">
        <f t="shared" si="56"/>
        <v>4.3936731107205619E-3</v>
      </c>
      <c r="N101" s="2">
        <f t="shared" si="56"/>
        <v>2.4360793950049782E-3</v>
      </c>
      <c r="O101" s="2">
        <f t="shared" si="56"/>
        <v>3.8868027836267593E-4</v>
      </c>
    </row>
    <row r="102" spans="1:15" ht="14.45" x14ac:dyDescent="0.25">
      <c r="A102" t="s">
        <v>14</v>
      </c>
      <c r="B102">
        <v>0.8</v>
      </c>
      <c r="C102">
        <v>0.8</v>
      </c>
      <c r="D102">
        <v>0.8</v>
      </c>
      <c r="E102">
        <v>0.8</v>
      </c>
      <c r="F102">
        <v>0.8</v>
      </c>
      <c r="G102">
        <v>0.8</v>
      </c>
      <c r="J102" s="2">
        <f t="shared" si="57"/>
        <v>2.2668026748271563E-4</v>
      </c>
      <c r="K102" s="2">
        <f t="shared" si="56"/>
        <v>7.5429002451442588E-4</v>
      </c>
      <c r="L102" s="2">
        <f t="shared" si="56"/>
        <v>8.5305489621520859E-6</v>
      </c>
      <c r="M102" s="2">
        <f t="shared" si="56"/>
        <v>3.0564682509360435E-4</v>
      </c>
      <c r="N102" s="2">
        <f t="shared" si="56"/>
        <v>1.694663926959985E-4</v>
      </c>
      <c r="O102" s="2">
        <f t="shared" si="56"/>
        <v>2.7038628060012239E-5</v>
      </c>
    </row>
    <row r="103" spans="1:15" ht="14.45" x14ac:dyDescent="0.25">
      <c r="A103" t="s">
        <v>15</v>
      </c>
      <c r="B103">
        <v>0.5</v>
      </c>
      <c r="C103">
        <v>0.5</v>
      </c>
      <c r="D103">
        <v>0.5</v>
      </c>
      <c r="E103">
        <v>0.5</v>
      </c>
      <c r="F103">
        <v>0.5</v>
      </c>
      <c r="G103">
        <v>0.5</v>
      </c>
      <c r="J103" s="2">
        <f t="shared" si="57"/>
        <v>1.4167516717669725E-4</v>
      </c>
      <c r="K103" s="2">
        <f t="shared" si="56"/>
        <v>4.7143126532151619E-4</v>
      </c>
      <c r="L103" s="2">
        <f t="shared" si="56"/>
        <v>5.3315931013450535E-6</v>
      </c>
      <c r="M103" s="2">
        <f t="shared" si="56"/>
        <v>1.9102926568350271E-4</v>
      </c>
      <c r="N103" s="2">
        <f t="shared" si="56"/>
        <v>1.0591649543499905E-4</v>
      </c>
      <c r="O103" s="2">
        <f t="shared" si="56"/>
        <v>1.6899142537507651E-5</v>
      </c>
    </row>
    <row r="104" spans="1:15" ht="14.45" x14ac:dyDescent="0.25">
      <c r="A104" t="s">
        <v>16</v>
      </c>
      <c r="B104">
        <v>302.3</v>
      </c>
      <c r="C104">
        <v>184.1</v>
      </c>
      <c r="D104">
        <v>2043.5</v>
      </c>
      <c r="E104">
        <v>1080.4000000000001</v>
      </c>
      <c r="F104">
        <v>760.1</v>
      </c>
      <c r="G104">
        <v>3149.4</v>
      </c>
      <c r="J104" s="2">
        <f>B104/B$105</f>
        <v>8.5656806075031164E-2</v>
      </c>
      <c r="K104" s="2">
        <f t="shared" si="56"/>
        <v>0.17358099189138224</v>
      </c>
      <c r="L104" s="2">
        <f t="shared" si="56"/>
        <v>2.1790221005197234E-2</v>
      </c>
      <c r="M104" s="2">
        <f t="shared" si="56"/>
        <v>0.41277603728891266</v>
      </c>
      <c r="N104" s="2">
        <f t="shared" si="56"/>
        <v>0.16101425636028557</v>
      </c>
      <c r="O104" s="2">
        <f t="shared" si="56"/>
        <v>0.10644431901525318</v>
      </c>
    </row>
    <row r="105" spans="1:15" ht="14.45" x14ac:dyDescent="0.25">
      <c r="A105" t="s">
        <v>21</v>
      </c>
      <c r="B105">
        <f>SUM(B89:B104)</f>
        <v>3529.2000000000003</v>
      </c>
      <c r="C105">
        <f t="shared" ref="C105:G105" si="58">SUM(C89:C104)</f>
        <v>1060.5999999999999</v>
      </c>
      <c r="D105">
        <f t="shared" si="58"/>
        <v>93780.60000000002</v>
      </c>
      <c r="E105">
        <f t="shared" si="58"/>
        <v>2617.4</v>
      </c>
      <c r="F105">
        <f t="shared" si="58"/>
        <v>4720.7</v>
      </c>
      <c r="G105">
        <f t="shared" si="58"/>
        <v>29587.299999999996</v>
      </c>
    </row>
    <row r="108" spans="1:15" ht="14.45" x14ac:dyDescent="0.25">
      <c r="A108" s="1">
        <v>43231.708333333336</v>
      </c>
    </row>
    <row r="109" spans="1:15" ht="14.45" x14ac:dyDescent="0.25">
      <c r="A109" t="s">
        <v>0</v>
      </c>
      <c r="B109" t="s">
        <v>41</v>
      </c>
      <c r="C109" t="s">
        <v>42</v>
      </c>
      <c r="D109" t="s">
        <v>43</v>
      </c>
      <c r="E109" t="s">
        <v>44</v>
      </c>
      <c r="F109" t="s">
        <v>45</v>
      </c>
      <c r="G109" t="s">
        <v>46</v>
      </c>
      <c r="J109" s="2" t="str">
        <f>B109</f>
        <v>ALF</v>
      </c>
      <c r="K109" s="2" t="str">
        <f t="shared" ref="K109" si="59">C109</f>
        <v>EMMA</v>
      </c>
      <c r="L109" s="2" t="str">
        <f t="shared" ref="L109" si="60">D109</f>
        <v>IMAT</v>
      </c>
      <c r="M109" s="2" t="str">
        <f t="shared" ref="M109" si="61">E109</f>
        <v>GEM</v>
      </c>
      <c r="N109" s="2" t="str">
        <f t="shared" ref="N109" si="62">F109</f>
        <v>IRIS</v>
      </c>
      <c r="O109" s="2" t="str">
        <f t="shared" ref="O109" si="63">G109</f>
        <v>LARMOR</v>
      </c>
    </row>
    <row r="110" spans="1:15" ht="14.45" x14ac:dyDescent="0.25">
      <c r="A110" t="s">
        <v>1</v>
      </c>
      <c r="B110">
        <v>27.8</v>
      </c>
      <c r="C110">
        <v>1.1000000000000001</v>
      </c>
      <c r="D110">
        <v>66.099999999999994</v>
      </c>
      <c r="E110">
        <v>11.1</v>
      </c>
      <c r="F110">
        <v>14.3</v>
      </c>
      <c r="G110">
        <v>168.3</v>
      </c>
      <c r="J110" s="2">
        <f>B110/B$126</f>
        <v>7.8762466001813213E-3</v>
      </c>
      <c r="K110" s="2">
        <f t="shared" ref="K110:O110" si="64">C110/C$126</f>
        <v>1.036953242835596E-3</v>
      </c>
      <c r="L110" s="2">
        <f t="shared" si="64"/>
        <v>7.0171341217435614E-4</v>
      </c>
      <c r="M110" s="2">
        <f t="shared" si="64"/>
        <v>4.1545025825286321E-3</v>
      </c>
      <c r="N110" s="2">
        <f t="shared" si="64"/>
        <v>3.0055276487526007E-3</v>
      </c>
      <c r="O110" s="2">
        <f t="shared" si="64"/>
        <v>5.6668193082641963E-3</v>
      </c>
    </row>
    <row r="111" spans="1:15" ht="14.45" x14ac:dyDescent="0.25">
      <c r="A111" t="s">
        <v>2</v>
      </c>
      <c r="B111">
        <v>77.599999999999994</v>
      </c>
      <c r="C111">
        <v>363.2</v>
      </c>
      <c r="D111">
        <v>0.2</v>
      </c>
      <c r="E111">
        <v>13.4</v>
      </c>
      <c r="F111">
        <v>0.2</v>
      </c>
      <c r="G111">
        <v>30.4</v>
      </c>
      <c r="J111" s="2">
        <f t="shared" ref="J111:J125" si="65">B111/B$126</f>
        <v>2.1985494106980953E-2</v>
      </c>
      <c r="K111" s="2">
        <f t="shared" ref="K111:K125" si="66">C111/C$126</f>
        <v>0.34238310708898945</v>
      </c>
      <c r="L111" s="2">
        <f t="shared" ref="L111:L125" si="67">D111/D$126</f>
        <v>2.1231873288180217E-6</v>
      </c>
      <c r="M111" s="2">
        <f t="shared" ref="M111:M125" si="68">E111/E$126</f>
        <v>5.0153454599895196E-3</v>
      </c>
      <c r="N111" s="2">
        <f t="shared" ref="N111:N125" si="69">F111/F$126</f>
        <v>4.2035351730805607E-5</v>
      </c>
      <c r="O111" s="2">
        <f t="shared" ref="O111:O125" si="70">G111/G$126</f>
        <v>1.0235965951944834E-3</v>
      </c>
    </row>
    <row r="112" spans="1:15" ht="14.45" x14ac:dyDescent="0.25">
      <c r="A112" t="s">
        <v>3</v>
      </c>
      <c r="B112">
        <v>1.3</v>
      </c>
      <c r="C112">
        <v>3.2</v>
      </c>
      <c r="D112">
        <v>3.9</v>
      </c>
      <c r="E112">
        <v>3.9</v>
      </c>
      <c r="F112">
        <v>2.8</v>
      </c>
      <c r="G112">
        <v>1.7</v>
      </c>
      <c r="J112" s="2">
        <f t="shared" si="65"/>
        <v>3.6831368993653666E-4</v>
      </c>
      <c r="K112" s="2">
        <f t="shared" si="66"/>
        <v>3.0165912518853697E-3</v>
      </c>
      <c r="L112" s="2">
        <f t="shared" si="67"/>
        <v>4.1402152911951419E-5</v>
      </c>
      <c r="M112" s="2">
        <f t="shared" si="68"/>
        <v>1.4596900965641139E-3</v>
      </c>
      <c r="N112" s="2">
        <f t="shared" si="69"/>
        <v>5.8849492423127838E-4</v>
      </c>
      <c r="O112" s="2">
        <f t="shared" si="70"/>
        <v>5.7240599073375719E-5</v>
      </c>
    </row>
    <row r="113" spans="1:15" ht="14.45" x14ac:dyDescent="0.25">
      <c r="A113" t="s">
        <v>4</v>
      </c>
      <c r="B113">
        <v>1278.0999999999999</v>
      </c>
      <c r="C113">
        <v>191.9</v>
      </c>
      <c r="D113">
        <v>40135.300000000003</v>
      </c>
      <c r="E113">
        <v>422.8</v>
      </c>
      <c r="F113">
        <v>1351.7</v>
      </c>
      <c r="G113">
        <v>9285.1</v>
      </c>
      <c r="J113" s="2">
        <f t="shared" si="65"/>
        <v>0.36210902085222113</v>
      </c>
      <c r="K113" s="2">
        <f t="shared" si="66"/>
        <v>0.18090120663650078</v>
      </c>
      <c r="L113" s="2">
        <f t="shared" si="67"/>
        <v>0.42607380199154976</v>
      </c>
      <c r="M113" s="2">
        <f t="shared" si="68"/>
        <v>0.15824537764802754</v>
      </c>
      <c r="N113" s="2">
        <f t="shared" si="69"/>
        <v>0.28409592467264966</v>
      </c>
      <c r="O113" s="2">
        <f t="shared" si="70"/>
        <v>0.31263805085658875</v>
      </c>
    </row>
    <row r="114" spans="1:15" ht="14.45" x14ac:dyDescent="0.25">
      <c r="A114" t="s">
        <v>5</v>
      </c>
      <c r="B114">
        <v>956.6</v>
      </c>
      <c r="C114">
        <v>227.5</v>
      </c>
      <c r="D114">
        <v>41818.9</v>
      </c>
      <c r="E114">
        <v>511.6</v>
      </c>
      <c r="F114">
        <v>1486.1</v>
      </c>
      <c r="G114">
        <v>10931.8</v>
      </c>
      <c r="J114" s="2">
        <f t="shared" si="65"/>
        <v>0.27102221214868533</v>
      </c>
      <c r="K114" s="2">
        <f t="shared" si="66"/>
        <v>0.21446078431372551</v>
      </c>
      <c r="L114" s="2">
        <f t="shared" si="67"/>
        <v>0.44394679292553985</v>
      </c>
      <c r="M114" s="2">
        <f t="shared" si="68"/>
        <v>0.19148139830825661</v>
      </c>
      <c r="N114" s="2">
        <f t="shared" si="69"/>
        <v>0.312343681035751</v>
      </c>
      <c r="O114" s="2">
        <f t="shared" si="70"/>
        <v>0.36808398879431098</v>
      </c>
    </row>
    <row r="115" spans="1:15" ht="14.45" x14ac:dyDescent="0.25">
      <c r="A115" t="s">
        <v>6</v>
      </c>
      <c r="B115">
        <v>628.20000000000005</v>
      </c>
      <c r="C115">
        <v>6.4</v>
      </c>
      <c r="D115">
        <v>475.9</v>
      </c>
      <c r="E115">
        <v>4.7</v>
      </c>
      <c r="F115">
        <v>38.799999999999997</v>
      </c>
      <c r="G115">
        <v>465.7</v>
      </c>
      <c r="J115" s="2">
        <f t="shared" si="65"/>
        <v>0.17798050770625565</v>
      </c>
      <c r="K115" s="2">
        <f t="shared" si="66"/>
        <v>6.0331825037707393E-3</v>
      </c>
      <c r="L115" s="2">
        <f t="shared" si="67"/>
        <v>5.0521242489224823E-3</v>
      </c>
      <c r="M115" s="2">
        <f t="shared" si="68"/>
        <v>1.7591137061157272E-3</v>
      </c>
      <c r="N115" s="2">
        <f t="shared" si="69"/>
        <v>8.1548582357762866E-3</v>
      </c>
      <c r="O115" s="2">
        <f t="shared" si="70"/>
        <v>1.5680557052041806E-2</v>
      </c>
    </row>
    <row r="116" spans="1:15" ht="14.45" x14ac:dyDescent="0.25">
      <c r="A116" t="s">
        <v>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J116" s="2">
        <f t="shared" si="65"/>
        <v>2.8331822302810511E-4</v>
      </c>
      <c r="K116" s="2">
        <f t="shared" si="66"/>
        <v>9.4268476621417799E-4</v>
      </c>
      <c r="L116" s="2">
        <f t="shared" si="67"/>
        <v>1.0615936644090109E-5</v>
      </c>
      <c r="M116" s="2">
        <f t="shared" si="68"/>
        <v>3.7427951193951643E-4</v>
      </c>
      <c r="N116" s="2">
        <f t="shared" si="69"/>
        <v>2.1017675865402801E-4</v>
      </c>
      <c r="O116" s="2">
        <f t="shared" si="70"/>
        <v>3.3670940631397481E-5</v>
      </c>
    </row>
    <row r="117" spans="1:15" ht="14.45" x14ac:dyDescent="0.25">
      <c r="A117" t="s">
        <v>8</v>
      </c>
      <c r="B117">
        <v>169.5</v>
      </c>
      <c r="C117">
        <v>33.4</v>
      </c>
      <c r="D117">
        <v>9561.9</v>
      </c>
      <c r="E117">
        <v>441.7</v>
      </c>
      <c r="F117">
        <v>965.7</v>
      </c>
      <c r="G117">
        <v>3210.5</v>
      </c>
      <c r="J117" s="2">
        <f t="shared" si="65"/>
        <v>4.8022438803263817E-2</v>
      </c>
      <c r="K117" s="2">
        <f t="shared" si="66"/>
        <v>3.1485671191553544E-2</v>
      </c>
      <c r="L117" s="2">
        <f t="shared" si="67"/>
        <v>0.1015085245971252</v>
      </c>
      <c r="M117" s="2">
        <f t="shared" si="68"/>
        <v>0.16531926042368439</v>
      </c>
      <c r="N117" s="2">
        <f t="shared" si="69"/>
        <v>0.20296769583219487</v>
      </c>
      <c r="O117" s="2">
        <f t="shared" si="70"/>
        <v>0.10810055489710162</v>
      </c>
    </row>
    <row r="118" spans="1:15" ht="14.45" x14ac:dyDescent="0.25">
      <c r="A118" t="s">
        <v>9</v>
      </c>
      <c r="B118">
        <v>0.5</v>
      </c>
      <c r="C118">
        <v>0.5</v>
      </c>
      <c r="D118">
        <v>0.5</v>
      </c>
      <c r="E118">
        <v>0.5</v>
      </c>
      <c r="F118">
        <v>0.5</v>
      </c>
      <c r="G118">
        <v>0.6</v>
      </c>
      <c r="J118" s="2">
        <f t="shared" si="65"/>
        <v>1.4165911151405256E-4</v>
      </c>
      <c r="K118" s="2">
        <f t="shared" si="66"/>
        <v>4.71342383107089E-4</v>
      </c>
      <c r="L118" s="2">
        <f t="shared" si="67"/>
        <v>5.3079683220450544E-6</v>
      </c>
      <c r="M118" s="2">
        <f t="shared" si="68"/>
        <v>1.8713975596975821E-4</v>
      </c>
      <c r="N118" s="2">
        <f t="shared" si="69"/>
        <v>1.0508837932701401E-4</v>
      </c>
      <c r="O118" s="2">
        <f t="shared" si="70"/>
        <v>2.0202564378838488E-5</v>
      </c>
    </row>
    <row r="119" spans="1:15" ht="14.45" x14ac:dyDescent="0.25">
      <c r="A119" t="s">
        <v>10</v>
      </c>
      <c r="B119">
        <v>25.3</v>
      </c>
      <c r="C119">
        <v>11.1</v>
      </c>
      <c r="D119">
        <v>31.3</v>
      </c>
      <c r="E119">
        <v>28.3</v>
      </c>
      <c r="F119">
        <v>29.3</v>
      </c>
      <c r="G119">
        <v>35.299999999999997</v>
      </c>
      <c r="J119" s="2">
        <f t="shared" si="65"/>
        <v>7.1679510426110593E-3</v>
      </c>
      <c r="K119" s="2">
        <f t="shared" si="66"/>
        <v>1.0463800904977375E-2</v>
      </c>
      <c r="L119" s="2">
        <f t="shared" si="67"/>
        <v>3.3227881696002039E-4</v>
      </c>
      <c r="M119" s="2">
        <f t="shared" si="68"/>
        <v>1.0592110187888314E-2</v>
      </c>
      <c r="N119" s="2">
        <f t="shared" si="69"/>
        <v>6.1581790285630206E-3</v>
      </c>
      <c r="O119" s="2">
        <f t="shared" si="70"/>
        <v>1.188584204288331E-3</v>
      </c>
    </row>
    <row r="120" spans="1:15" ht="14.45" x14ac:dyDescent="0.25">
      <c r="A120" t="s">
        <v>11</v>
      </c>
      <c r="B120">
        <v>36</v>
      </c>
      <c r="C120">
        <v>14</v>
      </c>
      <c r="D120">
        <v>14</v>
      </c>
      <c r="E120">
        <v>31</v>
      </c>
      <c r="F120">
        <v>30</v>
      </c>
      <c r="G120">
        <v>26</v>
      </c>
      <c r="J120" s="2">
        <f t="shared" si="65"/>
        <v>1.0199456029011783E-2</v>
      </c>
      <c r="K120" s="2">
        <f t="shared" si="66"/>
        <v>1.3197586726998492E-2</v>
      </c>
      <c r="L120" s="2">
        <f t="shared" si="67"/>
        <v>1.486231130172615E-4</v>
      </c>
      <c r="M120" s="2">
        <f t="shared" si="68"/>
        <v>1.1602664870125009E-2</v>
      </c>
      <c r="N120" s="2">
        <f t="shared" si="69"/>
        <v>6.3053027596208407E-3</v>
      </c>
      <c r="O120" s="2">
        <f t="shared" si="70"/>
        <v>8.7544445641633448E-4</v>
      </c>
    </row>
    <row r="121" spans="1:15" ht="14.45" x14ac:dyDescent="0.25">
      <c r="A121" t="s">
        <v>12</v>
      </c>
      <c r="B121">
        <v>12.6</v>
      </c>
      <c r="C121">
        <v>10.6</v>
      </c>
      <c r="D121">
        <v>32.6</v>
      </c>
      <c r="E121">
        <v>108.6</v>
      </c>
      <c r="F121">
        <v>64.599999999999994</v>
      </c>
      <c r="G121">
        <v>2380.6</v>
      </c>
      <c r="J121" s="2">
        <f t="shared" si="65"/>
        <v>3.569809610154124E-3</v>
      </c>
      <c r="K121" s="2">
        <f t="shared" si="66"/>
        <v>9.9924585218702875E-3</v>
      </c>
      <c r="L121" s="2">
        <f t="shared" si="67"/>
        <v>3.4607953459733754E-4</v>
      </c>
      <c r="M121" s="2">
        <f t="shared" si="68"/>
        <v>4.0646754996631479E-2</v>
      </c>
      <c r="N121" s="2">
        <f t="shared" si="69"/>
        <v>1.3577418609050209E-2</v>
      </c>
      <c r="O121" s="2">
        <f t="shared" si="70"/>
        <v>8.0157041267104837E-2</v>
      </c>
    </row>
    <row r="122" spans="1:15" ht="14.45" x14ac:dyDescent="0.25">
      <c r="A122" t="s">
        <v>13</v>
      </c>
      <c r="B122">
        <v>11.5</v>
      </c>
      <c r="C122">
        <v>11.5</v>
      </c>
      <c r="D122">
        <v>11.6</v>
      </c>
      <c r="E122">
        <v>11.5</v>
      </c>
      <c r="F122">
        <v>11.5</v>
      </c>
      <c r="G122">
        <v>11.5</v>
      </c>
      <c r="J122" s="2">
        <f t="shared" si="65"/>
        <v>3.2581595648232087E-3</v>
      </c>
      <c r="K122" s="2">
        <f t="shared" si="66"/>
        <v>1.0840874811463046E-2</v>
      </c>
      <c r="L122" s="2">
        <f t="shared" si="67"/>
        <v>1.2314486507144525E-4</v>
      </c>
      <c r="M122" s="2">
        <f t="shared" si="68"/>
        <v>4.3042143873044383E-3</v>
      </c>
      <c r="N122" s="2">
        <f t="shared" si="69"/>
        <v>2.4170327245213222E-3</v>
      </c>
      <c r="O122" s="2">
        <f t="shared" si="70"/>
        <v>3.8721581726107104E-4</v>
      </c>
    </row>
    <row r="123" spans="1:15" ht="14.45" x14ac:dyDescent="0.25">
      <c r="A123" t="s">
        <v>14</v>
      </c>
      <c r="B123">
        <v>0.8</v>
      </c>
      <c r="C123">
        <v>0.8</v>
      </c>
      <c r="D123">
        <v>0.8</v>
      </c>
      <c r="E123">
        <v>0.8</v>
      </c>
      <c r="F123">
        <v>0.8</v>
      </c>
      <c r="G123">
        <v>0.8</v>
      </c>
      <c r="J123" s="2">
        <f t="shared" si="65"/>
        <v>2.2665457842248411E-4</v>
      </c>
      <c r="K123" s="2">
        <f t="shared" si="66"/>
        <v>7.5414781297134241E-4</v>
      </c>
      <c r="L123" s="2">
        <f t="shared" si="67"/>
        <v>8.4927493152720868E-6</v>
      </c>
      <c r="M123" s="2">
        <f t="shared" si="68"/>
        <v>2.9942360955161312E-4</v>
      </c>
      <c r="N123" s="2">
        <f t="shared" si="69"/>
        <v>1.6814140692322243E-4</v>
      </c>
      <c r="O123" s="2">
        <f t="shared" si="70"/>
        <v>2.6936752505117986E-5</v>
      </c>
    </row>
    <row r="124" spans="1:15" ht="14.45" x14ac:dyDescent="0.25">
      <c r="A124" t="s">
        <v>15</v>
      </c>
      <c r="B124">
        <v>0.5</v>
      </c>
      <c r="C124">
        <v>0.5</v>
      </c>
      <c r="D124">
        <v>0.5</v>
      </c>
      <c r="E124">
        <v>0.5</v>
      </c>
      <c r="F124">
        <v>0.5</v>
      </c>
      <c r="G124">
        <v>0.5</v>
      </c>
      <c r="J124" s="2">
        <f t="shared" si="65"/>
        <v>1.4165911151405256E-4</v>
      </c>
      <c r="K124" s="2">
        <f t="shared" si="66"/>
        <v>4.71342383107089E-4</v>
      </c>
      <c r="L124" s="2">
        <f t="shared" si="67"/>
        <v>5.3079683220450544E-6</v>
      </c>
      <c r="M124" s="2">
        <f t="shared" si="68"/>
        <v>1.8713975596975821E-4</v>
      </c>
      <c r="N124" s="2">
        <f t="shared" si="69"/>
        <v>1.0508837932701401E-4</v>
      </c>
      <c r="O124" s="2">
        <f t="shared" si="70"/>
        <v>1.683547031569874E-5</v>
      </c>
    </row>
    <row r="125" spans="1:15" ht="14.45" x14ac:dyDescent="0.25">
      <c r="A125" t="s">
        <v>16</v>
      </c>
      <c r="B125">
        <v>302.3</v>
      </c>
      <c r="C125">
        <v>184.1</v>
      </c>
      <c r="D125">
        <v>2043.5</v>
      </c>
      <c r="E125">
        <v>1080.4000000000001</v>
      </c>
      <c r="F125">
        <v>760.1</v>
      </c>
      <c r="G125">
        <v>3149.4</v>
      </c>
      <c r="J125" s="2">
        <f t="shared" si="65"/>
        <v>8.5647098821396178E-2</v>
      </c>
      <c r="K125" s="2">
        <f t="shared" si="66"/>
        <v>0.17354826546003016</v>
      </c>
      <c r="L125" s="2">
        <f t="shared" si="67"/>
        <v>2.1693666532198137E-2</v>
      </c>
      <c r="M125" s="2">
        <f t="shared" si="68"/>
        <v>0.40437158469945356</v>
      </c>
      <c r="N125" s="2">
        <f t="shared" si="69"/>
        <v>0.1597553542529267</v>
      </c>
      <c r="O125" s="2">
        <f t="shared" si="70"/>
        <v>0.10604326042452324</v>
      </c>
    </row>
    <row r="126" spans="1:15" ht="14.45" x14ac:dyDescent="0.25">
      <c r="A126" t="s">
        <v>21</v>
      </c>
      <c r="B126">
        <f>SUM(B110:B125)</f>
        <v>3529.6000000000008</v>
      </c>
      <c r="C126">
        <f t="shared" ref="C126:G126" si="71">SUM(C110:C125)</f>
        <v>1060.8</v>
      </c>
      <c r="D126">
        <f t="shared" si="71"/>
        <v>94198</v>
      </c>
      <c r="E126">
        <f t="shared" si="71"/>
        <v>2671.8</v>
      </c>
      <c r="F126">
        <f t="shared" si="71"/>
        <v>4757.9000000000005</v>
      </c>
      <c r="G126">
        <f t="shared" si="71"/>
        <v>29699.199999999997</v>
      </c>
    </row>
    <row r="129" spans="1:15" ht="14.45" x14ac:dyDescent="0.25">
      <c r="A129" s="1">
        <v>43241.5</v>
      </c>
    </row>
    <row r="130" spans="1:15" ht="14.45" x14ac:dyDescent="0.25">
      <c r="A130" t="s">
        <v>0</v>
      </c>
      <c r="B130" t="s">
        <v>41</v>
      </c>
      <c r="C130" t="s">
        <v>42</v>
      </c>
      <c r="D130" t="s">
        <v>43</v>
      </c>
      <c r="E130" t="s">
        <v>44</v>
      </c>
      <c r="F130" t="s">
        <v>45</v>
      </c>
      <c r="G130" t="s">
        <v>46</v>
      </c>
      <c r="J130" s="2" t="str">
        <f>B130</f>
        <v>ALF</v>
      </c>
      <c r="K130" s="2" t="str">
        <f t="shared" ref="K130" si="72">C130</f>
        <v>EMMA</v>
      </c>
      <c r="L130" s="2" t="str">
        <f t="shared" ref="L130" si="73">D130</f>
        <v>IMAT</v>
      </c>
      <c r="M130" s="2" t="str">
        <f t="shared" ref="M130" si="74">E130</f>
        <v>GEM</v>
      </c>
      <c r="N130" s="2" t="str">
        <f t="shared" ref="N130" si="75">F130</f>
        <v>IRIS</v>
      </c>
      <c r="O130" s="2" t="str">
        <f t="shared" ref="O130" si="76">G130</f>
        <v>LARMOR</v>
      </c>
    </row>
    <row r="131" spans="1:15" ht="14.45" x14ac:dyDescent="0.25">
      <c r="A131" t="s">
        <v>1</v>
      </c>
      <c r="B131">
        <v>27.9</v>
      </c>
      <c r="C131">
        <v>1.1000000000000001</v>
      </c>
      <c r="D131">
        <v>66.2</v>
      </c>
      <c r="E131">
        <v>11.3</v>
      </c>
      <c r="F131">
        <v>14.3</v>
      </c>
      <c r="G131">
        <v>171.2</v>
      </c>
      <c r="J131" s="2">
        <f>B131/B$147</f>
        <v>7.7930784056311261E-3</v>
      </c>
      <c r="K131" s="2">
        <f t="shared" ref="K131:O131" si="77">C131/C$147</f>
        <v>1.0273652750537035E-3</v>
      </c>
      <c r="L131" s="2">
        <f t="shared" si="77"/>
        <v>6.8183456757062947E-4</v>
      </c>
      <c r="M131" s="2">
        <f t="shared" si="77"/>
        <v>3.6530566062134289E-3</v>
      </c>
      <c r="N131" s="2">
        <f t="shared" si="77"/>
        <v>2.7947700666445165E-3</v>
      </c>
      <c r="O131" s="2">
        <f t="shared" si="77"/>
        <v>5.580637274875724E-3</v>
      </c>
    </row>
    <row r="132" spans="1:15" ht="14.45" x14ac:dyDescent="0.25">
      <c r="A132" t="s">
        <v>2</v>
      </c>
      <c r="B132">
        <v>77.599999999999994</v>
      </c>
      <c r="C132">
        <v>363.2</v>
      </c>
      <c r="D132">
        <v>0.2</v>
      </c>
      <c r="E132">
        <v>13.4</v>
      </c>
      <c r="F132">
        <v>0.2</v>
      </c>
      <c r="G132">
        <v>30.4</v>
      </c>
      <c r="J132" s="2">
        <f t="shared" ref="J132:J146" si="78">B132/B$147</f>
        <v>2.1675372196307361E-2</v>
      </c>
      <c r="K132" s="2">
        <f t="shared" ref="K132:K146" si="79">C132/C$147</f>
        <v>0.33921733445409552</v>
      </c>
      <c r="L132" s="2">
        <f t="shared" ref="L132:L146" si="80">D132/D$147</f>
        <v>2.0599231648659499E-6</v>
      </c>
      <c r="M132" s="2">
        <f t="shared" ref="M132:M146" si="81">E132/E$147</f>
        <v>4.3319432321468976E-3</v>
      </c>
      <c r="N132" s="2">
        <f t="shared" ref="N132:N146" si="82">F132/F$147</f>
        <v>3.9087693239783449E-5</v>
      </c>
      <c r="O132" s="2">
        <f t="shared" ref="O132:O146" si="83">G132/G$147</f>
        <v>9.9095428245456782E-4</v>
      </c>
    </row>
    <row r="133" spans="1:15" ht="14.45" x14ac:dyDescent="0.25">
      <c r="A133" t="s">
        <v>3</v>
      </c>
      <c r="B133">
        <v>1.5</v>
      </c>
      <c r="C133">
        <v>3.2</v>
      </c>
      <c r="D133">
        <v>4</v>
      </c>
      <c r="E133">
        <v>4</v>
      </c>
      <c r="F133">
        <v>3.1</v>
      </c>
      <c r="G133">
        <v>2.2999999999999998</v>
      </c>
      <c r="J133" s="2">
        <f t="shared" si="78"/>
        <v>4.1898270998016812E-4</v>
      </c>
      <c r="K133" s="2">
        <f t="shared" si="79"/>
        <v>2.9886989819744099E-3</v>
      </c>
      <c r="L133" s="2">
        <f t="shared" si="80"/>
        <v>4.1198463297319001E-5</v>
      </c>
      <c r="M133" s="2">
        <f t="shared" si="81"/>
        <v>1.2931173827304173E-3</v>
      </c>
      <c r="N133" s="2">
        <f t="shared" si="82"/>
        <v>6.0585924521664347E-4</v>
      </c>
      <c r="O133" s="2">
        <f t="shared" si="83"/>
        <v>7.4973514790970596E-5</v>
      </c>
    </row>
    <row r="134" spans="1:15" ht="14.45" x14ac:dyDescent="0.25">
      <c r="A134" t="s">
        <v>4</v>
      </c>
      <c r="B134">
        <v>1280</v>
      </c>
      <c r="C134">
        <v>192.3</v>
      </c>
      <c r="D134">
        <v>40145.4</v>
      </c>
      <c r="E134">
        <v>427.6</v>
      </c>
      <c r="F134">
        <v>1370.3</v>
      </c>
      <c r="G134">
        <v>9348.9</v>
      </c>
      <c r="J134" s="2">
        <f t="shared" si="78"/>
        <v>0.35753191251641014</v>
      </c>
      <c r="K134" s="2">
        <f t="shared" si="79"/>
        <v>0.1796021294480247</v>
      </c>
      <c r="L134" s="2">
        <f t="shared" si="80"/>
        <v>0.41348219711404754</v>
      </c>
      <c r="M134" s="2">
        <f t="shared" si="81"/>
        <v>0.13823424821388161</v>
      </c>
      <c r="N134" s="2">
        <f t="shared" si="82"/>
        <v>0.2678093302323763</v>
      </c>
      <c r="O134" s="2">
        <f t="shared" si="83"/>
        <v>0.30474777931708913</v>
      </c>
    </row>
    <row r="135" spans="1:15" ht="14.45" x14ac:dyDescent="0.25">
      <c r="A135" t="s">
        <v>5</v>
      </c>
      <c r="B135">
        <v>958.7</v>
      </c>
      <c r="C135">
        <v>228</v>
      </c>
      <c r="D135">
        <v>41830.9</v>
      </c>
      <c r="E135">
        <v>515.9</v>
      </c>
      <c r="F135">
        <v>1505.5</v>
      </c>
      <c r="G135">
        <v>10999.9</v>
      </c>
      <c r="J135" s="2">
        <f t="shared" si="78"/>
        <v>0.26778581603865814</v>
      </c>
      <c r="K135" s="2">
        <f t="shared" si="79"/>
        <v>0.21294480246567671</v>
      </c>
      <c r="L135" s="2">
        <f t="shared" si="80"/>
        <v>0.43084219958595532</v>
      </c>
      <c r="M135" s="2">
        <f t="shared" si="81"/>
        <v>0.16677981443765555</v>
      </c>
      <c r="N135" s="2">
        <f t="shared" si="82"/>
        <v>0.29423261086246993</v>
      </c>
      <c r="O135" s="2">
        <f t="shared" si="83"/>
        <v>0.35856572406486847</v>
      </c>
    </row>
    <row r="136" spans="1:15" ht="14.45" x14ac:dyDescent="0.25">
      <c r="A136" t="s">
        <v>6</v>
      </c>
      <c r="B136">
        <v>628.4</v>
      </c>
      <c r="C136">
        <v>6.4</v>
      </c>
      <c r="D136">
        <v>477.5</v>
      </c>
      <c r="E136">
        <v>4.8</v>
      </c>
      <c r="F136">
        <v>39.299999999999997</v>
      </c>
      <c r="G136">
        <v>475.5</v>
      </c>
      <c r="J136" s="2">
        <f t="shared" si="78"/>
        <v>0.17552582330102509</v>
      </c>
      <c r="K136" s="2">
        <f t="shared" si="79"/>
        <v>5.9773979639488198E-3</v>
      </c>
      <c r="L136" s="2">
        <f t="shared" si="80"/>
        <v>4.9180665561174555E-3</v>
      </c>
      <c r="M136" s="2">
        <f t="shared" si="81"/>
        <v>1.5517408592765007E-3</v>
      </c>
      <c r="N136" s="2">
        <f t="shared" si="82"/>
        <v>7.6807317216174469E-3</v>
      </c>
      <c r="O136" s="2">
        <f t="shared" si="83"/>
        <v>1.5499959253524574E-2</v>
      </c>
    </row>
    <row r="137" spans="1:15" ht="14.45" x14ac:dyDescent="0.25">
      <c r="A137" t="s">
        <v>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J137" s="2">
        <f t="shared" si="78"/>
        <v>2.7932180665344539E-4</v>
      </c>
      <c r="K137" s="2">
        <f t="shared" si="79"/>
        <v>9.3396843186700307E-4</v>
      </c>
      <c r="L137" s="2">
        <f t="shared" si="80"/>
        <v>1.029961582432975E-5</v>
      </c>
      <c r="M137" s="2">
        <f t="shared" si="81"/>
        <v>3.2327934568260433E-4</v>
      </c>
      <c r="N137" s="2">
        <f t="shared" si="82"/>
        <v>1.9543846619891723E-4</v>
      </c>
      <c r="O137" s="2">
        <f t="shared" si="83"/>
        <v>3.2597180343900261E-5</v>
      </c>
    </row>
    <row r="138" spans="1:15" ht="14.45" x14ac:dyDescent="0.25">
      <c r="A138" t="s">
        <v>8</v>
      </c>
      <c r="B138">
        <v>213.5</v>
      </c>
      <c r="C138">
        <v>41.4</v>
      </c>
      <c r="D138">
        <v>12425.9</v>
      </c>
      <c r="E138">
        <v>849.7</v>
      </c>
      <c r="F138">
        <v>1269.7</v>
      </c>
      <c r="G138">
        <v>4010.5</v>
      </c>
      <c r="J138" s="2">
        <f t="shared" si="78"/>
        <v>5.9635205720510592E-2</v>
      </c>
      <c r="K138" s="2">
        <f t="shared" si="79"/>
        <v>3.8666293079293923E-2</v>
      </c>
      <c r="L138" s="2">
        <f t="shared" si="80"/>
        <v>0.12798199627153903</v>
      </c>
      <c r="M138" s="2">
        <f t="shared" si="81"/>
        <v>0.27469046002650893</v>
      </c>
      <c r="N138" s="2">
        <f t="shared" si="82"/>
        <v>0.24814822053276522</v>
      </c>
      <c r="O138" s="2">
        <f t="shared" si="83"/>
        <v>0.13073099176921199</v>
      </c>
    </row>
    <row r="139" spans="1:15" ht="14.45" x14ac:dyDescent="0.25">
      <c r="A139" t="s">
        <v>9</v>
      </c>
      <c r="B139">
        <v>0.5</v>
      </c>
      <c r="C139">
        <v>0.5</v>
      </c>
      <c r="D139">
        <v>0.5</v>
      </c>
      <c r="E139">
        <v>0.5</v>
      </c>
      <c r="F139">
        <v>0.5</v>
      </c>
      <c r="G139">
        <v>0.6</v>
      </c>
      <c r="J139" s="2">
        <f t="shared" si="78"/>
        <v>1.396609033267227E-4</v>
      </c>
      <c r="K139" s="2">
        <f t="shared" si="79"/>
        <v>4.6698421593350153E-4</v>
      </c>
      <c r="L139" s="2">
        <f t="shared" si="80"/>
        <v>5.1498079121648751E-6</v>
      </c>
      <c r="M139" s="2">
        <f t="shared" si="81"/>
        <v>1.6163967284130217E-4</v>
      </c>
      <c r="N139" s="2">
        <f t="shared" si="82"/>
        <v>9.7719233099458617E-5</v>
      </c>
      <c r="O139" s="2">
        <f t="shared" si="83"/>
        <v>1.9558308206340154E-5</v>
      </c>
    </row>
    <row r="140" spans="1:15" ht="14.45" x14ac:dyDescent="0.25">
      <c r="A140" t="s">
        <v>10</v>
      </c>
      <c r="B140">
        <v>25.3</v>
      </c>
      <c r="C140">
        <v>11.1</v>
      </c>
      <c r="D140">
        <v>32.299999999999997</v>
      </c>
      <c r="E140">
        <v>28.3</v>
      </c>
      <c r="F140">
        <v>29.3</v>
      </c>
      <c r="G140">
        <v>35.299999999999997</v>
      </c>
      <c r="J140" s="2">
        <f t="shared" si="78"/>
        <v>7.0668417083321689E-3</v>
      </c>
      <c r="K140" s="2">
        <f t="shared" si="79"/>
        <v>1.0367049593723733E-2</v>
      </c>
      <c r="L140" s="2">
        <f t="shared" si="80"/>
        <v>3.3267759112585088E-4</v>
      </c>
      <c r="M140" s="2">
        <f t="shared" si="81"/>
        <v>9.1488054828177019E-3</v>
      </c>
      <c r="N140" s="2">
        <f t="shared" si="82"/>
        <v>5.7263470596282751E-3</v>
      </c>
      <c r="O140" s="2">
        <f t="shared" si="83"/>
        <v>1.150680466139679E-3</v>
      </c>
    </row>
    <row r="141" spans="1:15" ht="14.45" x14ac:dyDescent="0.25">
      <c r="A141" t="s">
        <v>11</v>
      </c>
      <c r="B141">
        <v>36</v>
      </c>
      <c r="C141">
        <v>14</v>
      </c>
      <c r="D141">
        <v>14</v>
      </c>
      <c r="E141">
        <v>31</v>
      </c>
      <c r="F141">
        <v>30</v>
      </c>
      <c r="G141">
        <v>27</v>
      </c>
      <c r="J141" s="2">
        <f t="shared" si="78"/>
        <v>1.0055585039524034E-2</v>
      </c>
      <c r="K141" s="2">
        <f t="shared" si="79"/>
        <v>1.3075558046138042E-2</v>
      </c>
      <c r="L141" s="2">
        <f t="shared" si="80"/>
        <v>1.441946215406165E-4</v>
      </c>
      <c r="M141" s="2">
        <f t="shared" si="81"/>
        <v>1.0021659716160734E-2</v>
      </c>
      <c r="N141" s="2">
        <f t="shared" si="82"/>
        <v>5.8631539859675171E-3</v>
      </c>
      <c r="O141" s="2">
        <f t="shared" si="83"/>
        <v>8.8012386928530706E-4</v>
      </c>
    </row>
    <row r="142" spans="1:15" ht="14.45" x14ac:dyDescent="0.25">
      <c r="A142" t="s">
        <v>12</v>
      </c>
      <c r="B142">
        <v>14.6</v>
      </c>
      <c r="C142">
        <v>11.6</v>
      </c>
      <c r="D142">
        <v>36.6</v>
      </c>
      <c r="E142">
        <v>112.6</v>
      </c>
      <c r="F142">
        <v>80.599999999999994</v>
      </c>
      <c r="G142">
        <v>2412.6</v>
      </c>
      <c r="J142" s="2">
        <f t="shared" si="78"/>
        <v>4.078098377140303E-3</v>
      </c>
      <c r="K142" s="2">
        <f t="shared" si="79"/>
        <v>1.0834033809657235E-2</v>
      </c>
      <c r="L142" s="2">
        <f t="shared" si="80"/>
        <v>3.7696593917046882E-4</v>
      </c>
      <c r="M142" s="2">
        <f t="shared" si="81"/>
        <v>3.6401254323861244E-2</v>
      </c>
      <c r="N142" s="2">
        <f t="shared" si="82"/>
        <v>1.575234037563273E-2</v>
      </c>
      <c r="O142" s="2">
        <f t="shared" si="83"/>
        <v>7.8643957297693759E-2</v>
      </c>
    </row>
    <row r="143" spans="1:15" ht="14.45" x14ac:dyDescent="0.25">
      <c r="A143" t="s">
        <v>13</v>
      </c>
      <c r="B143">
        <v>11.5</v>
      </c>
      <c r="C143">
        <v>11.5</v>
      </c>
      <c r="D143">
        <v>11.6</v>
      </c>
      <c r="E143">
        <v>11.5</v>
      </c>
      <c r="F143">
        <v>11.5</v>
      </c>
      <c r="G143">
        <v>11.5</v>
      </c>
      <c r="J143" s="2">
        <f t="shared" si="78"/>
        <v>3.2122007765146223E-3</v>
      </c>
      <c r="K143" s="2">
        <f t="shared" si="79"/>
        <v>1.0740636966470535E-2</v>
      </c>
      <c r="L143" s="2">
        <f t="shared" si="80"/>
        <v>1.1947554356222509E-4</v>
      </c>
      <c r="M143" s="2">
        <f t="shared" si="81"/>
        <v>3.7177124753499497E-3</v>
      </c>
      <c r="N143" s="2">
        <f t="shared" si="82"/>
        <v>2.2475423612875484E-3</v>
      </c>
      <c r="O143" s="2">
        <f t="shared" si="83"/>
        <v>3.7486757395485302E-4</v>
      </c>
    </row>
    <row r="144" spans="1:15" ht="14.45" x14ac:dyDescent="0.25">
      <c r="A144" t="s">
        <v>14</v>
      </c>
      <c r="B144">
        <v>0.8</v>
      </c>
      <c r="C144">
        <v>0.8</v>
      </c>
      <c r="D144">
        <v>0.8</v>
      </c>
      <c r="E144">
        <v>0.8</v>
      </c>
      <c r="F144">
        <v>0.8</v>
      </c>
      <c r="G144">
        <v>0.8</v>
      </c>
      <c r="J144" s="2">
        <f t="shared" si="78"/>
        <v>2.2345744532275633E-4</v>
      </c>
      <c r="K144" s="2">
        <f t="shared" si="79"/>
        <v>7.4717474549360248E-4</v>
      </c>
      <c r="L144" s="2">
        <f t="shared" si="80"/>
        <v>8.2396926594637995E-6</v>
      </c>
      <c r="M144" s="2">
        <f t="shared" si="81"/>
        <v>2.5862347654608344E-4</v>
      </c>
      <c r="N144" s="2">
        <f t="shared" si="82"/>
        <v>1.563507729591338E-4</v>
      </c>
      <c r="O144" s="2">
        <f t="shared" si="83"/>
        <v>2.6077744275120211E-5</v>
      </c>
    </row>
    <row r="145" spans="1:15" ht="14.45" x14ac:dyDescent="0.25">
      <c r="A145" t="s">
        <v>15</v>
      </c>
      <c r="B145">
        <v>0.5</v>
      </c>
      <c r="C145">
        <v>0.5</v>
      </c>
      <c r="D145">
        <v>0.5</v>
      </c>
      <c r="E145">
        <v>0.5</v>
      </c>
      <c r="F145">
        <v>0.5</v>
      </c>
      <c r="G145">
        <v>0.5</v>
      </c>
      <c r="J145" s="2">
        <f t="shared" si="78"/>
        <v>1.396609033267227E-4</v>
      </c>
      <c r="K145" s="2">
        <f t="shared" si="79"/>
        <v>4.6698421593350153E-4</v>
      </c>
      <c r="L145" s="2">
        <f t="shared" si="80"/>
        <v>5.1498079121648751E-6</v>
      </c>
      <c r="M145" s="2">
        <f t="shared" si="81"/>
        <v>1.6163967284130217E-4</v>
      </c>
      <c r="N145" s="2">
        <f t="shared" si="82"/>
        <v>9.7719233099458617E-5</v>
      </c>
      <c r="O145" s="2">
        <f t="shared" si="83"/>
        <v>1.6298590171950131E-5</v>
      </c>
    </row>
    <row r="146" spans="1:15" x14ac:dyDescent="0.25">
      <c r="A146" t="s">
        <v>16</v>
      </c>
      <c r="B146">
        <v>302.3</v>
      </c>
      <c r="C146">
        <v>184.1</v>
      </c>
      <c r="D146">
        <v>2043.6</v>
      </c>
      <c r="E146">
        <v>1080.4000000000001</v>
      </c>
      <c r="F146">
        <v>760.1</v>
      </c>
      <c r="G146">
        <v>3149.5</v>
      </c>
      <c r="J146" s="2">
        <f t="shared" si="78"/>
        <v>8.443898215133655E-2</v>
      </c>
      <c r="K146" s="2">
        <f t="shared" si="79"/>
        <v>0.17194358830671524</v>
      </c>
      <c r="L146" s="2">
        <f t="shared" si="80"/>
        <v>2.1048294898600276E-2</v>
      </c>
      <c r="M146" s="2">
        <f t="shared" si="81"/>
        <v>0.34927100507548575</v>
      </c>
      <c r="N146" s="2">
        <f t="shared" si="82"/>
        <v>0.14855277815779699</v>
      </c>
      <c r="O146" s="2">
        <f t="shared" si="83"/>
        <v>0.10266481949311387</v>
      </c>
    </row>
    <row r="147" spans="1:15" x14ac:dyDescent="0.25">
      <c r="A147" t="s">
        <v>21</v>
      </c>
      <c r="B147">
        <f>SUM(B131:B146)</f>
        <v>3580.1000000000004</v>
      </c>
      <c r="C147">
        <f t="shared" ref="C147:G147" si="84">SUM(C131:C146)</f>
        <v>1070.6999999999998</v>
      </c>
      <c r="D147">
        <f t="shared" si="84"/>
        <v>97091.000000000029</v>
      </c>
      <c r="E147">
        <f t="shared" si="84"/>
        <v>3093.3</v>
      </c>
      <c r="F147">
        <f t="shared" si="84"/>
        <v>5116.7000000000007</v>
      </c>
      <c r="G147">
        <f t="shared" si="84"/>
        <v>30677.499999999993</v>
      </c>
    </row>
  </sheetData>
  <conditionalFormatting sqref="J1:O1048576">
    <cfRule type="cellIs" dxfId="1" priority="1" operator="greaterThan">
      <formula>0.09</formula>
    </cfRule>
    <cfRule type="cellIs" dxfId="0" priority="2" operator="greaterThan">
      <formula>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130" zoomScaleNormal="130" workbookViewId="0">
      <selection activeCell="C32" sqref="C32"/>
    </sheetView>
  </sheetViews>
  <sheetFormatPr defaultRowHeight="15" x14ac:dyDescent="0.25"/>
  <cols>
    <col min="1" max="1" width="15.85546875" style="1" bestFit="1" customWidth="1"/>
    <col min="3" max="3" width="14.42578125" customWidth="1"/>
  </cols>
  <sheetData>
    <row r="1" spans="1:15" ht="14.45" x14ac:dyDescent="0.25">
      <c r="A1" s="1" t="s">
        <v>20</v>
      </c>
    </row>
    <row r="3" spans="1:15" ht="14.45" x14ac:dyDescent="0.25">
      <c r="A3" s="1" t="s">
        <v>19</v>
      </c>
      <c r="B3" t="str">
        <f>'Raw Data'!B4</f>
        <v>ALF</v>
      </c>
      <c r="C3" t="str">
        <f>'Raw Data'!C4</f>
        <v>EMMA</v>
      </c>
      <c r="D3" t="str">
        <f>'Raw Data'!D4</f>
        <v>IMAT</v>
      </c>
      <c r="E3" t="str">
        <f>'Raw Data'!E4</f>
        <v>GEM</v>
      </c>
      <c r="F3" t="str">
        <f>'Raw Data'!F4</f>
        <v>IRIS</v>
      </c>
      <c r="G3" t="str">
        <f>'Raw Data'!G4</f>
        <v>LARMOR</v>
      </c>
      <c r="I3" t="s">
        <v>22</v>
      </c>
      <c r="J3" t="str">
        <f>B3</f>
        <v>ALF</v>
      </c>
      <c r="K3" t="str">
        <f t="shared" ref="K3:O3" si="0">C3</f>
        <v>EMMA</v>
      </c>
      <c r="L3" t="str">
        <f t="shared" si="0"/>
        <v>IMAT</v>
      </c>
      <c r="M3" t="str">
        <f t="shared" si="0"/>
        <v>GEM</v>
      </c>
      <c r="N3" t="str">
        <f t="shared" si="0"/>
        <v>IRIS</v>
      </c>
      <c r="O3" t="str">
        <f t="shared" si="0"/>
        <v>LARMOR</v>
      </c>
    </row>
    <row r="4" spans="1:15" ht="14.45" x14ac:dyDescent="0.25">
      <c r="A4" s="1">
        <f>'Raw Data'!A3</f>
        <v>43222.416666666664</v>
      </c>
      <c r="B4">
        <f>'Raw Data'!B21</f>
        <v>3489.4</v>
      </c>
      <c r="C4">
        <f>'Raw Data'!C21</f>
        <v>1055.8</v>
      </c>
      <c r="D4">
        <f>'Raw Data'!D21</f>
        <v>90894.900000000009</v>
      </c>
      <c r="E4">
        <f>'Raw Data'!E21</f>
        <v>21368.399999999998</v>
      </c>
      <c r="F4">
        <f>'Raw Data'!F21</f>
        <v>4447.1000000000004</v>
      </c>
      <c r="G4">
        <f>'Raw Data'!G21</f>
        <v>35781.599999999991</v>
      </c>
    </row>
    <row r="5" spans="1:15" ht="14.45" x14ac:dyDescent="0.25">
      <c r="A5" s="1">
        <f>'Raw Data'!A24</f>
        <v>43223.416666666664</v>
      </c>
      <c r="B5">
        <f>'Raw Data'!B42</f>
        <v>3489.6000000000004</v>
      </c>
      <c r="C5">
        <f>'Raw Data'!C42</f>
        <v>1056.8999999999999</v>
      </c>
      <c r="D5">
        <f>'Raw Data'!D42</f>
        <v>91236.6</v>
      </c>
      <c r="E5">
        <f>'Raw Data'!E42</f>
        <v>2250.5</v>
      </c>
      <c r="F5">
        <f>'Raw Data'!F42</f>
        <v>4485.9000000000005</v>
      </c>
      <c r="G5">
        <f>'Raw Data'!G42</f>
        <v>25535.1</v>
      </c>
      <c r="I5">
        <f>A5-A4</f>
        <v>1</v>
      </c>
      <c r="J5">
        <f>(B5-B4)/$I5</f>
        <v>0.20000000000027285</v>
      </c>
      <c r="K5">
        <f t="shared" ref="K5:O9" si="1">(C5-C4)/$I5</f>
        <v>1.0999999999999091</v>
      </c>
      <c r="L5">
        <f t="shared" si="1"/>
        <v>341.69999999999709</v>
      </c>
      <c r="N5">
        <f t="shared" si="1"/>
        <v>38.800000000000182</v>
      </c>
    </row>
    <row r="6" spans="1:15" ht="14.45" x14ac:dyDescent="0.25">
      <c r="A6" s="1">
        <f>'Raw Data'!A45</f>
        <v>43224.708333333336</v>
      </c>
      <c r="B6">
        <f>'Raw Data'!B63</f>
        <v>3506.0000000000005</v>
      </c>
      <c r="C6">
        <f>'Raw Data'!C63</f>
        <v>1057</v>
      </c>
      <c r="D6">
        <f>'Raw Data'!D63</f>
        <v>91692.6</v>
      </c>
      <c r="E6">
        <f>'Raw Data'!E63</f>
        <v>2305.3000000000002</v>
      </c>
      <c r="F6">
        <f>'Raw Data'!F63</f>
        <v>4546.3999999999996</v>
      </c>
      <c r="G6">
        <f>'Raw Data'!G63</f>
        <v>26735.199999999997</v>
      </c>
      <c r="I6">
        <f t="shared" ref="I6:I7" si="2">A6-A5</f>
        <v>1.2916666666715173</v>
      </c>
      <c r="J6">
        <f t="shared" ref="J6:J9" si="3">(B6-B5)/$I6</f>
        <v>12.696774193500778</v>
      </c>
      <c r="K6">
        <f t="shared" si="1"/>
        <v>7.7419354838524565E-2</v>
      </c>
      <c r="L6">
        <f t="shared" si="1"/>
        <v>353.0322580631904</v>
      </c>
      <c r="M6">
        <f t="shared" si="1"/>
        <v>42.425806451453724</v>
      </c>
      <c r="N6">
        <f t="shared" si="1"/>
        <v>46.838709677242754</v>
      </c>
      <c r="O6">
        <f t="shared" si="1"/>
        <v>929.10967741586455</v>
      </c>
    </row>
    <row r="7" spans="1:15" ht="14.45" x14ac:dyDescent="0.25">
      <c r="A7" s="1">
        <f>'Raw Data'!A66</f>
        <v>43229.416666666664</v>
      </c>
      <c r="B7">
        <f>'Raw Data'!B84</f>
        <v>3529.2000000000003</v>
      </c>
      <c r="C7">
        <f>'Raw Data'!C84</f>
        <v>1060.4999999999998</v>
      </c>
      <c r="D7">
        <f>'Raw Data'!D84</f>
        <v>93363.400000000023</v>
      </c>
      <c r="E7">
        <f>'Raw Data'!E84</f>
        <v>2539.8000000000002</v>
      </c>
      <c r="F7">
        <f>'Raw Data'!F84</f>
        <v>4685.7</v>
      </c>
      <c r="G7">
        <f>'Raw Data'!G84</f>
        <v>29484.599999999995</v>
      </c>
      <c r="I7">
        <f t="shared" si="2"/>
        <v>4.7083333333284827</v>
      </c>
      <c r="J7">
        <f t="shared" si="3"/>
        <v>4.9274336283236222</v>
      </c>
      <c r="K7">
        <f t="shared" si="1"/>
        <v>0.74336283185912466</v>
      </c>
      <c r="L7">
        <f t="shared" si="1"/>
        <v>354.86017699151972</v>
      </c>
      <c r="M7">
        <f t="shared" si="1"/>
        <v>49.805309734564588</v>
      </c>
      <c r="N7">
        <f t="shared" si="1"/>
        <v>29.585840707995121</v>
      </c>
      <c r="O7">
        <f t="shared" si="1"/>
        <v>583.94336283245957</v>
      </c>
    </row>
    <row r="8" spans="1:15" ht="14.45" x14ac:dyDescent="0.25">
      <c r="A8" s="1">
        <f>'Raw Data'!A87</f>
        <v>43230.5</v>
      </c>
      <c r="B8">
        <f>'Raw Data'!B105</f>
        <v>3529.2000000000003</v>
      </c>
      <c r="C8">
        <f>'Raw Data'!C105</f>
        <v>1060.5999999999999</v>
      </c>
      <c r="D8">
        <f>'Raw Data'!D105</f>
        <v>93780.60000000002</v>
      </c>
      <c r="E8">
        <f>'Raw Data'!E105</f>
        <v>2617.4</v>
      </c>
      <c r="F8">
        <f>'Raw Data'!F105</f>
        <v>4720.7</v>
      </c>
      <c r="G8">
        <f>'Raw Data'!G105</f>
        <v>29587.299999999996</v>
      </c>
      <c r="I8">
        <f t="shared" ref="I8" si="4">A8-A7</f>
        <v>1.0833333333357587</v>
      </c>
      <c r="J8">
        <f t="shared" si="3"/>
        <v>0</v>
      </c>
      <c r="K8">
        <f t="shared" si="1"/>
        <v>9.2307692307611586E-2</v>
      </c>
      <c r="L8">
        <f t="shared" si="1"/>
        <v>385.10769230682746</v>
      </c>
      <c r="M8">
        <f t="shared" si="1"/>
        <v>71.630769230608777</v>
      </c>
      <c r="N8">
        <f t="shared" si="1"/>
        <v>32.30769230761998</v>
      </c>
      <c r="O8">
        <f t="shared" si="1"/>
        <v>94.79999999978844</v>
      </c>
    </row>
    <row r="9" spans="1:15" ht="14.45" x14ac:dyDescent="0.25">
      <c r="A9" s="1">
        <f>'Raw Data'!A108</f>
        <v>43231.708333333336</v>
      </c>
      <c r="B9">
        <f>'Raw Data'!B126</f>
        <v>3529.6000000000008</v>
      </c>
      <c r="C9">
        <f>'Raw Data'!C126</f>
        <v>1060.8</v>
      </c>
      <c r="D9">
        <f>'Raw Data'!D126</f>
        <v>94198</v>
      </c>
      <c r="E9">
        <f>'Raw Data'!E126</f>
        <v>2671.8</v>
      </c>
      <c r="F9">
        <f>'Raw Data'!F126</f>
        <v>4757.9000000000005</v>
      </c>
      <c r="G9">
        <f>'Raw Data'!G126</f>
        <v>29699.199999999997</v>
      </c>
      <c r="I9">
        <f t="shared" ref="I9" si="5">A9-A8</f>
        <v>1.2083333333357587</v>
      </c>
      <c r="J9">
        <f t="shared" si="3"/>
        <v>0.33103448275840786</v>
      </c>
      <c r="K9">
        <f t="shared" si="1"/>
        <v>0.16551724137901577</v>
      </c>
      <c r="L9">
        <f t="shared" si="1"/>
        <v>345.43448275791047</v>
      </c>
      <c r="M9">
        <f t="shared" si="1"/>
        <v>45.020689655082123</v>
      </c>
      <c r="N9">
        <f t="shared" si="1"/>
        <v>30.786206896490533</v>
      </c>
      <c r="O9">
        <f t="shared" si="1"/>
        <v>92.606896551539464</v>
      </c>
    </row>
    <row r="10" spans="1:15" ht="14.45" x14ac:dyDescent="0.25">
      <c r="A10" s="1">
        <f>'Raw Data'!A129</f>
        <v>43241.5</v>
      </c>
      <c r="B10">
        <f>'Raw Data'!B147</f>
        <v>3580.1000000000004</v>
      </c>
      <c r="C10">
        <f>'Raw Data'!C147</f>
        <v>1070.6999999999998</v>
      </c>
      <c r="D10">
        <f>'Raw Data'!D147</f>
        <v>97091.000000000029</v>
      </c>
      <c r="E10">
        <f>'Raw Data'!E147</f>
        <v>3093.3</v>
      </c>
      <c r="F10">
        <f>'Raw Data'!F147</f>
        <v>5116.7000000000007</v>
      </c>
      <c r="G10">
        <f>'Raw Data'!G147</f>
        <v>30677.499999999993</v>
      </c>
      <c r="I10">
        <f t="shared" ref="I10" si="6">A10-A9</f>
        <v>9.7916666666642413</v>
      </c>
      <c r="J10">
        <f t="shared" ref="J10" si="7">(B10-B9)/$I10</f>
        <v>5.1574468085118692</v>
      </c>
      <c r="K10">
        <f t="shared" ref="K10" si="8">(C10-C9)/$I10</f>
        <v>1.0110638297874706</v>
      </c>
      <c r="L10">
        <f t="shared" ref="L10" si="9">(D10-D9)/$I10</f>
        <v>295.45531914901233</v>
      </c>
      <c r="M10">
        <f t="shared" ref="M10" si="10">(E10-E9)/$I10</f>
        <v>43.046808510648958</v>
      </c>
      <c r="N10">
        <f t="shared" ref="N10" si="11">(F10-F9)/$I10</f>
        <v>36.643404255328242</v>
      </c>
      <c r="O10">
        <f t="shared" ref="O10" si="12">(G10-G9)/$I10</f>
        <v>99.911489361726424</v>
      </c>
    </row>
    <row r="37" spans="1:1" x14ac:dyDescent="0.25">
      <c r="A37" s="1" t="s">
        <v>24</v>
      </c>
    </row>
    <row r="38" spans="1:1" x14ac:dyDescent="0.25">
      <c r="A38" s="1" t="s">
        <v>4</v>
      </c>
    </row>
    <row r="39" spans="1:1" x14ac:dyDescent="0.25">
      <c r="A39" s="1" t="s">
        <v>5</v>
      </c>
    </row>
    <row r="40" spans="1:1" x14ac:dyDescent="0.25">
      <c r="A40" s="1" t="s">
        <v>8</v>
      </c>
    </row>
    <row r="41" spans="1:1" x14ac:dyDescent="0.25">
      <c r="A41" s="1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30" zoomScaleNormal="130" workbookViewId="0">
      <selection activeCell="D24" sqref="D24"/>
    </sheetView>
  </sheetViews>
  <sheetFormatPr defaultRowHeight="15" x14ac:dyDescent="0.25"/>
  <cols>
    <col min="1" max="1" width="33.7109375" customWidth="1"/>
    <col min="2" max="2" width="27.42578125" customWidth="1"/>
    <col min="3" max="3" width="28.28515625" customWidth="1"/>
    <col min="4" max="4" width="38.7109375" customWidth="1"/>
    <col min="5" max="5" width="59.140625" customWidth="1"/>
  </cols>
  <sheetData>
    <row r="1" spans="1:5" x14ac:dyDescent="0.25">
      <c r="A1" t="s">
        <v>0</v>
      </c>
      <c r="B1" t="s">
        <v>28</v>
      </c>
      <c r="C1" t="s">
        <v>32</v>
      </c>
      <c r="D1" t="s">
        <v>31</v>
      </c>
      <c r="E1" t="s">
        <v>25</v>
      </c>
    </row>
    <row r="2" spans="1:5" x14ac:dyDescent="0.25">
      <c r="A2" t="s">
        <v>1</v>
      </c>
      <c r="B2" t="s">
        <v>38</v>
      </c>
      <c r="C2" t="s">
        <v>27</v>
      </c>
      <c r="E2" t="s">
        <v>26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30</v>
      </c>
      <c r="C5">
        <v>0</v>
      </c>
    </row>
    <row r="6" spans="1:5" x14ac:dyDescent="0.25">
      <c r="A6" t="s">
        <v>5</v>
      </c>
      <c r="B6" t="s">
        <v>30</v>
      </c>
      <c r="C6" t="s">
        <v>34</v>
      </c>
      <c r="D6" t="s">
        <v>35</v>
      </c>
    </row>
    <row r="7" spans="1:5" x14ac:dyDescent="0.25">
      <c r="A7" t="s">
        <v>6</v>
      </c>
    </row>
    <row r="8" spans="1:5" x14ac:dyDescent="0.25">
      <c r="A8" t="s">
        <v>7</v>
      </c>
      <c r="B8" t="s">
        <v>29</v>
      </c>
      <c r="C8">
        <v>0</v>
      </c>
    </row>
    <row r="9" spans="1:5" x14ac:dyDescent="0.25">
      <c r="A9" t="s">
        <v>8</v>
      </c>
      <c r="B9" t="s">
        <v>30</v>
      </c>
      <c r="C9" t="s">
        <v>34</v>
      </c>
      <c r="D9" t="s">
        <v>35</v>
      </c>
      <c r="E9" t="s">
        <v>33</v>
      </c>
    </row>
    <row r="10" spans="1:5" x14ac:dyDescent="0.25">
      <c r="A10" t="s">
        <v>9</v>
      </c>
      <c r="B10" t="s">
        <v>29</v>
      </c>
      <c r="C10">
        <v>0</v>
      </c>
      <c r="D10">
        <v>0</v>
      </c>
      <c r="E10" t="s">
        <v>37</v>
      </c>
    </row>
    <row r="11" spans="1:5" x14ac:dyDescent="0.25">
      <c r="A11" t="s">
        <v>10</v>
      </c>
      <c r="B11" t="s">
        <v>29</v>
      </c>
      <c r="C11">
        <v>0</v>
      </c>
      <c r="D11">
        <v>0</v>
      </c>
    </row>
    <row r="12" spans="1:5" x14ac:dyDescent="0.25">
      <c r="A12" t="s">
        <v>11</v>
      </c>
      <c r="B12" t="s">
        <v>29</v>
      </c>
      <c r="C12">
        <v>0</v>
      </c>
      <c r="D12">
        <v>0</v>
      </c>
      <c r="E12" t="s">
        <v>36</v>
      </c>
    </row>
    <row r="13" spans="1:5" x14ac:dyDescent="0.25">
      <c r="A13" t="s">
        <v>12</v>
      </c>
      <c r="B13" t="s">
        <v>30</v>
      </c>
      <c r="C13">
        <v>0</v>
      </c>
    </row>
    <row r="14" spans="1:5" x14ac:dyDescent="0.25">
      <c r="A14" t="s">
        <v>13</v>
      </c>
      <c r="B14" t="s">
        <v>29</v>
      </c>
      <c r="C14">
        <v>0</v>
      </c>
    </row>
    <row r="15" spans="1:5" x14ac:dyDescent="0.25">
      <c r="A15" t="s">
        <v>14</v>
      </c>
      <c r="B15" t="s">
        <v>29</v>
      </c>
      <c r="C15">
        <v>0</v>
      </c>
    </row>
    <row r="16" spans="1:5" x14ac:dyDescent="0.25">
      <c r="A16" t="s">
        <v>15</v>
      </c>
      <c r="B16" t="s">
        <v>29</v>
      </c>
      <c r="C16">
        <v>0</v>
      </c>
    </row>
    <row r="17" spans="1:5" x14ac:dyDescent="0.25">
      <c r="A17" t="s">
        <v>16</v>
      </c>
      <c r="B17" t="s">
        <v>29</v>
      </c>
      <c r="C17">
        <v>0</v>
      </c>
    </row>
    <row r="21" spans="1:5" x14ac:dyDescent="0.25">
      <c r="A21" t="s">
        <v>39</v>
      </c>
      <c r="B21" t="s">
        <v>30</v>
      </c>
      <c r="C21" t="s">
        <v>34</v>
      </c>
      <c r="D21" t="s">
        <v>35</v>
      </c>
      <c r="E21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Discussion and resolutions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John (Tessella,RAL,ISIS)</dc:creator>
  <cp:lastModifiedBy>Holt, John (Tessella,RAL,ISIS)</cp:lastModifiedBy>
  <dcterms:created xsi:type="dcterms:W3CDTF">2018-05-02T14:00:10Z</dcterms:created>
  <dcterms:modified xsi:type="dcterms:W3CDTF">2018-06-08T13:56:07Z</dcterms:modified>
</cp:coreProperties>
</file>