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nóstico" sheetId="1" r:id="rId5"/>
    <sheet state="visible" name="Comercial" sheetId="2" r:id="rId6"/>
    <sheet state="visible" name="Marketing" sheetId="3" r:id="rId7"/>
    <sheet state="visible" name="Estratégia" sheetId="4" r:id="rId8"/>
    <sheet state="visible" name="Pessoas" sheetId="5" r:id="rId9"/>
    <sheet state="visible" name="Resultados" sheetId="6" r:id="rId10"/>
    <sheet state="visible" name="Total" sheetId="7" r:id="rId11"/>
    <sheet state="visible" name="Societário" sheetId="8" r:id="rId12"/>
    <sheet state="visible" name="Tecnologia" sheetId="9" r:id="rId13"/>
    <sheet state="visible" name="Financeiro" sheetId="10" r:id="rId14"/>
    <sheet state="visible" name="Controladoria" sheetId="11" r:id="rId15"/>
    <sheet state="visible" name="Fiscal" sheetId="12" r:id="rId16"/>
    <sheet state="visible" name="Contábil" sheetId="13" r:id="rId17"/>
    <sheet state="visible" name="Protocolo" sheetId="14" r:id="rId18"/>
    <sheet state="hidden" name="LISTAS" sheetId="15" r:id="rId19"/>
    <sheet state="hidden" name="Apoio" sheetId="16" r:id="rId20"/>
  </sheets>
  <definedNames/>
  <calcPr/>
</workbook>
</file>

<file path=xl/sharedStrings.xml><?xml version="1.0" encoding="utf-8"?>
<sst xmlns="http://schemas.openxmlformats.org/spreadsheetml/2006/main" count="437" uniqueCount="257">
  <si>
    <t>DIAGNÓSTICO EMPRESARIAL</t>
  </si>
  <si>
    <r>
      <rPr>
        <rFont val="Calibri"/>
        <b/>
        <color rgb="FF00A1DE"/>
        <sz val="24.0"/>
      </rPr>
      <t xml:space="preserve">QUESTIONÁRIO INICIAL - </t>
    </r>
    <r>
      <rPr>
        <rFont val="Calibri"/>
        <b/>
        <color rgb="FF1F2942"/>
        <sz val="24.0"/>
      </rPr>
      <t xml:space="preserve"> TSUNAMI DATA: 12 /07/2024</t>
    </r>
  </si>
  <si>
    <t>RESUMO Nota Autoavaliação ▼</t>
  </si>
  <si>
    <t>Comercial</t>
  </si>
  <si>
    <t>Marketing</t>
  </si>
  <si>
    <t>Gestão de Pessoas</t>
  </si>
  <si>
    <t>Estratégia</t>
  </si>
  <si>
    <t>Societário</t>
  </si>
  <si>
    <r>
      <rPr>
        <rFont val="Calibri"/>
        <color rgb="FFFFFFFF"/>
        <sz val="11.0"/>
      </rPr>
      <t xml:space="preserve">Nota Autoavaliação </t>
    </r>
    <r>
      <rPr>
        <rFont val="Arial"/>
        <color rgb="FFFFFFFF"/>
        <sz val="11.0"/>
      </rPr>
      <t>▼</t>
    </r>
  </si>
  <si>
    <t>NOTA CFE</t>
  </si>
  <si>
    <t>NOTA MÁX</t>
  </si>
  <si>
    <t>PONTUAÇÃO MÁXIMA: 100%</t>
  </si>
  <si>
    <t xml:space="preserve">Responsável pelas respostas:  </t>
  </si>
  <si>
    <t>Responsável do setor:</t>
  </si>
  <si>
    <t>Item</t>
  </si>
  <si>
    <t>Perguntas</t>
  </si>
  <si>
    <t>É aplicável?
SIM/NÃO</t>
  </si>
  <si>
    <t>Autoavaliação (Nota 0 a 10)</t>
  </si>
  <si>
    <t>Avaliação</t>
  </si>
  <si>
    <t>Nota Avaliação</t>
  </si>
  <si>
    <t>Nota Máxima</t>
  </si>
  <si>
    <t>Observações do Consultor CFE</t>
  </si>
  <si>
    <t>Melhorias Possíveis</t>
  </si>
  <si>
    <t>1.1</t>
  </si>
  <si>
    <t>Formalização da sociedade</t>
  </si>
  <si>
    <t>A sociedade está devidamente formalizada em contrato social?</t>
  </si>
  <si>
    <t>SIM</t>
  </si>
  <si>
    <t>NÃO EXISTE</t>
  </si>
  <si>
    <t>1.2</t>
  </si>
  <si>
    <t>Quotas da sociedade</t>
  </si>
  <si>
    <t>Todos os sócios possuem ciências das quotas de cada sócio dentro do negócio?</t>
  </si>
  <si>
    <t>1.3</t>
  </si>
  <si>
    <t>Governança</t>
  </si>
  <si>
    <t>São realizadas reuniões mensais com os sócios para análise dos resultados?</t>
  </si>
  <si>
    <t>1.4</t>
  </si>
  <si>
    <t>Separação das Finanças</t>
  </si>
  <si>
    <t>Há separação clara dos gastos da pessoa física dos gastos da pessoa jurídica (empresa)?</t>
  </si>
  <si>
    <t>1.5</t>
  </si>
  <si>
    <t>Pró-Labore</t>
  </si>
  <si>
    <t>Existe definição do pró-labore mensal dos sócios através de um critério profissional?</t>
  </si>
  <si>
    <t>1.6</t>
  </si>
  <si>
    <t>Distribuição de Lucros</t>
  </si>
  <si>
    <t>Existe uma política estabelecida com relação a periodicidade e critério de % na distribuição de lucros?</t>
  </si>
  <si>
    <t>Tecnologia</t>
  </si>
  <si>
    <r>
      <rPr>
        <rFont val="Calibri"/>
        <color rgb="FFFFFFFF"/>
        <sz val="11.0"/>
      </rPr>
      <t xml:space="preserve">Nota Autoavaliação </t>
    </r>
    <r>
      <rPr>
        <rFont val="Arial"/>
        <color rgb="FFFFFFFF"/>
        <sz val="11.0"/>
      </rPr>
      <t>▼</t>
    </r>
  </si>
  <si>
    <t>2.1</t>
  </si>
  <si>
    <t>Sistemas</t>
  </si>
  <si>
    <t>A empresa possui sistema para dar suporte à gestão empresarial (ERP), buscando simplificar e automatizar tarefas e ações operacionais?</t>
  </si>
  <si>
    <t>2.2</t>
  </si>
  <si>
    <t>Suporte</t>
  </si>
  <si>
    <t>Há treinamento e suporte contínuo quanto ao uso do sistema de gestão (ERP) e outras tecnologias dentro do negócio?</t>
  </si>
  <si>
    <t>2.3</t>
  </si>
  <si>
    <t>Segurança e Backup</t>
  </si>
  <si>
    <t>Existe rotina periódica de backup onde os dados da empresa estão armazenados?</t>
  </si>
  <si>
    <t>2.4</t>
  </si>
  <si>
    <t>Infraestrutura</t>
  </si>
  <si>
    <t>A empresa possui equipamentos suficientes que suportem ao bom funcionamento da gestão empresarial?</t>
  </si>
  <si>
    <t>2.5</t>
  </si>
  <si>
    <t>Automação</t>
  </si>
  <si>
    <t>Existe integração entre a atividade fim do negócio e as atividades financeiras (vendas, compras, estoque, faturamento, contas a receber, cobrança, contas a pagar, relatórios)?</t>
  </si>
  <si>
    <r>
      <rPr>
        <rFont val="Calibri"/>
        <color rgb="FFFFFFFF"/>
        <sz val="12.0"/>
      </rPr>
      <t xml:space="preserve">Nota Autoavaliação </t>
    </r>
    <r>
      <rPr>
        <rFont val="Arial"/>
        <color rgb="FFFFFFFF"/>
        <sz val="12.0"/>
      </rPr>
      <t>▼</t>
    </r>
  </si>
  <si>
    <t>3.1</t>
  </si>
  <si>
    <t>Meta de Vendas</t>
  </si>
  <si>
    <t>A empresa possui clareza sobre a meta de faturamento necessária para atingir os objetivos desejados pelos sócios?</t>
  </si>
  <si>
    <t>EXISTE (MAS INFORMALMENTE)</t>
  </si>
  <si>
    <t>3.2</t>
  </si>
  <si>
    <t>CRM</t>
  </si>
  <si>
    <t>A empresa possui sistema de relacionamento com o cliente que ajude no atingimento da meta de vendas?</t>
  </si>
  <si>
    <t>EXISTE DE FORMA PADRONIZADA (MAS PODE SER MELHORADO)</t>
  </si>
  <si>
    <t>3.3</t>
  </si>
  <si>
    <t>Precificação dos Serviços</t>
  </si>
  <si>
    <t>Existe metodologia para precificar os produtos/serviços prestados?</t>
  </si>
  <si>
    <t>3.4</t>
  </si>
  <si>
    <t>Relatórios</t>
  </si>
  <si>
    <t>Existem relatórios que dão suporte ao acompanhamento diário, semanal e/ou mensal das vendas?</t>
  </si>
  <si>
    <t>3.5</t>
  </si>
  <si>
    <t>Há reuniões mensais com equipe comercial para apresentação e avaliação dos resultados?</t>
  </si>
  <si>
    <t>3.6</t>
  </si>
  <si>
    <t>Indicadores</t>
  </si>
  <si>
    <t>Existem indicadores de vendas (como número de propostas, taxa de conversão, ticket médio e outros indicadores comerciais)?</t>
  </si>
  <si>
    <r>
      <rPr>
        <rFont val="Calibri"/>
        <color rgb="FFFFFFFF"/>
        <sz val="11.0"/>
      </rPr>
      <t xml:space="preserve">Nota Autoavaliação </t>
    </r>
    <r>
      <rPr>
        <rFont val="Arial"/>
        <color rgb="FFFFFFFF"/>
        <sz val="11.0"/>
      </rPr>
      <t>▼</t>
    </r>
  </si>
  <si>
    <t>4.1</t>
  </si>
  <si>
    <t>Planejamento</t>
  </si>
  <si>
    <t>Há um plano de comunicação aos potenciais clientes que esteja vinculado aos objetivos comerciais?</t>
  </si>
  <si>
    <t>4.2</t>
  </si>
  <si>
    <t>Assessoria de Marketing</t>
  </si>
  <si>
    <t xml:space="preserve">Há um time interno/terceirizado dedicado a pensar as ações de marketing? </t>
  </si>
  <si>
    <t>4.3</t>
  </si>
  <si>
    <t>Endomarketing</t>
  </si>
  <si>
    <t>A equipe conhece as principais metas e ações de marketing da empresa?</t>
  </si>
  <si>
    <t>Financeiro</t>
  </si>
  <si>
    <r>
      <rPr>
        <rFont val="Calibri"/>
        <b/>
        <color rgb="FFFFFFFF"/>
        <sz val="11.0"/>
      </rPr>
      <t xml:space="preserve">Nota Autoavaliação </t>
    </r>
    <r>
      <rPr>
        <rFont val="Arial"/>
        <b/>
        <color rgb="FFFFFFFF"/>
        <sz val="11.0"/>
      </rPr>
      <t>▼</t>
    </r>
  </si>
  <si>
    <t>5.1</t>
  </si>
  <si>
    <t>Plano de Contas</t>
  </si>
  <si>
    <t>Existe um plano de contas gerencial, separando os grupos de receitas dos grupos de gastos?</t>
  </si>
  <si>
    <t>5.2</t>
  </si>
  <si>
    <t>Contas a Pagar</t>
  </si>
  <si>
    <t>Todas as movimentações relativas às obrigações com fornecedores, colaboradores, governo estão devidamente registrados e controladas no sistema de gestão financeira?</t>
  </si>
  <si>
    <t>5.3</t>
  </si>
  <si>
    <t>Contas a Receber</t>
  </si>
  <si>
    <t>Todas as movimentações relativas aos direitos de recebimento das vendas estão devidamente registradas e controlados no sistema de gestão financeira?</t>
  </si>
  <si>
    <t>5.4</t>
  </si>
  <si>
    <t>Conciliação Bancária</t>
  </si>
  <si>
    <t>A conciliação bancária está em dia? Os saldos dos bancos, caixinha e fundo fixo são devidamente atualizados no sistema diariamente?</t>
  </si>
  <si>
    <t>5.5</t>
  </si>
  <si>
    <t>Fluxo de Caixa</t>
  </si>
  <si>
    <t>A empresa possui um demonstrativo mensal dos recebimentos x pagamentos que permite a análise e a projeção, auxiliando na tomada de decisões baseadas em informação real e confiável?</t>
  </si>
  <si>
    <t>5.6</t>
  </si>
  <si>
    <t>Crédito e Cobrança</t>
  </si>
  <si>
    <t>Há uma política clara de fornecimento de crédito, forma de recebimentos e acompanhamento da cobrança aos clientes?</t>
  </si>
  <si>
    <t>5.7</t>
  </si>
  <si>
    <t>Existem relatórios que dão suporte ao acompanhamento das movimentações financeiras periodicamente (diário, semanal e mensal)?</t>
  </si>
  <si>
    <t>Controladoria</t>
  </si>
  <si>
    <r>
      <rPr>
        <rFont val="Calibri"/>
        <b/>
        <color rgb="FFFFFFFF"/>
        <sz val="12.0"/>
      </rPr>
      <t xml:space="preserve">Nota Autoavaliação </t>
    </r>
    <r>
      <rPr>
        <rFont val="Arial"/>
        <b/>
        <color rgb="FFFFFFFF"/>
        <sz val="12.0"/>
      </rPr>
      <t>▼</t>
    </r>
  </si>
  <si>
    <t>6.1</t>
  </si>
  <si>
    <t>Capital de Giro</t>
  </si>
  <si>
    <t>A empresa possui capital de giro suficiente para cobrir pelo menos 4 meses da sua operação?</t>
  </si>
  <si>
    <t>6.2</t>
  </si>
  <si>
    <t>Meta Financeira</t>
  </si>
  <si>
    <t>A empresa possui clareza sobre a meta financeira necessária para atingir os objetivos empresariais e desejados pelos sócios?</t>
  </si>
  <si>
    <t>6.3</t>
  </si>
  <si>
    <t>Orçamento</t>
  </si>
  <si>
    <t>Existe planejamento orçamentário para projeção dos resultados (DRE) a serem alcançados?</t>
  </si>
  <si>
    <t>6.4</t>
  </si>
  <si>
    <t>Ponto de Equilíbrio</t>
  </si>
  <si>
    <t>A empresa sabe qual é o ponto de equilíbrio do negócio (receita mínima necessária para não ter prejuízo)?</t>
  </si>
  <si>
    <t>6.5</t>
  </si>
  <si>
    <t>Gestão Orçamentária</t>
  </si>
  <si>
    <t>Existe acompanhamento do planejamento orçamentário com os resultados previstos sendo confrontados com os resultados realizados?</t>
  </si>
  <si>
    <t>6.6</t>
  </si>
  <si>
    <t>Gestão de Custos e Despesas</t>
  </si>
  <si>
    <t>Existe método para realizar uma gestão e controle efetivo de custos fixos e váriaveis mensais?</t>
  </si>
  <si>
    <t>6.7</t>
  </si>
  <si>
    <t>Análise Vertical / Horizontal</t>
  </si>
  <si>
    <t>Existe análise dos grupos de contas (receitas e gastos) relativos ao mês anterior?</t>
  </si>
  <si>
    <t>6.8</t>
  </si>
  <si>
    <t>Existem indicadores econômicos e financeiros (como margem de contribuição, margem líquida, geração de caixa, outro)?</t>
  </si>
  <si>
    <t>6.9</t>
  </si>
  <si>
    <t>Existem relatórios que dão suporte ao acompanhamento dos resultados mensais?</t>
  </si>
  <si>
    <t>Fiscal</t>
  </si>
  <si>
    <r>
      <rPr>
        <rFont val="Calibri"/>
        <b/>
        <color rgb="FFFFFFFF"/>
        <sz val="11.0"/>
      </rPr>
      <t xml:space="preserve">Nota Autoavaliação </t>
    </r>
    <r>
      <rPr>
        <rFont val="Arial"/>
        <b/>
        <color rgb="FFFFFFFF"/>
        <sz val="11.0"/>
      </rPr>
      <t>▼</t>
    </r>
  </si>
  <si>
    <t>7.1</t>
  </si>
  <si>
    <t>Planejamento Tributário</t>
  </si>
  <si>
    <t>A tributação da empresa está enquadrada no melhor regime tributário para a sua atividade econômica?</t>
  </si>
  <si>
    <t>7.2</t>
  </si>
  <si>
    <t>Recolhimento de Tributos</t>
  </si>
  <si>
    <t>Os impostos e taxas são pagos rigorosamente em dia?</t>
  </si>
  <si>
    <t>7.3</t>
  </si>
  <si>
    <t>Apuração Fiscal</t>
  </si>
  <si>
    <t>A empresa realiza apuração de 100% das suas vendas?</t>
  </si>
  <si>
    <t>7.4</t>
  </si>
  <si>
    <t>Existe integração fiscal (faturamento) com as atividades financeiras (faturamento, contas a receber, cobrança e contas a pagar)?</t>
  </si>
  <si>
    <t>Contábil</t>
  </si>
  <si>
    <r>
      <rPr>
        <rFont val="Calibri"/>
        <b/>
        <color rgb="FFFFFFFF"/>
        <sz val="11.0"/>
      </rPr>
      <t xml:space="preserve">Nota Autoavaliação </t>
    </r>
    <r>
      <rPr>
        <rFont val="Arial"/>
        <b/>
        <color rgb="FFFFFFFF"/>
        <sz val="11.0"/>
      </rPr>
      <t>▼</t>
    </r>
  </si>
  <si>
    <t>8.1</t>
  </si>
  <si>
    <t>Balancete e DRE</t>
  </si>
  <si>
    <t>A empresa recebe mensalmente o balancete e DRE da contabilidade (até o dia 15 de cada mês, pelo menos)?</t>
  </si>
  <si>
    <t>8.2</t>
  </si>
  <si>
    <t>Existe integração contábil (movimentações de débitos e créditos) com as atividades financeiras (faturamento, contas a receber, cobrança e contas a pagar)?</t>
  </si>
  <si>
    <t>8.3</t>
  </si>
  <si>
    <t>Documentação</t>
  </si>
  <si>
    <t>Os documentos das movimentações de entradas e saídas (notas fiscais, cupons fiscais, recibos, comprovantes de pagamentos, contratos) estão devidamente organizados?</t>
  </si>
  <si>
    <t>8.4</t>
  </si>
  <si>
    <t>É realizada reunião periódica com a contabilidade para obtenção de oportunidades ou identificação de pontos de melhorias?</t>
  </si>
  <si>
    <r>
      <rPr>
        <rFont val="Calibri"/>
        <b/>
        <color rgb="FFFFFFFF"/>
        <sz val="11.0"/>
      </rPr>
      <t xml:space="preserve">Nota Autoavaliação </t>
    </r>
    <r>
      <rPr>
        <rFont val="Arial"/>
        <b/>
        <color rgb="FFFFFFFF"/>
        <sz val="11.0"/>
      </rPr>
      <t>▼</t>
    </r>
  </si>
  <si>
    <t>9.1</t>
  </si>
  <si>
    <t>Plano de Cargos e Salários</t>
  </si>
  <si>
    <t>Existe um plano de cargos e salários escrito e documentado, que é praticado e conhecido por todos os colaboradores nos seus respectivos níveis dentro da organização?</t>
  </si>
  <si>
    <t>9.2</t>
  </si>
  <si>
    <t>Benefícios</t>
  </si>
  <si>
    <t>Existe algum plano de benefícios na empresa (plano de saúde, odontológico, reembolso de academia, outro)?</t>
  </si>
  <si>
    <t>9.3</t>
  </si>
  <si>
    <t>Obrigações Trabalhistas</t>
  </si>
  <si>
    <t>A apuração e o recolhimento dos encargos sociais são pagos rigorosamente em dia?</t>
  </si>
  <si>
    <t>EXISTE E FUNCIONA PERFEITAMENTE</t>
  </si>
  <si>
    <t>9.4</t>
  </si>
  <si>
    <t>PLR</t>
  </si>
  <si>
    <t>Existe alguma iniciativa para premiação através de Participação nos Lucros e Resultados? E existe um Modelo de Remuneração Estratégica ou Participação nos Resultados?</t>
  </si>
  <si>
    <r>
      <rPr>
        <rFont val="Calibri"/>
        <b/>
        <color rgb="FFFFFFFF"/>
        <sz val="11.0"/>
      </rPr>
      <t xml:space="preserve">Nota Autoavaliação </t>
    </r>
    <r>
      <rPr>
        <rFont val="Arial"/>
        <b/>
        <color rgb="FFFFFFFF"/>
        <sz val="11.0"/>
      </rPr>
      <t>▼</t>
    </r>
  </si>
  <si>
    <t>10.1</t>
  </si>
  <si>
    <t>Inovação</t>
  </si>
  <si>
    <t>Existe planejamento de criação de novos produtos/serviços ou novas linhas de receitas?</t>
  </si>
  <si>
    <t>10.2</t>
  </si>
  <si>
    <t>Crescimento e Expansão</t>
  </si>
  <si>
    <t>Existe um planejamento de médio e longo prazo para crescimento e expansão do negócio, que está registrado num plano de ação que é acompanhado consistentemente?</t>
  </si>
  <si>
    <t>10.3</t>
  </si>
  <si>
    <t>As estratégia de curto, médio e longo prazo são anualmente revisadas e construídas de forma estruturada através de um processo organizado de forma coletiva e aprovada pelos sócios da organização? Elas são compartilhadas e desdobradas corretamente para todos os níveis da organização?</t>
  </si>
  <si>
    <t>Principais Oportunidades de Melhoria</t>
  </si>
  <si>
    <t>Registrar nesta perspectiva o faturamento atual do cliente para medir o crescimento</t>
  </si>
  <si>
    <t>Recomendar o uso de um CRM para apoio no atingimento das metas comerciais que garantirão o resultado financeiro</t>
  </si>
  <si>
    <t>Elaborar método de precificação para cada tipo de produto/serviço</t>
  </si>
  <si>
    <t>Recomendar relatórios de vendas para a equipe comercial/sócios possam acompanhar as meta comerciais</t>
  </si>
  <si>
    <t>Recomendar reuniões de acompanhamento para a equipe de de vendas/comercial</t>
  </si>
  <si>
    <t>Recomendar implantação de indicadores comerciais</t>
  </si>
  <si>
    <t>Elaborar objetivos e metas de Retorno Sobre Investimento em Markting para os próximos 12 meses</t>
  </si>
  <si>
    <t>Contratar assessoria de marketing (colaborador exclusivo ou empresa terceirizada)</t>
  </si>
  <si>
    <t>Divulgar o planejamento das ações para os colaboradores através de uma agenda fixa (semanal, mensal, anual)</t>
  </si>
  <si>
    <t>Elaborar planos para novos serviços ou de expansão para novas praças</t>
  </si>
  <si>
    <t>Analisar Forças, Fraquezas, Ameaças e Oportunidades do setor (SWOT/FOFA)</t>
  </si>
  <si>
    <t>Desenhar o Plano de Negócios (Canvas)</t>
  </si>
  <si>
    <t>Elaborar a viabilidade econômico-financeiro de uma nova unidade/filial da empresa cliente</t>
  </si>
  <si>
    <t>Definir as metas para atingir os objetivos da empresa e dos sócios</t>
  </si>
  <si>
    <t>Sugerir premiações aos colaboradores mediante atingimento de resultados anuais</t>
  </si>
  <si>
    <t>Sugerir benefícios como reembolso de academia, plano de saúde, plano odontológico, seguro de vida aos colaboradores</t>
  </si>
  <si>
    <t>Realizar o recolhimento de todas as obrigações e encargos trabalhistas (a fim de evitar qualquer ação futura contra a empresa)</t>
  </si>
  <si>
    <t>RESULTADO CONSOLIDADO</t>
  </si>
  <si>
    <t/>
  </si>
  <si>
    <t>Resultados por Perspectiva</t>
  </si>
  <si>
    <t>CONSOLIDADO</t>
  </si>
  <si>
    <t>NÍVEL DE EXCELÊNCIA NA GESTÃO EMPRESARIAL</t>
  </si>
  <si>
    <t>PILARES DE ALAVANCAGEM E CRESCIMENTO
ISP4 CONSULTORIA</t>
  </si>
  <si>
    <t>Recomendar a formalização dos sócios que não constam em contrato social</t>
  </si>
  <si>
    <t>Definir quotas sociais e os percentuais entre os sócios</t>
  </si>
  <si>
    <t>Realizar reunião mensal com os sócios e diretores para acompanhamento dos resultados alcançados em todas as esferas</t>
  </si>
  <si>
    <t>Definir critérios e valores de pró-labores para os sócios que possuem função executiva no negócio</t>
  </si>
  <si>
    <t>Definir critérios, valores e periodicidade para a distribuição de lucros (quando houver)</t>
  </si>
  <si>
    <t>Recomendar implantação de um software de gestão financeira capaz de realizar o controle das movimentações de entradas e saídas</t>
  </si>
  <si>
    <t>Sugerir programa de treinamento contínuo para os colaboradores</t>
  </si>
  <si>
    <t>Recomendar manter os dados em ambiente protegido (preferencial em nuvem)</t>
  </si>
  <si>
    <t>Recomendar integração e automação das atividades financeiras do negócio</t>
  </si>
  <si>
    <t>Estruturar um plano de contas gerencial para o negócio</t>
  </si>
  <si>
    <t>Definir rotinas e processos do contas a pagar</t>
  </si>
  <si>
    <t>Definir rotinas e processos do contas a receber</t>
  </si>
  <si>
    <t>Estruturar processo de conferência e conciliação bancária diária</t>
  </si>
  <si>
    <t>Implantar o fluxo de caixa (diário, semanal, quinzenal, mensal, anual)</t>
  </si>
  <si>
    <t>Elaborar políticas de crédito especificando formas de pagamento e limites para determinados perfis de clientes</t>
  </si>
  <si>
    <t>Recomendar relatórios financeiros através do software de gestão que possam auxiliar no atingimento das metas de resultado</t>
  </si>
  <si>
    <t>Definir em valor (R$) quanto a empresa precisa ter em caixa para suportar no mínimo 4 meses sem vendas (reserva de emergência)</t>
  </si>
  <si>
    <t>Definir a meta de resultado - DRE (mensal, semestral e anual)</t>
  </si>
  <si>
    <t>Acompanhar o orçamento mensalmente (DRE e Caixa)</t>
  </si>
  <si>
    <t>Definir Ponto de Equilíbrio Econômico</t>
  </si>
  <si>
    <t>Realizar acompanhamento de orçado vs realizado</t>
  </si>
  <si>
    <t>Realizar análises verticais e horizontais dos grupos de contas e análise das variações</t>
  </si>
  <si>
    <t>Recomendar implantação de indicadores financeiros (Margem de Contribuição, EBITDA, Lucratividade, SG&amp;A)</t>
  </si>
  <si>
    <t>Acionar contabilidade para validação do melhor regime de tribuitação (Planejamento Tributário)</t>
  </si>
  <si>
    <t>Realizar o recolhimento dos tributos mensalmente ou a medida que houver o fato gerador</t>
  </si>
  <si>
    <t>Realizar a apuração fiscal de 100% das vendas</t>
  </si>
  <si>
    <t>Recomendar automação entre o módulo de vendas (faturamento) e o financeiro</t>
  </si>
  <si>
    <t>Solicitar balancete e DRE contábil da contabilidade mensalmente</t>
  </si>
  <si>
    <t>Realizar análise entre DRE do financeiro/controladoria e da contabilidade</t>
  </si>
  <si>
    <t>Enviar mensalmente os extratos bancários e documentos comprobatórios (notas fiscais, contratos, cupons fiscais) para a contabilidade</t>
  </si>
  <si>
    <t>Realizar reunião mensal com a contabilidade para cumprimento das obrigações acessórias</t>
  </si>
  <si>
    <t>Protocolo de Entrega do Produto</t>
  </si>
  <si>
    <r>
      <rPr>
        <rFont val="Calibri"/>
        <b/>
        <color theme="1"/>
        <sz val="12.0"/>
      </rPr>
      <t>AO NOME DA EMPRESA</t>
    </r>
    <r>
      <rPr>
        <rFont val="Calibri"/>
        <color theme="1"/>
        <sz val="12.0"/>
      </rPr>
      <t>, inscrita no CNPJ sob o nº XX.XXX.XXX/0001-XX, estabelecida na Rua, nº XXX, Complemento - Cidade/UF, declara ter recebido da FIRMA DE CONSULTORIA XXXXX, inscrito no CNPJ sob o nº XX.XXX.XXX/0001-XX, os seguintes produtos referentes ao contrato de Consultoria, conforme descritos abaixo:</t>
    </r>
  </si>
  <si>
    <t>Produto</t>
  </si>
  <si>
    <t>Especificação</t>
  </si>
  <si>
    <t>Relatório de Diagnóstico</t>
  </si>
  <si>
    <t>Este documento contempla: a) os resultados obtidos da EMPRESA XXX; b) sugestões de melhorias nos aspectos abordados no processo de diagnóstico.</t>
  </si>
  <si>
    <t>i</t>
  </si>
  <si>
    <t>Apresentação Final do Diagnóstico realizado para a Diretoria</t>
  </si>
  <si>
    <t>Este documento contempla: a) Sumário Executivo; b) Análise de Evidências Financeiras; c) Conclusões e Recomendações; e d) Proposta de Contrato de Consultoria em Gestão.</t>
  </si>
  <si>
    <t>Mídia com as informações entregues</t>
  </si>
  <si>
    <t>Esta mídia contempla: arquivo em .pdf da Apresentação Final do Diagnóstico e Relatório de Diagnóstico</t>
  </si>
  <si>
    <t>Cidade/UF, XX de XXXX de 2023</t>
  </si>
  <si>
    <t>NOME DO CLIENTE</t>
  </si>
  <si>
    <t>LEGENDA</t>
  </si>
  <si>
    <t>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</si>
</sst>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00"/>
    <numFmt numFmtId="166" formatCode="0.0%"/>
  </numFmts>
  <fonts count="47">
    <font>
      <sz val="12.0"/>
      <color theme="1"/>
      <name val="Calibri"/>
      <scheme val="minor"/>
    </font>
    <font>
      <sz val="12.0"/>
      <color theme="1"/>
      <name val="Calibri"/>
    </font>
    <font>
      <b/>
      <sz val="25.0"/>
      <color rgb="FFFFFFFF"/>
      <name val="Calibri"/>
    </font>
    <font/>
    <font>
      <b/>
      <sz val="24.0"/>
      <color theme="6"/>
      <name val="Calibri"/>
    </font>
    <font>
      <b/>
      <sz val="15.0"/>
      <color theme="1"/>
      <name val="Calibri"/>
    </font>
    <font>
      <sz val="26.0"/>
      <color theme="1"/>
      <name val="Calibri"/>
    </font>
    <font>
      <sz val="22.0"/>
      <color theme="1"/>
      <name val="Calibri"/>
    </font>
    <font>
      <b/>
      <sz val="14.0"/>
      <color rgb="FFFFFFFF"/>
      <name val="Calibri"/>
    </font>
    <font>
      <sz val="14.0"/>
      <color theme="1"/>
      <name val="Calibri"/>
    </font>
    <font>
      <b/>
      <sz val="24.0"/>
      <color rgb="FFFFFFFF"/>
      <name val="Calibri"/>
    </font>
    <font>
      <sz val="11.0"/>
      <color rgb="FFFFFFFF"/>
      <name val="Calibri"/>
    </font>
    <font>
      <b/>
      <sz val="12.0"/>
      <color theme="1"/>
      <name val="Calibri"/>
    </font>
    <font>
      <b/>
      <sz val="20.0"/>
      <color theme="1"/>
      <name val="Calibri"/>
    </font>
    <font>
      <b/>
      <sz val="14.0"/>
      <color theme="1"/>
      <name val="Calibri"/>
    </font>
    <font>
      <sz val="16.0"/>
      <color rgb="FFFFFFFF"/>
      <name val="Calibri"/>
    </font>
    <font>
      <b/>
      <sz val="12.0"/>
      <color theme="0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2.0"/>
      <color rgb="FFFFFFFF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b/>
      <sz val="19.0"/>
      <color rgb="FFFFFFFF"/>
      <name val="Calibri"/>
    </font>
    <font>
      <b/>
      <sz val="24.0"/>
      <color theme="1"/>
      <name val="Calibri"/>
    </font>
    <font>
      <b/>
      <sz val="27.0"/>
      <color rgb="FFFFFFFF"/>
      <name val="Calibri"/>
    </font>
    <font>
      <b/>
      <sz val="28.0"/>
      <color theme="1"/>
      <name val="Calibri"/>
    </font>
    <font>
      <sz val="10.0"/>
      <color theme="1"/>
      <name val="Calibri"/>
    </font>
    <font>
      <sz val="12.0"/>
      <color theme="0"/>
      <name val="Calibri"/>
    </font>
    <font>
      <sz val="14.0"/>
      <color theme="0"/>
      <name val="Calibri"/>
    </font>
    <font>
      <b/>
      <sz val="22.0"/>
      <color theme="1"/>
      <name val="Calibri"/>
    </font>
    <font>
      <sz val="16.0"/>
      <color theme="1"/>
      <name val="Calibri"/>
    </font>
    <font>
      <sz val="18.0"/>
      <color theme="1"/>
      <name val="Calibri"/>
    </font>
    <font>
      <b/>
      <sz val="16.0"/>
      <color theme="0"/>
      <name val="Calibri"/>
    </font>
    <font>
      <b/>
      <sz val="22.0"/>
      <color theme="0"/>
      <name val="Calibri"/>
    </font>
    <font>
      <b/>
      <sz val="26.0"/>
      <color theme="1"/>
      <name val="Calibri"/>
    </font>
    <font>
      <b/>
      <sz val="14.0"/>
      <color rgb="FF56F0F8"/>
      <name val="Calibri"/>
    </font>
    <font>
      <b/>
      <sz val="16.0"/>
      <color rgb="FF242124"/>
      <name val="Calibri"/>
    </font>
    <font>
      <b/>
      <sz val="18.0"/>
      <color rgb="FF242124"/>
      <name val="Calibri"/>
    </font>
    <font>
      <b/>
      <sz val="20.0"/>
      <color rgb="FF242124"/>
      <name val="Calibri"/>
    </font>
    <font>
      <b/>
      <sz val="21.0"/>
      <color rgb="FFFF0000"/>
      <name val="Calibri"/>
    </font>
    <font>
      <b/>
      <sz val="16.0"/>
      <color rgb="FF0C003A"/>
      <name val="Calibri"/>
    </font>
    <font>
      <b/>
      <sz val="18.0"/>
      <color rgb="FF0C003A"/>
      <name val="Calibri"/>
    </font>
    <font>
      <b/>
      <sz val="11.0"/>
      <color rgb="FF000000"/>
      <name val="Calibri"/>
    </font>
    <font>
      <sz val="11.0"/>
      <color theme="0"/>
      <name val="Calibri"/>
    </font>
    <font>
      <sz val="11.0"/>
      <color rgb="FF1F2942"/>
      <name val="Calibri"/>
    </font>
    <font>
      <b/>
      <sz val="11.0"/>
      <color theme="1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2942"/>
        <bgColor rgb="FF1F2942"/>
      </patternFill>
    </fill>
    <fill>
      <patternFill patternType="solid">
        <fgColor rgb="FFE5F8FF"/>
        <bgColor rgb="FFE5F8FF"/>
      </patternFill>
    </fill>
    <fill>
      <patternFill patternType="solid">
        <fgColor rgb="FF56F0F8"/>
        <bgColor rgb="FF56F0F8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9">
    <border/>
    <border>
      <left style="thick">
        <color rgb="FF000000"/>
      </left>
      <right/>
      <top style="thick">
        <color rgb="FF000000"/>
      </top>
      <bottom/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/>
      <top/>
      <bottom/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top/>
      <bottom/>
    </border>
    <border>
      <top/>
      <bottom/>
    </border>
    <border>
      <left/>
      <right/>
      <top/>
      <bottom/>
    </border>
    <border>
      <left style="medium">
        <color rgb="FF000000"/>
      </left>
    </border>
    <border>
      <left style="medium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ck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bottom style="thick">
        <color rgb="FF000000"/>
      </bottom>
    </border>
    <border>
      <left/>
      <right/>
      <top/>
      <bottom style="medium">
        <color rgb="FF000000"/>
      </bottom>
    </border>
    <border>
      <top style="dotted">
        <color rgb="FFD8D8D8"/>
      </top>
      <bottom style="dotted">
        <color rgb="FFD8D8D8"/>
      </bottom>
    </border>
    <border>
      <left/>
      <top/>
    </border>
    <border>
      <top/>
    </border>
    <border>
      <left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/>
      <right style="thin">
        <color theme="0"/>
      </right>
      <top/>
      <bottom style="thin">
        <color theme="0"/>
      </bottom>
    </border>
    <border>
      <right style="thin">
        <color theme="0"/>
      </right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theme="0"/>
      </left>
      <top style="medium">
        <color theme="0"/>
      </top>
    </border>
    <border>
      <top style="medium">
        <color theme="0"/>
      </top>
    </border>
    <border>
      <right style="medium">
        <color theme="0"/>
      </right>
      <top style="medium">
        <color theme="0"/>
      </top>
    </border>
    <border>
      <left style="medium">
        <color theme="0"/>
      </left>
      <bottom style="medium">
        <color theme="0"/>
      </bottom>
    </border>
    <border>
      <bottom style="medium">
        <color theme="0"/>
      </bottom>
    </border>
    <border>
      <right style="medium">
        <color theme="0"/>
      </right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</border>
    <border>
      <left style="medium">
        <color theme="0"/>
      </left>
      <right style="medium">
        <color theme="0"/>
      </right>
    </border>
    <border>
      <left style="medium">
        <color theme="0"/>
      </left>
    </border>
    <border>
      <right style="medium">
        <color theme="0"/>
      </right>
    </border>
    <border>
      <left style="medium">
        <color theme="0"/>
      </left>
      <right style="medium">
        <color theme="0"/>
      </right>
      <bottom style="medium">
        <color theme="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Font="1"/>
    <xf borderId="0" fillId="0" fontId="1" numFmtId="0" xfId="0" applyAlignment="1" applyFont="1">
      <alignment horizontal="center"/>
    </xf>
    <xf borderId="4" fillId="2" fontId="1" numFmtId="0" xfId="0" applyBorder="1" applyFont="1"/>
    <xf borderId="0" fillId="3" fontId="4" numFmtId="0" xfId="0" applyAlignment="1" applyFill="1" applyFont="1">
      <alignment horizontal="center" readingOrder="0" vertical="center"/>
    </xf>
    <xf borderId="5" fillId="0" fontId="3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6" fillId="2" fontId="8" numFmtId="0" xfId="0" applyAlignment="1" applyBorder="1" applyFont="1">
      <alignment vertical="center"/>
    </xf>
    <xf borderId="7" fillId="0" fontId="3" numFmtId="0" xfId="0" applyBorder="1" applyFont="1"/>
    <xf borderId="0" fillId="3" fontId="9" numFmtId="0" xfId="0" applyAlignment="1" applyFont="1">
      <alignment horizontal="center"/>
    </xf>
    <xf borderId="0" fillId="0" fontId="6" numFmtId="0" xfId="0" applyFont="1"/>
    <xf borderId="6" fillId="2" fontId="10" numFmtId="0" xfId="0" applyAlignment="1" applyBorder="1" applyFont="1">
      <alignment vertical="center"/>
    </xf>
    <xf borderId="7" fillId="2" fontId="10" numFmtId="0" xfId="0" applyAlignment="1" applyBorder="1" applyFont="1">
      <alignment vertical="center"/>
    </xf>
    <xf borderId="7" fillId="0" fontId="6" numFmtId="0" xfId="0" applyBorder="1" applyFont="1"/>
    <xf borderId="7" fillId="0" fontId="6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/>
    </xf>
    <xf borderId="8" fillId="4" fontId="12" numFmtId="0" xfId="0" applyAlignment="1" applyBorder="1" applyFill="1" applyFont="1">
      <alignment horizontal="center" shrinkToFit="0" vertical="center" wrapText="1"/>
    </xf>
    <xf borderId="8" fillId="4" fontId="12" numFmtId="0" xfId="0" applyAlignment="1" applyBorder="1" applyFont="1">
      <alignment horizontal="center" vertical="center"/>
    </xf>
    <xf borderId="8" fillId="4" fontId="12" numFmtId="0" xfId="0" applyAlignment="1" applyBorder="1" applyFont="1">
      <alignment horizontal="left" vertical="center"/>
    </xf>
    <xf borderId="9" fillId="0" fontId="13" numFmtId="9" xfId="0" applyAlignment="1" applyBorder="1" applyFont="1" applyNumberFormat="1">
      <alignment horizontal="left" vertical="center"/>
    </xf>
    <xf borderId="10" fillId="5" fontId="14" numFmtId="164" xfId="0" applyAlignment="1" applyBorder="1" applyFill="1" applyFont="1" applyNumberFormat="1">
      <alignment horizontal="left" vertical="center"/>
    </xf>
    <xf borderId="11" fillId="0" fontId="3" numFmtId="0" xfId="0" applyBorder="1" applyFont="1"/>
    <xf borderId="12" fillId="3" fontId="14" numFmtId="0" xfId="0" applyAlignment="1" applyBorder="1" applyFont="1">
      <alignment horizontal="center" vertical="center"/>
    </xf>
    <xf borderId="0" fillId="2" fontId="15" numFmtId="0" xfId="0" applyAlignment="1" applyFont="1">
      <alignment horizontal="center"/>
    </xf>
    <xf borderId="12" fillId="4" fontId="14" numFmtId="0" xfId="0" applyAlignment="1" applyBorder="1" applyFont="1">
      <alignment horizontal="center" vertical="center"/>
    </xf>
    <xf borderId="12" fillId="4" fontId="12" numFmtId="0" xfId="0" applyAlignment="1" applyBorder="1" applyFont="1">
      <alignment horizontal="left" vertical="center"/>
    </xf>
    <xf borderId="5" fillId="0" fontId="13" numFmtId="9" xfId="0" applyAlignment="1" applyBorder="1" applyFont="1" applyNumberFormat="1">
      <alignment horizontal="left" vertical="center"/>
    </xf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/>
    </xf>
    <xf borderId="14" fillId="2" fontId="16" numFmtId="0" xfId="0" applyAlignment="1" applyBorder="1" applyFont="1">
      <alignment horizontal="center" vertical="center"/>
    </xf>
    <xf borderId="15" fillId="2" fontId="16" numFmtId="0" xfId="0" applyAlignment="1" applyBorder="1" applyFont="1">
      <alignment vertical="center"/>
    </xf>
    <xf borderId="15" fillId="2" fontId="16" numFmtId="0" xfId="0" applyAlignment="1" applyBorder="1" applyFont="1">
      <alignment horizontal="center" vertical="center"/>
    </xf>
    <xf borderId="15" fillId="2" fontId="16" numFmtId="0" xfId="0" applyAlignment="1" applyBorder="1" applyFont="1">
      <alignment horizontal="center" shrinkToFit="0" vertical="center" wrapText="1"/>
    </xf>
    <xf borderId="16" fillId="2" fontId="16" numFmtId="0" xfId="0" applyAlignment="1" applyBorder="1" applyFont="1">
      <alignment horizontal="center" vertical="center"/>
    </xf>
    <xf borderId="4" fillId="2" fontId="17" numFmtId="0" xfId="0" applyAlignment="1" applyBorder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7" fillId="0" fontId="17" numFmtId="0" xfId="0" applyAlignment="1" applyBorder="1" applyFont="1">
      <alignment horizontal="left" shrinkToFit="0" vertical="center" wrapText="1"/>
    </xf>
    <xf borderId="17" fillId="3" fontId="17" numFmtId="0" xfId="0" applyAlignment="1" applyBorder="1" applyFont="1">
      <alignment horizontal="center" shrinkToFit="0" vertical="center" wrapText="1"/>
    </xf>
    <xf borderId="17" fillId="6" fontId="17" numFmtId="0" xfId="0" applyAlignment="1" applyBorder="1" applyFill="1" applyFont="1">
      <alignment horizontal="center" shrinkToFit="0" vertical="center" wrapText="1"/>
    </xf>
    <xf borderId="17" fillId="0" fontId="17" numFmtId="0" xfId="0" applyAlignment="1" applyBorder="1" applyFont="1">
      <alignment horizontal="center" shrinkToFit="0" vertical="center" wrapText="1"/>
    </xf>
    <xf borderId="17" fillId="3" fontId="17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right"/>
    </xf>
    <xf borderId="5" fillId="0" fontId="18" numFmtId="9" xfId="0" applyAlignment="1" applyBorder="1" applyFont="1" applyNumberFormat="1">
      <alignment horizontal="left"/>
    </xf>
    <xf borderId="15" fillId="2" fontId="16" numFmtId="0" xfId="0" applyAlignment="1" applyBorder="1" applyFont="1">
      <alignment shrinkToFit="0" vertical="center" wrapText="1"/>
    </xf>
    <xf borderId="16" fillId="2" fontId="16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shrinkToFit="0" vertical="top" wrapText="1"/>
    </xf>
    <xf borderId="17" fillId="0" fontId="12" numFmtId="0" xfId="0" applyAlignment="1" applyBorder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7" fillId="2" fontId="19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17" fillId="3" fontId="17" numFmtId="0" xfId="0" applyAlignment="1" applyBorder="1" applyFont="1">
      <alignment horizontal="center" readingOrder="0" shrinkToFit="0" vertical="center" wrapText="1"/>
    </xf>
    <xf borderId="17" fillId="7" fontId="12" numFmtId="0" xfId="0" applyAlignment="1" applyBorder="1" applyFill="1" applyFont="1">
      <alignment horizontal="left" shrinkToFit="0" vertical="center" wrapText="1"/>
    </xf>
    <xf borderId="7" fillId="2" fontId="20" numFmtId="0" xfId="0" applyAlignment="1" applyBorder="1" applyFont="1">
      <alignment horizontal="center" vertical="center"/>
    </xf>
    <xf borderId="0" fillId="2" fontId="8" numFmtId="0" xfId="0" applyAlignment="1" applyFont="1">
      <alignment horizontal="center" vertical="center"/>
    </xf>
    <xf borderId="17" fillId="7" fontId="17" numFmtId="0" xfId="0" applyAlignment="1" applyBorder="1" applyFont="1">
      <alignment horizontal="left" shrinkToFit="0" vertical="center" wrapText="1"/>
    </xf>
    <xf borderId="7" fillId="2" fontId="21" numFmtId="0" xfId="0" applyAlignment="1" applyBorder="1" applyFont="1">
      <alignment vertical="center"/>
    </xf>
    <xf borderId="7" fillId="2" fontId="20" numFmtId="0" xfId="0" applyAlignment="1" applyBorder="1" applyFont="1">
      <alignment vertical="center"/>
    </xf>
    <xf borderId="0" fillId="2" fontId="20" numFmtId="0" xfId="0" applyAlignment="1" applyFont="1">
      <alignment horizontal="center" vertical="center"/>
    </xf>
    <xf borderId="0" fillId="2" fontId="22" numFmtId="0" xfId="0" applyAlignment="1" applyFont="1">
      <alignment horizontal="center" vertical="center"/>
    </xf>
    <xf borderId="7" fillId="0" fontId="23" numFmtId="165" xfId="0" applyAlignment="1" applyBorder="1" applyFont="1" applyNumberFormat="1">
      <alignment horizontal="left" vertical="center"/>
    </xf>
    <xf borderId="18" fillId="2" fontId="1" numFmtId="0" xfId="0" applyBorder="1" applyFont="1"/>
    <xf borderId="19" fillId="0" fontId="1" numFmtId="0" xfId="0" applyBorder="1" applyFont="1"/>
    <xf borderId="20" fillId="2" fontId="1" numFmtId="0" xfId="0" applyAlignment="1" applyBorder="1" applyFont="1">
      <alignment horizontal="center"/>
    </xf>
    <xf borderId="20" fillId="2" fontId="1" numFmtId="0" xfId="0" applyBorder="1" applyFont="1"/>
    <xf borderId="20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/>
    </xf>
    <xf borderId="2" fillId="2" fontId="24" numFmtId="0" xfId="0" applyAlignment="1" applyBorder="1" applyFont="1">
      <alignment horizontal="center" vertical="center"/>
    </xf>
    <xf borderId="12" fillId="2" fontId="1" numFmtId="0" xfId="0" applyBorder="1" applyFont="1"/>
    <xf borderId="0" fillId="0" fontId="25" numFmtId="0" xfId="0" applyAlignment="1" applyFont="1">
      <alignment horizontal="center" vertical="center"/>
    </xf>
    <xf borderId="12" fillId="7" fontId="1" numFmtId="0" xfId="0" applyBorder="1" applyFont="1"/>
    <xf borderId="12" fillId="7" fontId="23" numFmtId="0" xfId="0" applyAlignment="1" applyBorder="1" applyFont="1">
      <alignment vertical="center"/>
    </xf>
    <xf borderId="12" fillId="7" fontId="26" numFmtId="0" xfId="0" applyBorder="1" applyFont="1"/>
    <xf borderId="12" fillId="7" fontId="26" numFmtId="9" xfId="0" applyBorder="1" applyFont="1" applyNumberFormat="1"/>
    <xf borderId="12" fillId="2" fontId="9" numFmtId="0" xfId="0" applyBorder="1" applyFont="1"/>
    <xf borderId="0" fillId="0" fontId="9" numFmtId="0" xfId="0" applyFont="1"/>
    <xf borderId="12" fillId="7" fontId="9" numFmtId="0" xfId="0" applyBorder="1" applyFont="1"/>
    <xf borderId="12" fillId="7" fontId="26" numFmtId="0" xfId="0" applyAlignment="1" applyBorder="1" applyFont="1">
      <alignment shrinkToFit="0" vertical="center" wrapText="1"/>
    </xf>
    <xf borderId="0" fillId="0" fontId="27" numFmtId="0" xfId="0" applyFont="1"/>
    <xf borderId="12" fillId="7" fontId="26" numFmtId="10" xfId="0" applyBorder="1" applyFont="1" applyNumberFormat="1"/>
    <xf borderId="12" fillId="7" fontId="9" numFmtId="0" xfId="0" applyAlignment="1" applyBorder="1" applyFont="1">
      <alignment horizontal="left"/>
    </xf>
    <xf borderId="12" fillId="7" fontId="28" numFmtId="10" xfId="0" applyBorder="1" applyFont="1" applyNumberFormat="1"/>
    <xf borderId="22" fillId="7" fontId="29" numFmtId="0" xfId="0" applyAlignment="1" applyBorder="1" applyFont="1">
      <alignment vertical="center"/>
    </xf>
    <xf borderId="22" fillId="7" fontId="1" numFmtId="0" xfId="0" applyBorder="1" applyFont="1"/>
    <xf borderId="22" fillId="7" fontId="30" numFmtId="0" xfId="0" applyAlignment="1" applyBorder="1" applyFont="1">
      <alignment horizontal="center"/>
    </xf>
    <xf borderId="22" fillId="5" fontId="29" numFmtId="0" xfId="0" applyAlignment="1" applyBorder="1" applyFont="1">
      <alignment vertical="center"/>
    </xf>
    <xf borderId="22" fillId="5" fontId="1" numFmtId="0" xfId="0" applyBorder="1" applyFont="1"/>
    <xf borderId="22" fillId="5" fontId="30" numFmtId="0" xfId="0" applyAlignment="1" applyBorder="1" applyFont="1">
      <alignment horizontal="center"/>
    </xf>
    <xf borderId="12" fillId="2" fontId="1" numFmtId="0" xfId="0" applyAlignment="1" applyBorder="1" applyFont="1">
      <alignment vertical="center"/>
    </xf>
    <xf borderId="23" fillId="0" fontId="30" numFmtId="0" xfId="0" applyAlignment="1" applyBorder="1" applyFont="1">
      <alignment horizontal="left" shrinkToFit="0" vertical="center" wrapText="1"/>
    </xf>
    <xf borderId="23" fillId="0" fontId="3" numFmtId="0" xfId="0" applyBorder="1" applyFont="1"/>
    <xf borderId="12" fillId="2" fontId="30" numFmtId="0" xfId="0" applyAlignment="1" applyBorder="1" applyFont="1">
      <alignment vertical="center"/>
    </xf>
    <xf borderId="0" fillId="0" fontId="31" numFmtId="0" xfId="0" applyAlignment="1" applyFont="1">
      <alignment horizontal="center"/>
    </xf>
    <xf borderId="0" fillId="0" fontId="25" numFmtId="165" xfId="0" applyAlignment="1" applyFont="1" applyNumberFormat="1">
      <alignment horizontal="center" vertical="center"/>
    </xf>
    <xf borderId="0" fillId="0" fontId="29" numFmtId="0" xfId="0" applyAlignment="1" applyFont="1">
      <alignment horizontal="center" vertical="center"/>
    </xf>
    <xf borderId="0" fillId="0" fontId="18" numFmtId="165" xfId="0" applyAlignment="1" applyFont="1" applyNumberFormat="1">
      <alignment horizontal="right"/>
    </xf>
    <xf borderId="0" fillId="0" fontId="18" numFmtId="0" xfId="0" applyAlignment="1" applyFont="1">
      <alignment horizontal="left"/>
    </xf>
    <xf borderId="0" fillId="0" fontId="18" numFmtId="0" xfId="0" applyFont="1"/>
    <xf borderId="0" fillId="0" fontId="18" numFmtId="9" xfId="0" applyAlignment="1" applyFont="1" applyNumberFormat="1">
      <alignment horizontal="center" vertical="center"/>
    </xf>
    <xf quotePrefix="1" borderId="0" fillId="0" fontId="1" numFmtId="0" xfId="0" applyFont="1"/>
    <xf borderId="0" fillId="0" fontId="32" numFmtId="9" xfId="0" applyAlignment="1" applyFont="1" applyNumberFormat="1">
      <alignment horizontal="center" vertical="center"/>
    </xf>
    <xf borderId="0" fillId="0" fontId="18" numFmtId="165" xfId="0" applyAlignment="1" applyFont="1" applyNumberFormat="1">
      <alignment horizontal="left"/>
    </xf>
    <xf borderId="0" fillId="0" fontId="18" numFmtId="0" xfId="0" applyAlignment="1" applyFont="1">
      <alignment horizontal="center"/>
    </xf>
    <xf borderId="24" fillId="2" fontId="33" numFmtId="0" xfId="0" applyAlignment="1" applyBorder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0" fillId="0" fontId="34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12" fillId="2" fontId="1" numFmtId="0" xfId="0" applyAlignment="1" applyBorder="1" applyFont="1">
      <alignment horizontal="center" vertical="center"/>
    </xf>
    <xf borderId="27" fillId="2" fontId="35" numFmtId="0" xfId="0" applyAlignment="1" applyBorder="1" applyFont="1">
      <alignment horizontal="center" shrinkToFit="0" vertical="center" wrapText="1"/>
    </xf>
    <xf borderId="28" fillId="2" fontId="35" numFmtId="0" xfId="0" applyAlignment="1" applyBorder="1" applyFont="1">
      <alignment horizontal="center" shrinkToFit="0" vertical="center" wrapText="1"/>
    </xf>
    <xf borderId="27" fillId="2" fontId="35" numFmtId="165" xfId="0" applyAlignment="1" applyBorder="1" applyFont="1" applyNumberFormat="1">
      <alignment horizontal="center" shrinkToFit="0" vertical="center" wrapText="1"/>
    </xf>
    <xf borderId="28" fillId="2" fontId="35" numFmtId="165" xfId="0" applyAlignment="1" applyBorder="1" applyFont="1" applyNumberFormat="1">
      <alignment horizontal="center" shrinkToFit="0" vertical="center" wrapText="1"/>
    </xf>
    <xf borderId="0" fillId="0" fontId="30" numFmtId="0" xfId="0" applyAlignment="1" applyFont="1">
      <alignment vertical="center"/>
    </xf>
    <xf borderId="29" fillId="5" fontId="18" numFmtId="9" xfId="0" applyAlignment="1" applyBorder="1" applyFont="1" applyNumberFormat="1">
      <alignment horizontal="center" vertical="center"/>
    </xf>
    <xf borderId="29" fillId="8" fontId="18" numFmtId="9" xfId="0" applyAlignment="1" applyBorder="1" applyFill="1" applyFont="1" applyNumberFormat="1">
      <alignment horizontal="center" vertical="center"/>
    </xf>
    <xf borderId="30" fillId="8" fontId="18" numFmtId="9" xfId="0" applyAlignment="1" applyBorder="1" applyFont="1" applyNumberFormat="1">
      <alignment horizontal="center" vertical="center"/>
    </xf>
    <xf borderId="31" fillId="0" fontId="27" numFmtId="9" xfId="0" applyAlignment="1" applyBorder="1" applyFont="1" applyNumberFormat="1">
      <alignment horizontal="center"/>
    </xf>
    <xf borderId="0" fillId="0" fontId="27" numFmtId="9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32" fillId="5" fontId="36" numFmtId="164" xfId="0" applyAlignment="1" applyBorder="1" applyFont="1" applyNumberFormat="1">
      <alignment horizontal="center" vertical="center"/>
    </xf>
    <xf borderId="33" fillId="0" fontId="3" numFmtId="0" xfId="0" applyBorder="1" applyFont="1"/>
    <xf borderId="34" fillId="0" fontId="37" numFmtId="9" xfId="0" applyAlignment="1" applyBorder="1" applyFont="1" applyNumberFormat="1">
      <alignment horizontal="center" vertical="center"/>
    </xf>
    <xf borderId="32" fillId="5" fontId="38" numFmtId="164" xfId="0" applyAlignment="1" applyBorder="1" applyFont="1" applyNumberFormat="1">
      <alignment horizontal="center"/>
    </xf>
    <xf borderId="34" fillId="8" fontId="39" numFmtId="9" xfId="0" applyAlignment="1" applyBorder="1" applyFont="1" applyNumberFormat="1">
      <alignment horizontal="center" vertical="center"/>
    </xf>
    <xf borderId="0" fillId="0" fontId="27" numFmtId="166" xfId="0" applyAlignment="1" applyFont="1" applyNumberFormat="1">
      <alignment horizontal="center"/>
    </xf>
    <xf borderId="0" fillId="0" fontId="12" numFmtId="166" xfId="0" applyAlignment="1" applyFont="1" applyNumberFormat="1">
      <alignment horizontal="center"/>
    </xf>
    <xf borderId="0" fillId="0" fontId="40" numFmtId="0" xfId="0" applyAlignment="1" applyFont="1">
      <alignment vertical="center"/>
    </xf>
    <xf borderId="0" fillId="0" fontId="41" numFmtId="0" xfId="0" applyAlignment="1" applyFont="1">
      <alignment horizontal="center" vertical="center"/>
    </xf>
    <xf borderId="12" fillId="2" fontId="1" numFmtId="0" xfId="0" applyAlignment="1" applyBorder="1" applyFont="1">
      <alignment shrinkToFit="0" vertical="center" wrapText="1"/>
    </xf>
    <xf borderId="12" fillId="7" fontId="1" numFmtId="0" xfId="0" applyAlignment="1" applyBorder="1" applyFont="1">
      <alignment shrinkToFit="0" vertical="center" wrapText="1"/>
    </xf>
    <xf borderId="24" fillId="7" fontId="1" numFmtId="0" xfId="0" applyAlignment="1" applyBorder="1" applyFont="1">
      <alignment horizontal="center" shrinkToFit="0" vertical="center" wrapText="1"/>
    </xf>
    <xf borderId="35" fillId="2" fontId="35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5" fontId="42" numFmtId="0" xfId="0" applyAlignment="1" applyBorder="1" applyFont="1">
      <alignment horizontal="center" shrinkToFit="0" vertical="center" wrapText="1"/>
    </xf>
    <xf borderId="35" fillId="5" fontId="42" numFmtId="0" xfId="0" applyAlignment="1" applyBorder="1" applyFont="1">
      <alignment horizontal="center" shrinkToFit="0" vertical="center" wrapText="1"/>
    </xf>
    <xf borderId="35" fillId="5" fontId="26" numFmtId="0" xfId="0" applyAlignment="1" applyBorder="1" applyFont="1">
      <alignment horizontal="center" shrinkToFit="0" vertical="center" wrapText="1"/>
    </xf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0" fillId="0" fontId="43" numFmtId="0" xfId="0" applyAlignment="1" applyFont="1">
      <alignment vertical="center"/>
    </xf>
    <xf borderId="0" fillId="0" fontId="44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12" fillId="7" fontId="17" numFmtId="0" xfId="0" applyAlignment="1" applyBorder="1" applyFont="1">
      <alignment vertical="center"/>
    </xf>
    <xf borderId="46" fillId="7" fontId="17" numFmtId="0" xfId="0" applyAlignment="1" applyBorder="1" applyFont="1">
      <alignment horizontal="center" vertical="center"/>
    </xf>
    <xf borderId="47" fillId="0" fontId="3" numFmtId="0" xfId="0" applyBorder="1" applyFont="1"/>
    <xf borderId="48" fillId="7" fontId="45" numFmtId="0" xfId="0" applyAlignment="1" applyBorder="1" applyFont="1">
      <alignment horizontal="center" vertical="center"/>
    </xf>
    <xf borderId="0" fillId="0" fontId="23" numFmtId="0" xfId="0" applyFont="1"/>
    <xf borderId="0" fillId="0" fontId="30" numFmtId="0" xfId="0" applyFont="1"/>
    <xf borderId="0" fillId="0" fontId="23" numFmtId="0" xfId="0" applyAlignment="1" applyFont="1">
      <alignment horizontal="center"/>
    </xf>
    <xf borderId="0" fillId="0" fontId="12" numFmtId="0" xfId="0" applyFont="1"/>
    <xf borderId="0" fillId="0" fontId="12" numFmtId="9" xfId="0" applyFont="1" applyNumberFormat="1"/>
    <xf borderId="0" fillId="0" fontId="12" numFmtId="165" xfId="0" applyFont="1" applyNumberFormat="1"/>
    <xf borderId="0" fillId="0" fontId="46" numFmtId="0" xfId="0" applyFont="1"/>
    <xf borderId="0" fillId="0" fontId="1" numFmtId="9" xfId="0" applyFont="1" applyNumberFormat="1"/>
  </cellXfs>
  <cellStyles count="1">
    <cellStyle xfId="0" name="Normal" builtinId="0"/>
  </cellStyles>
  <dxfs count="4">
    <dxf>
      <font>
        <color theme="0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916116240266694"/>
          <c:y val="0.21196095397910578"/>
          <c:w val="0.7020757050637924"/>
          <c:h val="0.7134840958470381"/>
        </c:manualLayout>
      </c:layout>
      <c:barChart>
        <c:barDir val="col"/>
        <c:grouping val="stacked"/>
        <c:ser>
          <c:idx val="0"/>
          <c:order val="0"/>
          <c:tx>
            <c:v>Índice de Excelência</c:v>
          </c:tx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Apoio!$K$2</c:f>
              <c:numCache/>
            </c:numRef>
          </c:val>
        </c:ser>
        <c:ser>
          <c:idx val="1"/>
          <c:order val="1"/>
          <c:tx>
            <c:v>100% - Índice de Excelência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Apoio!$L$2</c:f>
              <c:numCache/>
            </c:numRef>
          </c:val>
        </c:ser>
        <c:overlap val="100"/>
        <c:axId val="307077356"/>
        <c:axId val="1810322502"/>
      </c:barChart>
      <c:catAx>
        <c:axId val="307077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0322502"/>
      </c:catAx>
      <c:valAx>
        <c:axId val="181032250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307077356"/>
        <c:majorUnit val="1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945477647863119"/>
          <c:y val="0.09011740289336072"/>
          <c:w val="0.6809034302565459"/>
          <c:h val="0.8279119836794917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1F2942"/>
            </a:solidFill>
            <a:ln cmpd="sng">
              <a:noFill/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14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Apoio!$J$3:$J$8</c:f>
            </c:strRef>
          </c:cat>
          <c:val>
            <c:numRef>
              <c:f>Apoio!$K$3:$K$8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Apoio!$J$3:$J$8</c:f>
            </c:strRef>
          </c:cat>
          <c:val>
            <c:numRef>
              <c:f>Apoio!$L$3:$L$8</c:f>
              <c:numCache/>
            </c:numRef>
          </c:val>
        </c:ser>
        <c:overlap val="100"/>
        <c:axId val="946691949"/>
        <c:axId val="924501748"/>
      </c:barChart>
      <c:catAx>
        <c:axId val="9466919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eXGyreAdventor"/>
              </a:defRPr>
            </a:pPr>
          </a:p>
        </c:txPr>
        <c:crossAx val="924501748"/>
      </c:catAx>
      <c:valAx>
        <c:axId val="924501748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46691949"/>
        <c:crosses val="max"/>
        <c:majorUnit val="1.0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916116240266694"/>
          <c:y val="0.21196095397910578"/>
          <c:w val="0.7020757050637924"/>
          <c:h val="0.7134840958470381"/>
        </c:manualLayout>
      </c:layout>
      <c:barChart>
        <c:barDir val="col"/>
        <c:grouping val="stacked"/>
        <c:ser>
          <c:idx val="0"/>
          <c:order val="0"/>
          <c:tx>
            <c:v>Índice de Excelência</c:v>
          </c:tx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Apoio!$O$2</c:f>
              <c:numCache/>
            </c:numRef>
          </c:val>
        </c:ser>
        <c:ser>
          <c:idx val="1"/>
          <c:order val="1"/>
          <c:tx>
            <c:v>100% - Índice de Excelência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Apoio!$P$2</c:f>
              <c:numCache/>
            </c:numRef>
          </c:val>
        </c:ser>
        <c:overlap val="100"/>
        <c:axId val="1667999204"/>
        <c:axId val="1847949368"/>
      </c:barChart>
      <c:catAx>
        <c:axId val="1667999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47949368"/>
      </c:catAx>
      <c:valAx>
        <c:axId val="1847949368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667999204"/>
        <c:majorUnit val="1.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945477647863119"/>
          <c:y val="0.09011740289336072"/>
          <c:w val="0.6809034302565459"/>
          <c:h val="0.8279119836794917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1F2942"/>
            </a:solidFill>
            <a:ln cmpd="sng">
              <a:noFill/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14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Apoio!$N$3:$N$5</c:f>
            </c:strRef>
          </c:cat>
          <c:val>
            <c:numRef>
              <c:f>Apoio!$O$3:$O$5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Apoio!$N$3:$N$5</c:f>
            </c:strRef>
          </c:cat>
          <c:val>
            <c:numRef>
              <c:f>Apoio!$P$3:$P$5</c:f>
              <c:numCache/>
            </c:numRef>
          </c:val>
        </c:ser>
        <c:overlap val="100"/>
        <c:axId val="393613161"/>
        <c:axId val="2060372194"/>
      </c:barChart>
      <c:catAx>
        <c:axId val="3936131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eXGyreAdventor"/>
              </a:defRPr>
            </a:pPr>
          </a:p>
        </c:txPr>
        <c:crossAx val="2060372194"/>
      </c:catAx>
      <c:valAx>
        <c:axId val="2060372194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93613161"/>
        <c:crosses val="max"/>
        <c:majorUnit val="1.0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916116240266694"/>
          <c:y val="0.21196095397910578"/>
          <c:w val="0.7020757050637924"/>
          <c:h val="0.7134840958470381"/>
        </c:manualLayout>
      </c:layout>
      <c:barChart>
        <c:barDir val="col"/>
        <c:grouping val="stacked"/>
        <c:ser>
          <c:idx val="0"/>
          <c:order val="0"/>
          <c:tx>
            <c:v>Índice de Excelência</c:v>
          </c:tx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Apoio!$AM$2</c:f>
              <c:numCache/>
            </c:numRef>
          </c:val>
        </c:ser>
        <c:ser>
          <c:idx val="1"/>
          <c:order val="1"/>
          <c:tx>
            <c:v>100% - Índice de Excelência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Apoio!$AN$2</c:f>
              <c:numCache/>
            </c:numRef>
          </c:val>
        </c:ser>
        <c:overlap val="100"/>
        <c:axId val="1595193904"/>
        <c:axId val="774987236"/>
      </c:barChart>
      <c:catAx>
        <c:axId val="1595193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4987236"/>
      </c:catAx>
      <c:valAx>
        <c:axId val="77498723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595193904"/>
        <c:majorUnit val="1.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945477647863119"/>
          <c:y val="0.09011740289336072"/>
          <c:w val="0.6809034302565459"/>
          <c:h val="0.8279119836794917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1F2942"/>
            </a:solidFill>
            <a:ln cmpd="sng">
              <a:noFill/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14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Apoio!$AL$3:$AL$5</c:f>
            </c:strRef>
          </c:cat>
          <c:val>
            <c:numRef>
              <c:f>Apoio!$AM$3:$AM$5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Apoio!$AL$3:$AL$5</c:f>
            </c:strRef>
          </c:cat>
          <c:val>
            <c:numRef>
              <c:f>Apoio!$AN$3:$AN$5</c:f>
              <c:numCache/>
            </c:numRef>
          </c:val>
        </c:ser>
        <c:overlap val="100"/>
        <c:axId val="1619837892"/>
        <c:axId val="234684503"/>
      </c:barChart>
      <c:catAx>
        <c:axId val="16198378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eXGyreAdventor"/>
              </a:defRPr>
            </a:pPr>
          </a:p>
        </c:txPr>
        <c:crossAx val="234684503"/>
      </c:catAx>
      <c:valAx>
        <c:axId val="234684503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19837892"/>
        <c:crosses val="max"/>
        <c:majorUnit val="1.0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916116240266694"/>
          <c:y val="0.21196095397910578"/>
          <c:w val="0.7020757050637924"/>
          <c:h val="0.7134840958470381"/>
        </c:manualLayout>
      </c:layout>
      <c:barChart>
        <c:barDir val="col"/>
        <c:grouping val="stacked"/>
        <c:ser>
          <c:idx val="0"/>
          <c:order val="0"/>
          <c:tx>
            <c:v>Índice de Excelência</c:v>
          </c:tx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Apoio!$AI$2</c:f>
              <c:numCache/>
            </c:numRef>
          </c:val>
        </c:ser>
        <c:ser>
          <c:idx val="1"/>
          <c:order val="1"/>
          <c:tx>
            <c:v>100% - Índice de Excelência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Apoio!$AJ$2</c:f>
              <c:numCache/>
            </c:numRef>
          </c:val>
        </c:ser>
        <c:overlap val="100"/>
        <c:axId val="2085610537"/>
        <c:axId val="1229369941"/>
      </c:barChart>
      <c:catAx>
        <c:axId val="2085610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9369941"/>
      </c:catAx>
      <c:valAx>
        <c:axId val="122936994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2085610537"/>
        <c:majorUnit val="1.0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945477647863119"/>
          <c:y val="0.09011740289336072"/>
          <c:w val="0.6809034302565459"/>
          <c:h val="0.8279119836794917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1F2942"/>
            </a:solidFill>
            <a:ln cmpd="sng">
              <a:noFill/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14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Apoio!$AH$3:$AH$6</c:f>
            </c:strRef>
          </c:cat>
          <c:val>
            <c:numRef>
              <c:f>Apoio!$AI$3:$AI$6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Apoio!$AH$3:$AH$6</c:f>
            </c:strRef>
          </c:cat>
          <c:val>
            <c:numRef>
              <c:f>Apoio!$AJ$3:$AJ$6</c:f>
              <c:numCache/>
            </c:numRef>
          </c:val>
        </c:ser>
        <c:overlap val="100"/>
        <c:axId val="760650525"/>
        <c:axId val="2143870102"/>
      </c:barChart>
      <c:catAx>
        <c:axId val="7606505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eXGyreAdventor"/>
              </a:defRPr>
            </a:pPr>
          </a:p>
        </c:txPr>
        <c:crossAx val="2143870102"/>
      </c:catAx>
      <c:valAx>
        <c:axId val="2143870102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0650525"/>
        <c:crosses val="max"/>
        <c:majorUnit val="1.0"/>
      </c:valAx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002776"/>
              </a:solidFill>
            </a:ln>
          </c:spPr>
          <c:marker>
            <c:symbol val="none"/>
          </c:marker>
          <c:cat>
            <c:strRef>
              <c:f>Resultados!$D$3:$D$12</c:f>
            </c:strRef>
          </c:cat>
          <c:val>
            <c:numRef>
              <c:f>Resultados!$G$3:$G$12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92D400"/>
              </a:solidFill>
            </a:ln>
          </c:spPr>
          <c:marker>
            <c:symbol val="none"/>
          </c:marker>
          <c:cat>
            <c:strRef>
              <c:f>Resultados!$D$3:$D$12</c:f>
            </c:strRef>
          </c:cat>
          <c:val>
            <c:numRef>
              <c:f>Resultados!$K$3:$K$12</c:f>
              <c:numCache/>
            </c:numRef>
          </c:val>
          <c:smooth val="1"/>
        </c:ser>
        <c:axId val="356731121"/>
        <c:axId val="899872582"/>
      </c:radarChart>
      <c:catAx>
        <c:axId val="356731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872582"/>
      </c:catAx>
      <c:valAx>
        <c:axId val="899872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731121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TeXGyreAdventor"/>
              </a:defRPr>
            </a:pPr>
            <a:r>
              <a:rPr b="1" i="0">
                <a:solidFill>
                  <a:srgbClr val="757575"/>
                </a:solidFill>
                <a:latin typeface="TeXGyreAdventor"/>
              </a:rPr>
              <a:t>Societário</a:t>
            </a:r>
          </a:p>
        </c:rich>
      </c:tx>
      <c:overlay val="0"/>
    </c:title>
    <c:plotArea>
      <c:layout/>
      <c:radarChart>
        <c:radarStyle val="marker"/>
        <c:axId val="66227552"/>
        <c:axId val="402905784"/>
      </c:radarChart>
      <c:catAx>
        <c:axId val="66227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905784"/>
      </c:catAx>
      <c:valAx>
        <c:axId val="40290578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6227552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TeXGyreAdventor"/>
              </a:defRPr>
            </a:pPr>
            <a:r>
              <a:rPr b="1" i="0">
                <a:solidFill>
                  <a:srgbClr val="757575"/>
                </a:solidFill>
                <a:latin typeface="TeXGyreAdventor"/>
              </a:rPr>
              <a:t>Tecnologia</a:t>
            </a:r>
          </a:p>
        </c:rich>
      </c:tx>
      <c:overlay val="0"/>
    </c:title>
    <c:plotArea>
      <c:layout/>
      <c:radarChart>
        <c:radarStyle val="marker"/>
        <c:axId val="1401459581"/>
        <c:axId val="657111948"/>
      </c:radarChart>
      <c:catAx>
        <c:axId val="1401459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7111948"/>
      </c:catAx>
      <c:valAx>
        <c:axId val="65711194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01459581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TeXGyreAdventor"/>
              </a:defRPr>
            </a:pPr>
            <a:r>
              <a:rPr b="1" i="0">
                <a:solidFill>
                  <a:srgbClr val="757575"/>
                </a:solidFill>
                <a:latin typeface="TeXGyreAdventor"/>
              </a:rPr>
              <a:t>Comercial</a:t>
            </a:r>
          </a:p>
        </c:rich>
      </c:tx>
      <c:overlay val="0"/>
    </c:title>
    <c:plotArea>
      <c:layout>
        <c:manualLayout>
          <c:xMode val="edge"/>
          <c:yMode val="edge"/>
          <c:x val="0.24122203336917714"/>
          <c:y val="0.190193156150387"/>
          <c:w val="0.5219613930417285"/>
          <c:h val="0.6353095775896656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002776"/>
              </a:solidFill>
            </a:ln>
          </c:spPr>
          <c:marker>
            <c:symbol val="none"/>
          </c:marker>
          <c:cat>
            <c:strRef>
              <c:f>'Diagnóstico'!$D$38:$D$43</c:f>
            </c:strRef>
          </c:cat>
          <c:val>
            <c:numRef>
              <c:f>'Diagnóstico'!$I$38:$I$43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92D400"/>
              </a:solidFill>
            </a:ln>
          </c:spPr>
          <c:marker>
            <c:symbol val="none"/>
          </c:marker>
          <c:cat>
            <c:strRef>
              <c:f>'Diagnóstico'!$D$38:$D$43</c:f>
            </c:strRef>
          </c:cat>
          <c:val>
            <c:numRef>
              <c:f>'Diagnóstico'!$J$38:$J$43</c:f>
              <c:numCache/>
            </c:numRef>
          </c:val>
          <c:smooth val="1"/>
        </c:ser>
        <c:axId val="1334363504"/>
        <c:axId val="1145659689"/>
      </c:radarChart>
      <c:catAx>
        <c:axId val="133436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659689"/>
      </c:catAx>
      <c:valAx>
        <c:axId val="1145659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363504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TeXGyreAdventor"/>
              </a:defRPr>
            </a:pPr>
            <a:r>
              <a:rPr b="1" i="0">
                <a:solidFill>
                  <a:srgbClr val="757575"/>
                </a:solidFill>
                <a:latin typeface="TeXGyreAdventor"/>
              </a:rPr>
              <a:t>Marketing</a:t>
            </a:r>
          </a:p>
        </c:rich>
      </c:tx>
      <c:overlay val="0"/>
    </c:title>
    <c:plotArea>
      <c:layout>
        <c:manualLayout>
          <c:xMode val="edge"/>
          <c:yMode val="edge"/>
          <c:x val="0.23988741574598504"/>
          <c:y val="0.20554165265517652"/>
          <c:w val="0.5415861704500309"/>
          <c:h val="0.6590337730979798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002776"/>
              </a:solidFill>
            </a:ln>
          </c:spPr>
          <c:marker>
            <c:symbol val="none"/>
          </c:marker>
          <c:cat>
            <c:strRef>
              <c:f>'Diagnóstico'!$D$50:$D$52</c:f>
            </c:strRef>
          </c:cat>
          <c:val>
            <c:numRef>
              <c:f>'Diagnóstico'!$I$50:$I$52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92D400"/>
              </a:solidFill>
            </a:ln>
          </c:spPr>
          <c:marker>
            <c:symbol val="none"/>
          </c:marker>
          <c:cat>
            <c:strRef>
              <c:f>'Diagnóstico'!$D$50:$D$52</c:f>
            </c:strRef>
          </c:cat>
          <c:val>
            <c:numRef>
              <c:f>'Diagnóstico'!$J$50:$J$52</c:f>
              <c:numCache/>
            </c:numRef>
          </c:val>
          <c:smooth val="1"/>
        </c:ser>
        <c:axId val="161985804"/>
        <c:axId val="1290918443"/>
      </c:radarChart>
      <c:catAx>
        <c:axId val="161985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918443"/>
      </c:catAx>
      <c:valAx>
        <c:axId val="1290918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85804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TeXGyreAdventor"/>
              </a:defRPr>
            </a:pPr>
            <a:r>
              <a:rPr b="1" i="0">
                <a:solidFill>
                  <a:srgbClr val="757575"/>
                </a:solidFill>
                <a:latin typeface="TeXGyreAdventor"/>
              </a:rPr>
              <a:t>Financeiro</a:t>
            </a:r>
          </a:p>
        </c:rich>
      </c:tx>
      <c:overlay val="0"/>
    </c:title>
    <c:plotArea>
      <c:layout/>
      <c:radarChart>
        <c:radarStyle val="marker"/>
        <c:axId val="507704498"/>
        <c:axId val="172547131"/>
      </c:radarChart>
      <c:catAx>
        <c:axId val="507704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47131"/>
      </c:catAx>
      <c:valAx>
        <c:axId val="17254713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07704498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TeXGyreAdventor"/>
              </a:defRPr>
            </a:pPr>
            <a:r>
              <a:rPr b="1" i="0">
                <a:solidFill>
                  <a:srgbClr val="757575"/>
                </a:solidFill>
                <a:latin typeface="TeXGyreAdventor"/>
              </a:rPr>
              <a:t>Controladoria</a:t>
            </a:r>
          </a:p>
        </c:rich>
      </c:tx>
      <c:overlay val="0"/>
    </c:title>
    <c:plotArea>
      <c:layout/>
      <c:radarChart>
        <c:radarStyle val="marker"/>
        <c:axId val="1249141748"/>
        <c:axId val="424971483"/>
      </c:radarChart>
      <c:catAx>
        <c:axId val="1249141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971483"/>
      </c:catAx>
      <c:valAx>
        <c:axId val="42497148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49141748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TeXGyreAdventor"/>
              </a:defRPr>
            </a:pPr>
            <a:r>
              <a:rPr b="1" i="0">
                <a:solidFill>
                  <a:srgbClr val="757575"/>
                </a:solidFill>
                <a:latin typeface="TeXGyreAdventor"/>
              </a:rPr>
              <a:t>Fiscal</a:t>
            </a:r>
          </a:p>
        </c:rich>
      </c:tx>
      <c:overlay val="0"/>
    </c:title>
    <c:plotArea>
      <c:layout/>
      <c:radarChart>
        <c:radarStyle val="marker"/>
        <c:axId val="1697781060"/>
        <c:axId val="1769819914"/>
      </c:radarChart>
      <c:catAx>
        <c:axId val="1697781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9819914"/>
      </c:catAx>
      <c:valAx>
        <c:axId val="176981991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97781060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TeXGyreAdventor"/>
              </a:defRPr>
            </a:pPr>
            <a:r>
              <a:rPr b="1" i="0">
                <a:solidFill>
                  <a:srgbClr val="757575"/>
                </a:solidFill>
                <a:latin typeface="TeXGyreAdventor"/>
              </a:rPr>
              <a:t>Contábil</a:t>
            </a:r>
          </a:p>
        </c:rich>
      </c:tx>
      <c:overlay val="0"/>
    </c:title>
    <c:plotArea>
      <c:layout/>
      <c:radarChart>
        <c:radarStyle val="marker"/>
        <c:axId val="690893693"/>
        <c:axId val="354109055"/>
      </c:radarChart>
      <c:catAx>
        <c:axId val="690893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109055"/>
      </c:catAx>
      <c:valAx>
        <c:axId val="35410905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90893693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TeXGyreAdventor"/>
              </a:defRPr>
            </a:pPr>
            <a:r>
              <a:rPr b="1" i="0">
                <a:solidFill>
                  <a:srgbClr val="757575"/>
                </a:solidFill>
                <a:latin typeface="TeXGyreAdventor"/>
              </a:rPr>
              <a:t>Gestão de Pessoas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002776"/>
              </a:solidFill>
            </a:ln>
          </c:spPr>
          <c:marker>
            <c:symbol val="none"/>
          </c:marker>
          <c:cat>
            <c:strRef>
              <c:f>'Diagnóstico'!$D$107:$D$110</c:f>
            </c:strRef>
          </c:cat>
          <c:val>
            <c:numRef>
              <c:f>'Diagnóstico'!$I$107:$I$110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92D400"/>
              </a:solidFill>
            </a:ln>
          </c:spPr>
          <c:marker>
            <c:symbol val="none"/>
          </c:marker>
          <c:cat>
            <c:strRef>
              <c:f>'Diagnóstico'!$D$107:$D$110</c:f>
            </c:strRef>
          </c:cat>
          <c:val>
            <c:numRef>
              <c:f>'Diagnóstico'!$J$107:$J$110</c:f>
              <c:numCache/>
            </c:numRef>
          </c:val>
          <c:smooth val="1"/>
        </c:ser>
        <c:axId val="1515158927"/>
        <c:axId val="1799148988"/>
      </c:radarChart>
      <c:catAx>
        <c:axId val="151515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148988"/>
      </c:catAx>
      <c:valAx>
        <c:axId val="1799148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158927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TeXGyreAdventor"/>
              </a:defRPr>
            </a:pPr>
            <a:r>
              <a:rPr b="1" i="0">
                <a:solidFill>
                  <a:srgbClr val="757575"/>
                </a:solidFill>
                <a:latin typeface="TeXGyreAdventor"/>
              </a:rPr>
              <a:t>Planejamento Estratégico</a:t>
            </a:r>
          </a:p>
        </c:rich>
      </c:tx>
      <c:overlay val="0"/>
    </c:title>
    <c:plotArea>
      <c:layout>
        <c:manualLayout>
          <c:xMode val="edge"/>
          <c:yMode val="edge"/>
          <c:x val="0.21315491270113"/>
          <c:y val="0.18153127734033214"/>
          <c:w val="0.5519510441629576"/>
          <c:h val="0.705270778652668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002776"/>
              </a:solidFill>
            </a:ln>
          </c:spPr>
          <c:marker>
            <c:symbol val="none"/>
          </c:marker>
          <c:cat>
            <c:strRef>
              <c:f>'Diagnóstico'!$D$117:$D$119</c:f>
            </c:strRef>
          </c:cat>
          <c:val>
            <c:numRef>
              <c:f>'Diagnóstico'!$I$117:$I$119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92D400"/>
              </a:solidFill>
            </a:ln>
          </c:spPr>
          <c:marker>
            <c:symbol val="none"/>
          </c:marker>
          <c:cat>
            <c:strRef>
              <c:f>'Diagnóstico'!$D$117:$D$119</c:f>
            </c:strRef>
          </c:cat>
          <c:val>
            <c:numRef>
              <c:f>'Diagnóstico'!$J$117:$J$119</c:f>
              <c:numCache/>
            </c:numRef>
          </c:val>
          <c:smooth val="1"/>
        </c:ser>
        <c:axId val="1466442799"/>
        <c:axId val="101925359"/>
      </c:radarChart>
      <c:catAx>
        <c:axId val="1466442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25359"/>
      </c:catAx>
      <c:valAx>
        <c:axId val="101925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442799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902206111630808"/>
          <c:y val="0.01613758029978587"/>
          <c:w val="0.9609779388836919"/>
          <c:h val="0.894093802046157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20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Total!$C$5:$L$5</c:f>
            </c:strRef>
          </c:cat>
          <c:val>
            <c:numRef>
              <c:f>Total!$C$6:$L$6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Total!$C$5:$L$5</c:f>
            </c:strRef>
          </c:cat>
          <c:val>
            <c:numRef>
              <c:f>Total!$C$7:$L$7</c:f>
              <c:numCache/>
            </c:numRef>
          </c:val>
        </c:ser>
        <c:overlap val="100"/>
        <c:axId val="1955313791"/>
        <c:axId val="603515566"/>
      </c:barChart>
      <c:catAx>
        <c:axId val="1955313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603515566"/>
      </c:catAx>
      <c:valAx>
        <c:axId val="60351556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955313791"/>
        <c:majorUnit val="1.0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1736700512528642"/>
          <c:y val="0.28488027451800085"/>
          <c:w val="0.5674730029464861"/>
          <c:h val="0.6432654602163546"/>
        </c:manualLayout>
      </c:layout>
      <c:barChart>
        <c:barDir val="col"/>
        <c:grouping val="stacked"/>
        <c:ser>
          <c:idx val="0"/>
          <c:order val="0"/>
          <c:tx>
            <c:v>38%</c:v>
          </c:tx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Total!$C$2</c:f>
            </c:strRef>
          </c:cat>
          <c:val>
            <c:numRef>
              <c:f>Total!$G$10</c:f>
              <c:numCache/>
            </c:numRef>
          </c:val>
        </c:ser>
        <c:ser>
          <c:idx val="1"/>
          <c:order val="1"/>
          <c:tx>
            <c:v>100% - Índice de Excelência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Total!$C$2</c:f>
            </c:strRef>
          </c:cat>
          <c:val>
            <c:numRef>
              <c:f>Total!$G$10</c:f>
              <c:numCache/>
            </c:numRef>
          </c:val>
        </c:ser>
        <c:overlap val="100"/>
        <c:axId val="320505250"/>
        <c:axId val="1915126490"/>
      </c:barChart>
      <c:catAx>
        <c:axId val="320505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eXGyreAdventor"/>
              </a:defRPr>
            </a:pPr>
          </a:p>
        </c:txPr>
        <c:crossAx val="1915126490"/>
      </c:catAx>
      <c:valAx>
        <c:axId val="1915126490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320505250"/>
        <c:majorUnit val="1.0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916116240266694"/>
          <c:y val="0.21196095397910578"/>
          <c:w val="0.7020757050637924"/>
          <c:h val="0.7134840958470381"/>
        </c:manualLayout>
      </c:layout>
      <c:barChart>
        <c:barDir val="col"/>
        <c:grouping val="stacked"/>
        <c:ser>
          <c:idx val="0"/>
          <c:order val="0"/>
          <c:tx>
            <c:v>Índice de Excelência</c:v>
          </c:tx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Apoio!$C$2</c:f>
              <c:numCache/>
            </c:numRef>
          </c:val>
        </c:ser>
        <c:ser>
          <c:idx val="1"/>
          <c:order val="1"/>
          <c:tx>
            <c:v>100% - Índice de Excelência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Apoio!$D$2</c:f>
              <c:numCache/>
            </c:numRef>
          </c:val>
        </c:ser>
        <c:overlap val="100"/>
        <c:axId val="1188823271"/>
        <c:axId val="1532688493"/>
      </c:barChart>
      <c:catAx>
        <c:axId val="1188823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32688493"/>
      </c:catAx>
      <c:valAx>
        <c:axId val="153268849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188823271"/>
        <c:majorUnit val="1.0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945477647863119"/>
          <c:y val="0.09011740289336072"/>
          <c:w val="0.6809034302565459"/>
          <c:h val="0.8279119836794917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1F2942"/>
            </a:solidFill>
            <a:ln cmpd="sng">
              <a:noFill/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14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Apoio!$B$3:$B$8</c:f>
            </c:strRef>
          </c:cat>
          <c:val>
            <c:numRef>
              <c:f>Apoio!$C$3:$C$8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Apoio!$B$3:$B$8</c:f>
            </c:strRef>
          </c:cat>
          <c:val>
            <c:numRef>
              <c:f>Apoio!$D$3:$D$8</c:f>
              <c:numCache/>
            </c:numRef>
          </c:val>
        </c:ser>
        <c:overlap val="100"/>
        <c:axId val="852511033"/>
        <c:axId val="1472599118"/>
      </c:barChart>
      <c:catAx>
        <c:axId val="8525110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eXGyreAdventor"/>
              </a:defRPr>
            </a:pPr>
          </a:p>
        </c:txPr>
        <c:crossAx val="1472599118"/>
      </c:catAx>
      <c:valAx>
        <c:axId val="1472599118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52511033"/>
        <c:crosses val="max"/>
        <c:majorUnit val="1.0"/>
      </c:valAx>
    </c:plotArea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916116240266694"/>
          <c:y val="0.21196095397910578"/>
          <c:w val="0.7020757050637924"/>
          <c:h val="0.7134840958470381"/>
        </c:manualLayout>
      </c:layout>
      <c:barChart>
        <c:barDir val="col"/>
        <c:grouping val="stacked"/>
        <c:ser>
          <c:idx val="0"/>
          <c:order val="0"/>
          <c:tx>
            <c:v>Índice de Excelência</c:v>
          </c:tx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Apoio!$G$2</c:f>
              <c:numCache/>
            </c:numRef>
          </c:val>
        </c:ser>
        <c:ser>
          <c:idx val="1"/>
          <c:order val="1"/>
          <c:tx>
            <c:v>100% - Índice de Excelência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Apoio!$H$2</c:f>
              <c:numCache/>
            </c:numRef>
          </c:val>
        </c:ser>
        <c:overlap val="100"/>
        <c:axId val="1612258317"/>
        <c:axId val="1190867306"/>
      </c:barChart>
      <c:catAx>
        <c:axId val="1612258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0867306"/>
      </c:catAx>
      <c:valAx>
        <c:axId val="119086730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612258317"/>
        <c:majorUnit val="1.0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945477647863119"/>
          <c:y val="0.09011740289336072"/>
          <c:w val="0.6809034302565459"/>
          <c:h val="0.8279119836794917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1F2942"/>
            </a:solidFill>
            <a:ln cmpd="sng">
              <a:noFill/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14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Apoio!$F$3:$F$7</c:f>
            </c:strRef>
          </c:cat>
          <c:val>
            <c:numRef>
              <c:f>Apoio!$G$3:$G$7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Apoio!$F$3:$F$7</c:f>
            </c:strRef>
          </c:cat>
          <c:val>
            <c:numRef>
              <c:f>Apoio!$H$3:$H$7</c:f>
              <c:numCache/>
            </c:numRef>
          </c:val>
        </c:ser>
        <c:overlap val="100"/>
        <c:axId val="446901164"/>
        <c:axId val="751698799"/>
      </c:barChart>
      <c:catAx>
        <c:axId val="4469011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eXGyreAdventor"/>
              </a:defRPr>
            </a:pPr>
          </a:p>
        </c:txPr>
        <c:crossAx val="751698799"/>
      </c:catAx>
      <c:valAx>
        <c:axId val="751698799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6901164"/>
        <c:crosses val="max"/>
        <c:majorUnit val="1.0"/>
      </c:valAx>
    </c:plotArea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916116240266694"/>
          <c:y val="0.21196095397910578"/>
          <c:w val="0.7020757050637924"/>
          <c:h val="0.7134840958470381"/>
        </c:manualLayout>
      </c:layout>
      <c:barChart>
        <c:barDir val="col"/>
        <c:grouping val="stacked"/>
        <c:ser>
          <c:idx val="0"/>
          <c:order val="0"/>
          <c:tx>
            <c:v>Índice de Excelência</c:v>
          </c:tx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Apoio!$S$2</c:f>
              <c:numCache/>
            </c:numRef>
          </c:val>
        </c:ser>
        <c:ser>
          <c:idx val="1"/>
          <c:order val="1"/>
          <c:tx>
            <c:v>100% - Índice de Excelência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Apoio!$T$2</c:f>
              <c:numCache/>
            </c:numRef>
          </c:val>
        </c:ser>
        <c:overlap val="100"/>
        <c:axId val="581862693"/>
        <c:axId val="1977278504"/>
      </c:barChart>
      <c:catAx>
        <c:axId val="581862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77278504"/>
      </c:catAx>
      <c:valAx>
        <c:axId val="197727850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581862693"/>
        <c:majorUnit val="1.0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945477647863119"/>
          <c:y val="0.09011740289336072"/>
          <c:w val="0.6809034302565459"/>
          <c:h val="0.8279119836794917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1F2942"/>
            </a:solidFill>
            <a:ln cmpd="sng">
              <a:noFill/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14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Apoio!$R$3:$R$9</c:f>
            </c:strRef>
          </c:cat>
          <c:val>
            <c:numRef>
              <c:f>Apoio!$S$3:$S$9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Apoio!$R$3:$R$9</c:f>
            </c:strRef>
          </c:cat>
          <c:val>
            <c:numRef>
              <c:f>Apoio!$T$3:$T$9</c:f>
              <c:numCache/>
            </c:numRef>
          </c:val>
        </c:ser>
        <c:overlap val="100"/>
        <c:axId val="1045009396"/>
        <c:axId val="1982231109"/>
      </c:barChart>
      <c:catAx>
        <c:axId val="10450093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eXGyreAdventor"/>
              </a:defRPr>
            </a:pPr>
          </a:p>
        </c:txPr>
        <c:crossAx val="1982231109"/>
      </c:catAx>
      <c:valAx>
        <c:axId val="1982231109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45009396"/>
        <c:crosses val="max"/>
        <c:majorUnit val="1.0"/>
      </c:valAx>
    </c:plotArea>
    <c:plotVisOnly val="1"/>
  </c:chart>
  <c:spPr>
    <a:solidFill>
      <a:srgbClr val="FFFFF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916116240266694"/>
          <c:y val="0.21196095397910578"/>
          <c:w val="0.7020757050637924"/>
          <c:h val="0.7134840958470381"/>
        </c:manualLayout>
      </c:layout>
      <c:barChart>
        <c:barDir val="col"/>
        <c:grouping val="stacked"/>
        <c:ser>
          <c:idx val="0"/>
          <c:order val="0"/>
          <c:tx>
            <c:v>Índice de Excelência</c:v>
          </c:tx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Apoio!$W$2</c:f>
              <c:numCache/>
            </c:numRef>
          </c:val>
        </c:ser>
        <c:ser>
          <c:idx val="1"/>
          <c:order val="1"/>
          <c:tx>
            <c:v>100% - Índice de Excelência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Apoio!$X$2</c:f>
              <c:numCache/>
            </c:numRef>
          </c:val>
        </c:ser>
        <c:overlap val="100"/>
        <c:axId val="282045370"/>
        <c:axId val="1583271455"/>
      </c:barChart>
      <c:catAx>
        <c:axId val="282045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83271455"/>
      </c:catAx>
      <c:valAx>
        <c:axId val="158327145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282045370"/>
        <c:majorUnit val="1.0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945477647863119"/>
          <c:y val="0.09011740289336072"/>
          <c:w val="0.6809034302565459"/>
          <c:h val="0.8279119836794917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1F2942"/>
            </a:solidFill>
            <a:ln cmpd="sng">
              <a:noFill/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14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Apoio!$V$3:$V$11</c:f>
            </c:strRef>
          </c:cat>
          <c:val>
            <c:numRef>
              <c:f>Apoio!$W$3:$W$11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Apoio!$V$3:$V$11</c:f>
            </c:strRef>
          </c:cat>
          <c:val>
            <c:numRef>
              <c:f>Apoio!$X$3:$X$11</c:f>
              <c:numCache/>
            </c:numRef>
          </c:val>
        </c:ser>
        <c:overlap val="100"/>
        <c:axId val="586909562"/>
        <c:axId val="1740020144"/>
      </c:barChart>
      <c:catAx>
        <c:axId val="5869095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eXGyreAdventor"/>
              </a:defRPr>
            </a:pPr>
          </a:p>
        </c:txPr>
        <c:crossAx val="1740020144"/>
      </c:catAx>
      <c:valAx>
        <c:axId val="1740020144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6909562"/>
        <c:crosses val="max"/>
        <c:majorUnit val="1.0"/>
      </c:valAx>
    </c:plotArea>
    <c:plotVisOnly val="1"/>
  </c:chart>
  <c:spPr>
    <a:solidFill>
      <a:srgbClr val="FFFFFF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916116240266694"/>
          <c:y val="0.21196095397910578"/>
          <c:w val="0.7020757050637924"/>
          <c:h val="0.7134840958470381"/>
        </c:manualLayout>
      </c:layout>
      <c:barChart>
        <c:barDir val="col"/>
        <c:grouping val="stacked"/>
        <c:ser>
          <c:idx val="0"/>
          <c:order val="0"/>
          <c:tx>
            <c:v>Índice de Excelência</c:v>
          </c:tx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Apoio!$AA$2</c:f>
              <c:numCache/>
            </c:numRef>
          </c:val>
        </c:ser>
        <c:ser>
          <c:idx val="1"/>
          <c:order val="1"/>
          <c:tx>
            <c:v>100% - Índice de Excelência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Apoio!$AB$2</c:f>
              <c:numCache/>
            </c:numRef>
          </c:val>
        </c:ser>
        <c:overlap val="100"/>
        <c:axId val="1344227782"/>
        <c:axId val="420996809"/>
      </c:barChart>
      <c:catAx>
        <c:axId val="1344227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0996809"/>
      </c:catAx>
      <c:valAx>
        <c:axId val="42099680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344227782"/>
        <c:majorUnit val="1.0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945477647863119"/>
          <c:y val="0.09011740289336072"/>
          <c:w val="0.6809034302565459"/>
          <c:h val="0.8279119836794917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1F2942"/>
            </a:solidFill>
            <a:ln cmpd="sng">
              <a:noFill/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14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Apoio!$Z$3:$Z$6</c:f>
            </c:strRef>
          </c:cat>
          <c:val>
            <c:numRef>
              <c:f>Apoio!$AA$3:$AA$6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Apoio!$Z$3:$Z$6</c:f>
            </c:strRef>
          </c:cat>
          <c:val>
            <c:numRef>
              <c:f>Apoio!$AB$3:$AB$6</c:f>
              <c:numCache/>
            </c:numRef>
          </c:val>
        </c:ser>
        <c:overlap val="100"/>
        <c:axId val="575158773"/>
        <c:axId val="999170628"/>
      </c:barChart>
      <c:catAx>
        <c:axId val="5751587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eXGyreAdventor"/>
              </a:defRPr>
            </a:pPr>
          </a:p>
        </c:txPr>
        <c:crossAx val="999170628"/>
      </c:catAx>
      <c:valAx>
        <c:axId val="999170628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75158773"/>
        <c:crosses val="max"/>
        <c:majorUnit val="1.0"/>
      </c:valAx>
    </c:plotArea>
    <c:plotVisOnly val="1"/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916116240266694"/>
          <c:y val="0.21196095397910578"/>
          <c:w val="0.7020757050637924"/>
          <c:h val="0.7134840958470381"/>
        </c:manualLayout>
      </c:layout>
      <c:barChart>
        <c:barDir val="col"/>
        <c:grouping val="stacked"/>
        <c:ser>
          <c:idx val="0"/>
          <c:order val="0"/>
          <c:tx>
            <c:v>Índice de Excelência</c:v>
          </c:tx>
          <c:spPr>
            <a:solidFill>
              <a:srgbClr val="1F294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Apoio!$AE$2</c:f>
              <c:numCache/>
            </c:numRef>
          </c:val>
        </c:ser>
        <c:ser>
          <c:idx val="1"/>
          <c:order val="1"/>
          <c:tx>
            <c:v>100% - Índice de Excelência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Apoio!$AF$2</c:f>
              <c:numCache/>
            </c:numRef>
          </c:val>
        </c:ser>
        <c:overlap val="100"/>
        <c:axId val="1703105316"/>
        <c:axId val="59562991"/>
      </c:barChart>
      <c:catAx>
        <c:axId val="1703105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562991"/>
      </c:catAx>
      <c:valAx>
        <c:axId val="5956299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703105316"/>
        <c:majorUnit val="1.0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945477647863119"/>
          <c:y val="0.09011740289336072"/>
          <c:w val="0.6809034302565459"/>
          <c:h val="0.8279119836794917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1F2942"/>
            </a:solidFill>
            <a:ln cmpd="sng">
              <a:noFill/>
            </a:ln>
          </c:spPr>
          <c:dLbls>
            <c:numFmt formatCode="0%" sourceLinked="0"/>
            <c:txPr>
              <a:bodyPr/>
              <a:lstStyle/>
              <a:p>
                <a:pPr lvl="0">
                  <a:defRPr b="1" i="0" sz="1400">
                    <a:solidFill>
                      <a:srgbClr val="56F0F8"/>
                    </a:solidFill>
                    <a:latin typeface="TeXGyreAdventor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Apoio!$AD$3:$AD$6</c:f>
            </c:strRef>
          </c:cat>
          <c:val>
            <c:numRef>
              <c:f>Apoio!$AE$3:$AE$6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Apoio!$AD$3:$AD$6</c:f>
            </c:strRef>
          </c:cat>
          <c:val>
            <c:numRef>
              <c:f>Apoio!$AF$3:$AF$6</c:f>
              <c:numCache/>
            </c:numRef>
          </c:val>
        </c:ser>
        <c:overlap val="100"/>
        <c:axId val="494241593"/>
        <c:axId val="1456033297"/>
      </c:barChart>
      <c:catAx>
        <c:axId val="4942415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eXGyreAdventor"/>
              </a:defRPr>
            </a:pPr>
          </a:p>
        </c:txPr>
        <c:crossAx val="1456033297"/>
      </c:catAx>
      <c:valAx>
        <c:axId val="1456033297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94241593"/>
        <c:crosses val="max"/>
        <c:majorUnit val="1.0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11" Type="http://schemas.openxmlformats.org/officeDocument/2006/relationships/chart" Target="../charts/chart19.xml"/><Relationship Id="rId10" Type="http://schemas.openxmlformats.org/officeDocument/2006/relationships/chart" Target="../charts/chart18.xml"/><Relationship Id="rId9" Type="http://schemas.openxmlformats.org/officeDocument/2006/relationships/chart" Target="../charts/chart17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114300</xdr:rowOff>
    </xdr:from>
    <xdr:ext cx="628650" cy="6286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1000125</xdr:colOff>
      <xdr:row>2</xdr:row>
      <xdr:rowOff>142875</xdr:rowOff>
    </xdr:from>
    <xdr:ext cx="4610100" cy="4343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4</xdr:row>
      <xdr:rowOff>0</xdr:rowOff>
    </xdr:from>
    <xdr:ext cx="8582025" cy="40767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1000125</xdr:colOff>
      <xdr:row>2</xdr:row>
      <xdr:rowOff>142875</xdr:rowOff>
    </xdr:from>
    <xdr:ext cx="4610100" cy="43434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4</xdr:row>
      <xdr:rowOff>0</xdr:rowOff>
    </xdr:from>
    <xdr:ext cx="8582025" cy="40767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1000125</xdr:colOff>
      <xdr:row>2</xdr:row>
      <xdr:rowOff>142875</xdr:rowOff>
    </xdr:from>
    <xdr:ext cx="4610100" cy="43434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4</xdr:row>
      <xdr:rowOff>0</xdr:rowOff>
    </xdr:from>
    <xdr:ext cx="8582025" cy="40767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1000125</xdr:colOff>
      <xdr:row>2</xdr:row>
      <xdr:rowOff>142875</xdr:rowOff>
    </xdr:from>
    <xdr:ext cx="4610100" cy="43434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4</xdr:row>
      <xdr:rowOff>0</xdr:rowOff>
    </xdr:from>
    <xdr:ext cx="8582025" cy="40767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1</xdr:row>
      <xdr:rowOff>857250</xdr:rowOff>
    </xdr:from>
    <xdr:ext cx="12296775" cy="38100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16</xdr:row>
      <xdr:rowOff>9525</xdr:rowOff>
    </xdr:from>
    <xdr:ext cx="6486525" cy="47720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857250</xdr:colOff>
      <xdr:row>16</xdr:row>
      <xdr:rowOff>9525</xdr:rowOff>
    </xdr:from>
    <xdr:ext cx="6600825" cy="476250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9525</xdr:colOff>
      <xdr:row>16</xdr:row>
      <xdr:rowOff>9525</xdr:rowOff>
    </xdr:from>
    <xdr:ext cx="6486525" cy="47625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0</xdr:colOff>
      <xdr:row>40</xdr:row>
      <xdr:rowOff>9525</xdr:rowOff>
    </xdr:from>
    <xdr:ext cx="6486525" cy="476250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857250</xdr:colOff>
      <xdr:row>40</xdr:row>
      <xdr:rowOff>9525</xdr:rowOff>
    </xdr:from>
    <xdr:ext cx="6600825" cy="47625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16</xdr:col>
      <xdr:colOff>9525</xdr:colOff>
      <xdr:row>40</xdr:row>
      <xdr:rowOff>9525</xdr:rowOff>
    </xdr:from>
    <xdr:ext cx="6486525" cy="476250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0</xdr:colOff>
      <xdr:row>64</xdr:row>
      <xdr:rowOff>28575</xdr:rowOff>
    </xdr:from>
    <xdr:ext cx="6486525" cy="4762500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857250</xdr:colOff>
      <xdr:row>64</xdr:row>
      <xdr:rowOff>28575</xdr:rowOff>
    </xdr:from>
    <xdr:ext cx="6600825" cy="476250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16</xdr:col>
      <xdr:colOff>9525</xdr:colOff>
      <xdr:row>64</xdr:row>
      <xdr:rowOff>28575</xdr:rowOff>
    </xdr:from>
    <xdr:ext cx="6486525" cy="476250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</xdr:col>
      <xdr:colOff>0</xdr:colOff>
      <xdr:row>88</xdr:row>
      <xdr:rowOff>19050</xdr:rowOff>
    </xdr:from>
    <xdr:ext cx="6486525" cy="476250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352425</xdr:colOff>
      <xdr:row>16</xdr:row>
      <xdr:rowOff>38100</xdr:rowOff>
    </xdr:from>
    <xdr:ext cx="11068050" cy="3076575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10</xdr:row>
      <xdr:rowOff>161925</xdr:rowOff>
    </xdr:from>
    <xdr:ext cx="5324475" cy="4200525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1000125</xdr:colOff>
      <xdr:row>2</xdr:row>
      <xdr:rowOff>142875</xdr:rowOff>
    </xdr:from>
    <xdr:ext cx="4610100" cy="434340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4</xdr:row>
      <xdr:rowOff>0</xdr:rowOff>
    </xdr:from>
    <xdr:ext cx="8582025" cy="4076700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1000125</xdr:colOff>
      <xdr:row>2</xdr:row>
      <xdr:rowOff>142875</xdr:rowOff>
    </xdr:from>
    <xdr:ext cx="4610100" cy="434340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4</xdr:row>
      <xdr:rowOff>0</xdr:rowOff>
    </xdr:from>
    <xdr:ext cx="8582025" cy="4076700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1000125</xdr:colOff>
      <xdr:row>2</xdr:row>
      <xdr:rowOff>142875</xdr:rowOff>
    </xdr:from>
    <xdr:ext cx="4610100" cy="4343400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4</xdr:row>
      <xdr:rowOff>0</xdr:rowOff>
    </xdr:from>
    <xdr:ext cx="8582025" cy="4076700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1000125</xdr:colOff>
      <xdr:row>2</xdr:row>
      <xdr:rowOff>142875</xdr:rowOff>
    </xdr:from>
    <xdr:ext cx="4610100" cy="4343400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4</xdr:row>
      <xdr:rowOff>0</xdr:rowOff>
    </xdr:from>
    <xdr:ext cx="8582025" cy="4076700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1000125</xdr:colOff>
      <xdr:row>2</xdr:row>
      <xdr:rowOff>142875</xdr:rowOff>
    </xdr:from>
    <xdr:ext cx="4610100" cy="4343400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4</xdr:row>
      <xdr:rowOff>0</xdr:rowOff>
    </xdr:from>
    <xdr:ext cx="8582025" cy="4076700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1000125</xdr:colOff>
      <xdr:row>2</xdr:row>
      <xdr:rowOff>142875</xdr:rowOff>
    </xdr:from>
    <xdr:ext cx="4610100" cy="4343400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4</xdr:row>
      <xdr:rowOff>0</xdr:rowOff>
    </xdr:from>
    <xdr:ext cx="8582025" cy="4076700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2776"/>
      </a:accent1>
      <a:accent2>
        <a:srgbClr val="92D400"/>
      </a:accent2>
      <a:accent3>
        <a:srgbClr val="00A1DE"/>
      </a:accent3>
      <a:accent4>
        <a:srgbClr val="3C8A2E"/>
      </a:accent4>
      <a:accent5>
        <a:srgbClr val="73E4C9"/>
      </a:accent5>
      <a:accent6>
        <a:srgbClr val="FFC000"/>
      </a:accent6>
      <a:hlink>
        <a:srgbClr val="00A1DE"/>
      </a:hlink>
      <a:folHlink>
        <a:srgbClr val="00A1D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2942"/>
    <pageSetUpPr/>
  </sheetPr>
  <sheetViews>
    <sheetView showGridLines="0" workbookViewId="0"/>
  </sheetViews>
  <sheetFormatPr customHeight="1" defaultColWidth="11.22" defaultRowHeight="15.0"/>
  <cols>
    <col customWidth="1" min="1" max="1" width="3.0"/>
    <col customWidth="1" min="2" max="2" width="2.67"/>
    <col customWidth="1" min="3" max="3" width="6.67"/>
    <col customWidth="1" min="4" max="4" width="28.44"/>
    <col customWidth="1" min="5" max="5" width="47.11"/>
    <col customWidth="1" min="6" max="6" width="11.44"/>
    <col customWidth="1" min="7" max="7" width="17.11"/>
    <col customWidth="1" min="8" max="8" width="23.78"/>
    <col customWidth="1" min="9" max="9" width="14.0"/>
    <col customWidth="1" min="10" max="10" width="12.33"/>
    <col customWidth="1" min="11" max="11" width="32.11"/>
    <col customWidth="1" min="12" max="12" width="32.33"/>
    <col customWidth="1" min="13" max="13" width="0.67"/>
    <col customWidth="1" min="14" max="32" width="10.67"/>
  </cols>
  <sheetData>
    <row r="1" ht="69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7"/>
      <c r="B2" s="5"/>
      <c r="C2" s="8" t="s">
        <v>1</v>
      </c>
      <c r="L2" s="9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7"/>
      <c r="B3" s="5"/>
      <c r="C3" s="10" t="s">
        <v>2</v>
      </c>
      <c r="F3" s="11"/>
      <c r="G3" s="6"/>
      <c r="H3" s="12"/>
      <c r="I3" s="6"/>
      <c r="J3" s="6"/>
      <c r="K3" s="6"/>
      <c r="L3" s="1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7"/>
      <c r="B4" s="5"/>
      <c r="C4" s="14" t="s">
        <v>3</v>
      </c>
      <c r="D4" s="15"/>
      <c r="E4" s="16">
        <f>G34</f>
        <v>41</v>
      </c>
      <c r="F4" s="11"/>
      <c r="G4" s="6"/>
      <c r="H4" s="12"/>
      <c r="I4" s="6"/>
      <c r="J4" s="6"/>
      <c r="K4" s="6"/>
      <c r="L4" s="1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7"/>
      <c r="B5" s="5"/>
      <c r="C5" s="14" t="s">
        <v>4</v>
      </c>
      <c r="D5" s="15"/>
      <c r="E5" s="16">
        <f>G46</f>
        <v>10</v>
      </c>
      <c r="F5" s="11"/>
      <c r="G5" s="6"/>
      <c r="H5" s="12"/>
      <c r="I5" s="6"/>
      <c r="J5" s="6"/>
      <c r="K5" s="6"/>
      <c r="L5" s="1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7"/>
      <c r="B6" s="5"/>
      <c r="C6" s="14" t="s">
        <v>5</v>
      </c>
      <c r="D6" s="15"/>
      <c r="E6" s="16">
        <f>G103</f>
        <v>27</v>
      </c>
      <c r="F6" s="11"/>
      <c r="G6" s="6"/>
      <c r="H6" s="12"/>
      <c r="I6" s="6"/>
      <c r="J6" s="6"/>
      <c r="K6" s="6"/>
      <c r="L6" s="1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7"/>
      <c r="B7" s="5"/>
      <c r="C7" s="14" t="s">
        <v>6</v>
      </c>
      <c r="D7" s="15"/>
      <c r="E7" s="16">
        <f>G113</f>
        <v>9.5</v>
      </c>
      <c r="F7" s="11"/>
      <c r="G7" s="6"/>
      <c r="H7" s="12"/>
      <c r="I7" s="6"/>
      <c r="J7" s="6"/>
      <c r="K7" s="6"/>
      <c r="L7" s="1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7"/>
      <c r="B8" s="5"/>
      <c r="C8" s="5"/>
      <c r="D8" s="5"/>
      <c r="E8" s="17"/>
      <c r="F8" s="11"/>
      <c r="G8" s="6"/>
      <c r="H8" s="12"/>
      <c r="I8" s="6"/>
      <c r="J8" s="6"/>
      <c r="K8" s="6"/>
      <c r="L8" s="1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7"/>
      <c r="B9" s="5"/>
      <c r="C9" s="5"/>
      <c r="D9" s="5"/>
      <c r="E9" s="17"/>
      <c r="F9" s="11"/>
      <c r="G9" s="6"/>
      <c r="H9" s="12"/>
      <c r="I9" s="6"/>
      <c r="J9" s="6"/>
      <c r="K9" s="6"/>
      <c r="L9" s="1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hidden="1">
      <c r="A10" s="7"/>
      <c r="B10" s="5"/>
      <c r="C10" s="18" t="s">
        <v>7</v>
      </c>
      <c r="D10" s="19"/>
      <c r="E10" s="20"/>
      <c r="F10" s="21"/>
      <c r="G10" s="22" t="s">
        <v>8</v>
      </c>
      <c r="H10" s="23"/>
      <c r="I10" s="24" t="s">
        <v>9</v>
      </c>
      <c r="J10" s="25" t="s">
        <v>10</v>
      </c>
      <c r="K10" s="26" t="s">
        <v>11</v>
      </c>
      <c r="L10" s="2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idden="1">
      <c r="A11" s="7"/>
      <c r="B11" s="5"/>
      <c r="C11" s="28" t="s">
        <v>12</v>
      </c>
      <c r="D11" s="29"/>
      <c r="E11" s="30"/>
      <c r="F11" s="11"/>
      <c r="G11" s="31">
        <f>SUM(G15:G20)</f>
        <v>0</v>
      </c>
      <c r="H11" s="12"/>
      <c r="I11" s="32">
        <f>SUMIF(J16,"&gt;0",I16)+SUMIF(J17,"&gt;0",I17)+SUMIF(J18,"&gt;0",I18)+SUMIF(J19,"&gt;0",I19)+SUMIF(J20,"&gt;0",I20)+SUMIF(J15,"&gt;0",I15)</f>
        <v>0</v>
      </c>
      <c r="J11" s="32">
        <f>SUM(J15:J20)</f>
        <v>60</v>
      </c>
      <c r="K11" s="33" t="str">
        <f>IFERROR("PONTUAÇÃO REAL: "&amp;(ROUND((IFERROR(I11/J11,"Não se aplica")*100),1)&amp;"%"),0%)</f>
        <v>PONTUAÇÃO REAL: 0%</v>
      </c>
      <c r="L11" s="3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idden="1">
      <c r="A12" s="35"/>
      <c r="B12" s="36"/>
      <c r="C12" s="28" t="s">
        <v>13</v>
      </c>
      <c r="D12" s="29"/>
      <c r="E12" s="30"/>
      <c r="F12" s="37"/>
      <c r="G12" s="37"/>
      <c r="H12" s="37"/>
      <c r="I12" s="37"/>
      <c r="J12" s="37"/>
      <c r="K12" s="37"/>
      <c r="L12" s="38"/>
      <c r="M12" s="5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</row>
    <row r="13" hidden="1">
      <c r="A13" s="7"/>
      <c r="B13" s="5"/>
      <c r="C13" s="39"/>
      <c r="D13" s="6"/>
      <c r="E13" s="5"/>
      <c r="F13" s="37"/>
      <c r="G13" s="6"/>
      <c r="H13" s="6"/>
      <c r="I13" s="6"/>
      <c r="J13" s="6"/>
      <c r="K13" s="6"/>
      <c r="L13" s="1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idden="1">
      <c r="A14" s="35"/>
      <c r="B14" s="36"/>
      <c r="C14" s="40"/>
      <c r="D14" s="41" t="s">
        <v>14</v>
      </c>
      <c r="E14" s="42" t="s">
        <v>15</v>
      </c>
      <c r="F14" s="43" t="s">
        <v>16</v>
      </c>
      <c r="G14" s="43" t="s">
        <v>17</v>
      </c>
      <c r="H14" s="43" t="s">
        <v>18</v>
      </c>
      <c r="I14" s="43" t="s">
        <v>19</v>
      </c>
      <c r="J14" s="42" t="s">
        <v>20</v>
      </c>
      <c r="K14" s="42" t="s">
        <v>21</v>
      </c>
      <c r="L14" s="44" t="s">
        <v>22</v>
      </c>
      <c r="M14" s="5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</row>
    <row r="15" hidden="1">
      <c r="A15" s="45"/>
      <c r="B15" s="46"/>
      <c r="C15" s="47" t="s">
        <v>23</v>
      </c>
      <c r="D15" s="48" t="s">
        <v>24</v>
      </c>
      <c r="E15" s="49" t="s">
        <v>25</v>
      </c>
      <c r="F15" s="50" t="s">
        <v>26</v>
      </c>
      <c r="G15" s="50">
        <v>0.0</v>
      </c>
      <c r="H15" s="50" t="s">
        <v>27</v>
      </c>
      <c r="I15" s="51">
        <f>IFERROR(VLOOKUP(H15,LISTAS!$B$4:$C$7,2,FALSE),"0")</f>
        <v>0</v>
      </c>
      <c r="J15" s="52">
        <f t="shared" ref="J15:J20" si="1">IF(F15="sim",10,0)</f>
        <v>10</v>
      </c>
      <c r="K15" s="53"/>
      <c r="L15" s="53"/>
      <c r="M15" s="5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</row>
    <row r="16" hidden="1">
      <c r="A16" s="45"/>
      <c r="B16" s="46"/>
      <c r="C16" s="47" t="s">
        <v>28</v>
      </c>
      <c r="D16" s="48" t="s">
        <v>29</v>
      </c>
      <c r="E16" s="49" t="s">
        <v>30</v>
      </c>
      <c r="F16" s="50" t="s">
        <v>26</v>
      </c>
      <c r="G16" s="50">
        <v>0.0</v>
      </c>
      <c r="H16" s="50" t="s">
        <v>27</v>
      </c>
      <c r="I16" s="51">
        <f>IFERROR(VLOOKUP(H16,LISTAS!$B$4:$C$7,2,FALSE),"0")</f>
        <v>0</v>
      </c>
      <c r="J16" s="52">
        <f t="shared" si="1"/>
        <v>10</v>
      </c>
      <c r="K16" s="53"/>
      <c r="L16" s="53"/>
      <c r="M16" s="5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</row>
    <row r="17" hidden="1">
      <c r="A17" s="45"/>
      <c r="B17" s="46"/>
      <c r="C17" s="47" t="s">
        <v>31</v>
      </c>
      <c r="D17" s="48" t="s">
        <v>32</v>
      </c>
      <c r="E17" s="49" t="s">
        <v>33</v>
      </c>
      <c r="F17" s="50" t="s">
        <v>26</v>
      </c>
      <c r="G17" s="50">
        <v>0.0</v>
      </c>
      <c r="H17" s="50" t="s">
        <v>27</v>
      </c>
      <c r="I17" s="51">
        <f>IFERROR(VLOOKUP(H17,LISTAS!$B$4:$C$7,2,FALSE),"0")</f>
        <v>0</v>
      </c>
      <c r="J17" s="52">
        <f t="shared" si="1"/>
        <v>10</v>
      </c>
      <c r="K17" s="53"/>
      <c r="L17" s="53"/>
      <c r="M17" s="5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</row>
    <row r="18" hidden="1">
      <c r="A18" s="45"/>
      <c r="B18" s="46"/>
      <c r="C18" s="47" t="s">
        <v>34</v>
      </c>
      <c r="D18" s="48" t="s">
        <v>35</v>
      </c>
      <c r="E18" s="49" t="s">
        <v>36</v>
      </c>
      <c r="F18" s="50" t="s">
        <v>26</v>
      </c>
      <c r="G18" s="50">
        <v>0.0</v>
      </c>
      <c r="H18" s="50" t="s">
        <v>27</v>
      </c>
      <c r="I18" s="51">
        <f>IFERROR(VLOOKUP(H18,LISTAS!$B$4:$C$7,2,FALSE),"0")</f>
        <v>0</v>
      </c>
      <c r="J18" s="52">
        <f t="shared" si="1"/>
        <v>10</v>
      </c>
      <c r="K18" s="53"/>
      <c r="L18" s="53"/>
      <c r="M18" s="5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</row>
    <row r="19" hidden="1">
      <c r="A19" s="45"/>
      <c r="B19" s="46"/>
      <c r="C19" s="47" t="s">
        <v>37</v>
      </c>
      <c r="D19" s="48" t="s">
        <v>38</v>
      </c>
      <c r="E19" s="49" t="s">
        <v>39</v>
      </c>
      <c r="F19" s="50" t="s">
        <v>26</v>
      </c>
      <c r="G19" s="50">
        <v>0.0</v>
      </c>
      <c r="H19" s="50" t="s">
        <v>27</v>
      </c>
      <c r="I19" s="51">
        <f>IFERROR(VLOOKUP(H19,LISTAS!$B$4:$C$7,2,FALSE),"0")</f>
        <v>0</v>
      </c>
      <c r="J19" s="52">
        <f t="shared" si="1"/>
        <v>10</v>
      </c>
      <c r="K19" s="53"/>
      <c r="L19" s="53"/>
      <c r="M19" s="5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</row>
    <row r="20" hidden="1">
      <c r="A20" s="45"/>
      <c r="B20" s="46"/>
      <c r="C20" s="47" t="s">
        <v>40</v>
      </c>
      <c r="D20" s="48" t="s">
        <v>41</v>
      </c>
      <c r="E20" s="49" t="s">
        <v>42</v>
      </c>
      <c r="F20" s="50" t="s">
        <v>26</v>
      </c>
      <c r="G20" s="50">
        <v>0.0</v>
      </c>
      <c r="H20" s="50" t="s">
        <v>27</v>
      </c>
      <c r="I20" s="51">
        <f>IFERROR(VLOOKUP(H20,LISTAS!$B$4:$C$7,2,FALSE),"0")</f>
        <v>0</v>
      </c>
      <c r="J20" s="52">
        <f t="shared" si="1"/>
        <v>10</v>
      </c>
      <c r="K20" s="53"/>
      <c r="L20" s="53"/>
      <c r="M20" s="5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</row>
    <row r="21" hidden="1">
      <c r="A21" s="7"/>
      <c r="B21" s="5"/>
      <c r="C21" s="6"/>
      <c r="D21" s="5"/>
      <c r="E21" s="5"/>
      <c r="F21" s="37"/>
      <c r="G21" s="6"/>
      <c r="H21" s="55"/>
      <c r="I21" s="6"/>
      <c r="J21" s="6"/>
      <c r="K21" s="56"/>
      <c r="L21" s="5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idden="1">
      <c r="A22" s="7"/>
      <c r="B22" s="5"/>
      <c r="C22" s="18" t="s">
        <v>43</v>
      </c>
      <c r="D22" s="19"/>
      <c r="E22" s="20"/>
      <c r="F22" s="21"/>
      <c r="G22" s="22" t="s">
        <v>44</v>
      </c>
      <c r="H22" s="23"/>
      <c r="I22" s="24" t="s">
        <v>9</v>
      </c>
      <c r="J22" s="25" t="s">
        <v>10</v>
      </c>
      <c r="K22" s="26" t="s">
        <v>11</v>
      </c>
      <c r="L22" s="2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idden="1">
      <c r="A23" s="7"/>
      <c r="B23" s="5"/>
      <c r="C23" s="28" t="s">
        <v>12</v>
      </c>
      <c r="D23" s="29"/>
      <c r="E23" s="30"/>
      <c r="F23" s="11"/>
      <c r="G23" s="31">
        <f>SUM(G27:G31)</f>
        <v>0</v>
      </c>
      <c r="H23" s="12"/>
      <c r="I23" s="32">
        <f>SUMIF(J28,"&gt;0",I28)+SUMIF(J29,"&gt;0",I29)+SUMIF(J30,"&gt;0",I30)+SUMIF(J31,"&gt;0",I31)+SUMIF(J27,"&gt;0",I27)</f>
        <v>0</v>
      </c>
      <c r="J23" s="32">
        <f>SUM(J27:J31)</f>
        <v>50</v>
      </c>
      <c r="K23" s="33" t="str">
        <f>IFERROR("PONTUAÇÃO REAL: "&amp;(ROUND((IFERROR(I23/J23,"Não se aplica")*100),1)&amp;"%"),0%)</f>
        <v>PONTUAÇÃO REAL: 0%</v>
      </c>
      <c r="L23" s="3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idden="1">
      <c r="A24" s="35"/>
      <c r="B24" s="36"/>
      <c r="C24" s="28" t="s">
        <v>13</v>
      </c>
      <c r="D24" s="29"/>
      <c r="E24" s="30"/>
      <c r="F24" s="37"/>
      <c r="G24" s="37"/>
      <c r="H24" s="37"/>
      <c r="I24" s="37"/>
      <c r="J24" s="37"/>
      <c r="K24" s="37"/>
      <c r="L24" s="38"/>
      <c r="M24" s="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</row>
    <row r="25" hidden="1">
      <c r="A25" s="7"/>
      <c r="B25" s="5"/>
      <c r="C25" s="39"/>
      <c r="D25" s="6"/>
      <c r="E25" s="5"/>
      <c r="F25" s="37"/>
      <c r="G25" s="6"/>
      <c r="H25" s="6"/>
      <c r="I25" s="6"/>
      <c r="J25" s="6"/>
      <c r="K25" s="6"/>
      <c r="L25" s="1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idden="1">
      <c r="A26" s="35"/>
      <c r="B26" s="36"/>
      <c r="C26" s="40"/>
      <c r="D26" s="58" t="str">
        <f t="shared" ref="D26:L26" si="2">D$14</f>
        <v>Item</v>
      </c>
      <c r="E26" s="43" t="str">
        <f t="shared" si="2"/>
        <v>Perguntas</v>
      </c>
      <c r="F26" s="43" t="str">
        <f t="shared" si="2"/>
        <v>É aplicável?
SIM/NÃO</v>
      </c>
      <c r="G26" s="43" t="str">
        <f t="shared" si="2"/>
        <v>Autoavaliação (Nota 0 a 10)</v>
      </c>
      <c r="H26" s="43" t="str">
        <f t="shared" si="2"/>
        <v>Avaliação</v>
      </c>
      <c r="I26" s="43" t="str">
        <f t="shared" si="2"/>
        <v>Nota Avaliação</v>
      </c>
      <c r="J26" s="43" t="str">
        <f t="shared" si="2"/>
        <v>Nota Máxima</v>
      </c>
      <c r="K26" s="43" t="str">
        <f t="shared" si="2"/>
        <v>Observações do Consultor CFE</v>
      </c>
      <c r="L26" s="59" t="str">
        <f t="shared" si="2"/>
        <v>Melhorias Possíveis</v>
      </c>
      <c r="M26" s="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 hidden="1">
      <c r="A27" s="60"/>
      <c r="B27" s="54"/>
      <c r="C27" s="47" t="s">
        <v>45</v>
      </c>
      <c r="D27" s="48" t="s">
        <v>46</v>
      </c>
      <c r="E27" s="49" t="s">
        <v>47</v>
      </c>
      <c r="F27" s="50" t="s">
        <v>26</v>
      </c>
      <c r="G27" s="50">
        <v>0.0</v>
      </c>
      <c r="H27" s="50" t="s">
        <v>27</v>
      </c>
      <c r="I27" s="51">
        <f>IFERROR(VLOOKUP(H27,LISTAS!$B$4:$C$7,2,FALSE),"0")</f>
        <v>0</v>
      </c>
      <c r="J27" s="52">
        <f t="shared" ref="J27:J31" si="3">IF(F27="sim",10,0)</f>
        <v>10</v>
      </c>
      <c r="K27" s="53"/>
      <c r="L27" s="53"/>
      <c r="M27" s="5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</row>
    <row r="28" hidden="1">
      <c r="A28" s="60"/>
      <c r="B28" s="54"/>
      <c r="C28" s="47" t="s">
        <v>48</v>
      </c>
      <c r="D28" s="48" t="s">
        <v>49</v>
      </c>
      <c r="E28" s="49" t="s">
        <v>50</v>
      </c>
      <c r="F28" s="50" t="s">
        <v>26</v>
      </c>
      <c r="G28" s="50">
        <v>0.0</v>
      </c>
      <c r="H28" s="50" t="s">
        <v>27</v>
      </c>
      <c r="I28" s="51">
        <f>IFERROR(VLOOKUP(H28,LISTAS!$B$4:$C$7,2,FALSE),"0")</f>
        <v>0</v>
      </c>
      <c r="J28" s="52">
        <f t="shared" si="3"/>
        <v>10</v>
      </c>
      <c r="K28" s="53"/>
      <c r="L28" s="53"/>
      <c r="M28" s="5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</row>
    <row r="29" hidden="1">
      <c r="A29" s="60"/>
      <c r="B29" s="54"/>
      <c r="C29" s="47" t="s">
        <v>51</v>
      </c>
      <c r="D29" s="48" t="s">
        <v>52</v>
      </c>
      <c r="E29" s="49" t="s">
        <v>53</v>
      </c>
      <c r="F29" s="50" t="s">
        <v>26</v>
      </c>
      <c r="G29" s="50">
        <v>0.0</v>
      </c>
      <c r="H29" s="50" t="s">
        <v>27</v>
      </c>
      <c r="I29" s="51">
        <f>IFERROR(VLOOKUP(H29,LISTAS!$B$4:$C$7,2,FALSE),"0")</f>
        <v>0</v>
      </c>
      <c r="J29" s="52">
        <f t="shared" si="3"/>
        <v>10</v>
      </c>
      <c r="K29" s="53"/>
      <c r="L29" s="53"/>
      <c r="M29" s="5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</row>
    <row r="30" hidden="1">
      <c r="A30" s="60"/>
      <c r="B30" s="54"/>
      <c r="C30" s="47" t="s">
        <v>54</v>
      </c>
      <c r="D30" s="48" t="s">
        <v>55</v>
      </c>
      <c r="E30" s="49" t="s">
        <v>56</v>
      </c>
      <c r="F30" s="50" t="s">
        <v>26</v>
      </c>
      <c r="G30" s="50">
        <v>0.0</v>
      </c>
      <c r="H30" s="50" t="s">
        <v>27</v>
      </c>
      <c r="I30" s="51">
        <f>IFERROR(VLOOKUP(H30,LISTAS!$B$4:$C$7,2,FALSE),"0")</f>
        <v>0</v>
      </c>
      <c r="J30" s="52">
        <f t="shared" si="3"/>
        <v>10</v>
      </c>
      <c r="K30" s="53"/>
      <c r="L30" s="53"/>
      <c r="M30" s="5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</row>
    <row r="31" hidden="1">
      <c r="A31" s="45"/>
      <c r="B31" s="46"/>
      <c r="C31" s="47" t="s">
        <v>57</v>
      </c>
      <c r="D31" s="61" t="s">
        <v>58</v>
      </c>
      <c r="E31" s="49" t="s">
        <v>59</v>
      </c>
      <c r="F31" s="50" t="s">
        <v>26</v>
      </c>
      <c r="G31" s="50">
        <v>0.0</v>
      </c>
      <c r="H31" s="50" t="s">
        <v>27</v>
      </c>
      <c r="I31" s="51">
        <f>IFERROR(VLOOKUP(H31,LISTAS!$B$4:$C$7,2,FALSE),"0")</f>
        <v>0</v>
      </c>
      <c r="J31" s="52">
        <f t="shared" si="3"/>
        <v>10</v>
      </c>
      <c r="K31" s="53"/>
      <c r="L31" s="53"/>
      <c r="M31" s="5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</row>
    <row r="32">
      <c r="A32" s="7"/>
      <c r="B32" s="5"/>
      <c r="C32" s="6"/>
      <c r="D32" s="5"/>
      <c r="E32" s="5"/>
      <c r="F32" s="37"/>
      <c r="G32" s="6"/>
      <c r="H32" s="55"/>
      <c r="I32" s="62"/>
      <c r="J32" s="63"/>
      <c r="K32" s="56"/>
      <c r="L32" s="5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7"/>
      <c r="B33" s="5"/>
      <c r="C33" s="18" t="s">
        <v>3</v>
      </c>
      <c r="D33" s="19"/>
      <c r="E33" s="20"/>
      <c r="F33" s="21"/>
      <c r="G33" s="64" t="s">
        <v>60</v>
      </c>
      <c r="H33" s="23"/>
      <c r="I33" s="24" t="s">
        <v>9</v>
      </c>
      <c r="J33" s="25" t="s">
        <v>10</v>
      </c>
      <c r="K33" s="26" t="s">
        <v>11</v>
      </c>
      <c r="L33" s="2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7"/>
      <c r="B34" s="5"/>
      <c r="C34" s="28" t="s">
        <v>12</v>
      </c>
      <c r="D34" s="29"/>
      <c r="E34" s="30"/>
      <c r="F34" s="11"/>
      <c r="G34" s="31">
        <f>SUM(G38:G43)</f>
        <v>41</v>
      </c>
      <c r="H34" s="12"/>
      <c r="I34" s="32">
        <f>SUMIF(J39,"&gt;0",I39)+SUMIF(J40,"&gt;0",I40)+SUMIF(J41,"&gt;0",I41)+SUMIF(J42,"&gt;0",I42)+SUMIF(J43,"&gt;0",I43)+SUMIF(J38,"&gt;0",I38)</f>
        <v>27</v>
      </c>
      <c r="J34" s="32">
        <f>SUM(J38:J43)</f>
        <v>60</v>
      </c>
      <c r="K34" s="33" t="str">
        <f>IFERROR("PONTUAÇÃO REAL: "&amp;(ROUND((IFERROR(I34/J34,"Não se aplica")*100),1)&amp;"%"),0%)</f>
        <v>PONTUAÇÃO REAL: 45%</v>
      </c>
      <c r="L34" s="3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35"/>
      <c r="B35" s="36"/>
      <c r="C35" s="28" t="s">
        <v>13</v>
      </c>
      <c r="D35" s="29"/>
      <c r="E35" s="30"/>
      <c r="F35" s="37"/>
      <c r="G35" s="37"/>
      <c r="H35" s="37"/>
      <c r="I35" s="37"/>
      <c r="J35" s="37"/>
      <c r="K35" s="37"/>
      <c r="L35" s="38"/>
      <c r="M35" s="5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>
      <c r="A36" s="7"/>
      <c r="B36" s="5"/>
      <c r="C36" s="39"/>
      <c r="D36" s="6"/>
      <c r="E36" s="5"/>
      <c r="F36" s="37"/>
      <c r="G36" s="6"/>
      <c r="H36" s="6"/>
      <c r="I36" s="6"/>
      <c r="J36" s="6"/>
      <c r="K36" s="6"/>
      <c r="L36" s="1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35"/>
      <c r="B37" s="36"/>
      <c r="C37" s="40"/>
      <c r="D37" s="41" t="str">
        <f t="shared" ref="D37:L37" si="4">D$14</f>
        <v>Item</v>
      </c>
      <c r="E37" s="42" t="str">
        <f t="shared" si="4"/>
        <v>Perguntas</v>
      </c>
      <c r="F37" s="43" t="str">
        <f t="shared" si="4"/>
        <v>É aplicável?
SIM/NÃO</v>
      </c>
      <c r="G37" s="43" t="str">
        <f t="shared" si="4"/>
        <v>Autoavaliação (Nota 0 a 10)</v>
      </c>
      <c r="H37" s="43" t="str">
        <f t="shared" si="4"/>
        <v>Avaliação</v>
      </c>
      <c r="I37" s="43" t="str">
        <f t="shared" si="4"/>
        <v>Nota Avaliação</v>
      </c>
      <c r="J37" s="42" t="str">
        <f t="shared" si="4"/>
        <v>Nota Máxima</v>
      </c>
      <c r="K37" s="42" t="str">
        <f t="shared" si="4"/>
        <v>Observações do Consultor CFE</v>
      </c>
      <c r="L37" s="44" t="str">
        <f t="shared" si="4"/>
        <v>Melhorias Possíveis</v>
      </c>
      <c r="M37" s="5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  <row r="38">
      <c r="A38" s="65"/>
      <c r="B38" s="66"/>
      <c r="C38" s="47" t="s">
        <v>61</v>
      </c>
      <c r="D38" s="48" t="s">
        <v>62</v>
      </c>
      <c r="E38" s="49" t="s">
        <v>63</v>
      </c>
      <c r="F38" s="50" t="s">
        <v>26</v>
      </c>
      <c r="G38" s="67">
        <v>7.0</v>
      </c>
      <c r="H38" s="67" t="s">
        <v>64</v>
      </c>
      <c r="I38" s="51">
        <f>IFERROR(VLOOKUP(H38,LISTAS!$B$4:$C$7,2,FALSE),"0")</f>
        <v>3</v>
      </c>
      <c r="J38" s="52">
        <f t="shared" ref="J38:J43" si="5">IF(F38="sim",10,0)</f>
        <v>10</v>
      </c>
      <c r="K38" s="53"/>
      <c r="L38" s="53"/>
      <c r="M38" s="5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</row>
    <row r="39">
      <c r="A39" s="65"/>
      <c r="B39" s="66"/>
      <c r="C39" s="47" t="s">
        <v>65</v>
      </c>
      <c r="D39" s="48" t="s">
        <v>66</v>
      </c>
      <c r="E39" s="49" t="s">
        <v>67</v>
      </c>
      <c r="F39" s="50" t="s">
        <v>26</v>
      </c>
      <c r="G39" s="67">
        <v>10.0</v>
      </c>
      <c r="H39" s="67" t="s">
        <v>68</v>
      </c>
      <c r="I39" s="51">
        <f>IFERROR(VLOOKUP(H39,LISTAS!$B$4:$C$7,2,FALSE),"0")</f>
        <v>7</v>
      </c>
      <c r="J39" s="52">
        <f t="shared" si="5"/>
        <v>10</v>
      </c>
      <c r="K39" s="53"/>
      <c r="L39" s="53"/>
      <c r="M39" s="5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</row>
    <row r="40">
      <c r="A40" s="65"/>
      <c r="B40" s="66"/>
      <c r="C40" s="47" t="s">
        <v>69</v>
      </c>
      <c r="D40" s="68" t="s">
        <v>70</v>
      </c>
      <c r="E40" s="49" t="s">
        <v>71</v>
      </c>
      <c r="F40" s="50" t="s">
        <v>26</v>
      </c>
      <c r="G40" s="67">
        <v>7.0</v>
      </c>
      <c r="H40" s="67" t="s">
        <v>68</v>
      </c>
      <c r="I40" s="51">
        <f>IFERROR(VLOOKUP(H40,LISTAS!$B$4:$C$7,2,FALSE),"0")</f>
        <v>7</v>
      </c>
      <c r="J40" s="52">
        <f t="shared" si="5"/>
        <v>10</v>
      </c>
      <c r="K40" s="53"/>
      <c r="L40" s="53"/>
      <c r="M40" s="5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</row>
    <row r="41">
      <c r="A41" s="65"/>
      <c r="B41" s="66"/>
      <c r="C41" s="47" t="s">
        <v>72</v>
      </c>
      <c r="D41" s="48" t="s">
        <v>73</v>
      </c>
      <c r="E41" s="49" t="s">
        <v>74</v>
      </c>
      <c r="F41" s="50" t="s">
        <v>26</v>
      </c>
      <c r="G41" s="67">
        <v>7.0</v>
      </c>
      <c r="H41" s="67" t="s">
        <v>68</v>
      </c>
      <c r="I41" s="51">
        <f>IFERROR(VLOOKUP(H41,LISTAS!$B$4:$C$7,2,FALSE),"0")</f>
        <v>7</v>
      </c>
      <c r="J41" s="52">
        <f t="shared" si="5"/>
        <v>10</v>
      </c>
      <c r="K41" s="53"/>
      <c r="L41" s="53"/>
      <c r="M41" s="5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</row>
    <row r="42">
      <c r="A42" s="65"/>
      <c r="B42" s="66"/>
      <c r="C42" s="47" t="s">
        <v>75</v>
      </c>
      <c r="D42" s="48" t="s">
        <v>32</v>
      </c>
      <c r="E42" s="49" t="s">
        <v>76</v>
      </c>
      <c r="F42" s="50" t="s">
        <v>26</v>
      </c>
      <c r="G42" s="67">
        <v>5.0</v>
      </c>
      <c r="H42" s="67" t="s">
        <v>64</v>
      </c>
      <c r="I42" s="51">
        <f>IFERROR(VLOOKUP(H42,LISTAS!$B$4:$C$7,2,FALSE),"0")</f>
        <v>3</v>
      </c>
      <c r="J42" s="52">
        <f t="shared" si="5"/>
        <v>10</v>
      </c>
      <c r="K42" s="53"/>
      <c r="L42" s="53"/>
      <c r="M42" s="5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</row>
    <row r="43">
      <c r="A43" s="65"/>
      <c r="B43" s="66"/>
      <c r="C43" s="47" t="s">
        <v>77</v>
      </c>
      <c r="D43" s="48" t="s">
        <v>78</v>
      </c>
      <c r="E43" s="49" t="s">
        <v>79</v>
      </c>
      <c r="F43" s="50" t="s">
        <v>26</v>
      </c>
      <c r="G43" s="67">
        <v>5.0</v>
      </c>
      <c r="H43" s="67" t="s">
        <v>27</v>
      </c>
      <c r="I43" s="51">
        <f>IFERROR(VLOOKUP(H43,LISTAS!$B$4:$C$7,2,FALSE),"0")</f>
        <v>0</v>
      </c>
      <c r="J43" s="52">
        <f t="shared" si="5"/>
        <v>10</v>
      </c>
      <c r="K43" s="53"/>
      <c r="L43" s="53"/>
      <c r="M43" s="5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</row>
    <row r="44">
      <c r="A44" s="7"/>
      <c r="B44" s="5"/>
      <c r="C44" s="6"/>
      <c r="D44" s="5"/>
      <c r="E44" s="5"/>
      <c r="F44" s="37"/>
      <c r="G44" s="6"/>
      <c r="H44" s="55"/>
      <c r="I44" s="62"/>
      <c r="J44" s="63"/>
      <c r="K44" s="56"/>
      <c r="L44" s="57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7"/>
      <c r="B45" s="5"/>
      <c r="C45" s="18" t="s">
        <v>4</v>
      </c>
      <c r="D45" s="19"/>
      <c r="E45" s="20"/>
      <c r="F45" s="21"/>
      <c r="G45" s="22" t="s">
        <v>80</v>
      </c>
      <c r="H45" s="23"/>
      <c r="I45" s="24" t="s">
        <v>9</v>
      </c>
      <c r="J45" s="25" t="s">
        <v>10</v>
      </c>
      <c r="K45" s="26" t="s">
        <v>11</v>
      </c>
      <c r="L45" s="2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7"/>
      <c r="B46" s="5"/>
      <c r="C46" s="28" t="s">
        <v>12</v>
      </c>
      <c r="D46" s="29"/>
      <c r="E46" s="30"/>
      <c r="F46" s="11"/>
      <c r="G46" s="31">
        <f>SUM(G50:G52)</f>
        <v>10</v>
      </c>
      <c r="H46" s="12"/>
      <c r="I46" s="32">
        <f>SUMIF(J51,"&gt;0",I51)+SUMIF(J52,"&gt;0",I52)+SUMIF(J50,"&gt;0",I50)</f>
        <v>6</v>
      </c>
      <c r="J46" s="32">
        <f>SUM(J50:J52)</f>
        <v>30</v>
      </c>
      <c r="K46" s="33" t="str">
        <f>IFERROR("PONTUAÇÃO REAL: "&amp;(ROUND((IFERROR(I46/J46,"Não se aplica")*100),1)&amp;"%"),0%)</f>
        <v>PONTUAÇÃO REAL: 20%</v>
      </c>
      <c r="L46" s="34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35"/>
      <c r="B47" s="36"/>
      <c r="C47" s="28" t="s">
        <v>13</v>
      </c>
      <c r="D47" s="29"/>
      <c r="E47" s="30"/>
      <c r="F47" s="37"/>
      <c r="G47" s="37"/>
      <c r="H47" s="37"/>
      <c r="I47" s="37"/>
      <c r="J47" s="37"/>
      <c r="K47" s="37"/>
      <c r="L47" s="38"/>
      <c r="M47" s="5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</row>
    <row r="48">
      <c r="A48" s="7"/>
      <c r="B48" s="5"/>
      <c r="C48" s="39"/>
      <c r="D48" s="6"/>
      <c r="E48" s="5"/>
      <c r="F48" s="37"/>
      <c r="G48" s="6"/>
      <c r="H48" s="6"/>
      <c r="I48" s="6"/>
      <c r="J48" s="6"/>
      <c r="K48" s="6"/>
      <c r="L48" s="1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35"/>
      <c r="B49" s="36"/>
      <c r="C49" s="40"/>
      <c r="D49" s="41" t="str">
        <f t="shared" ref="D49:L49" si="6">D$14</f>
        <v>Item</v>
      </c>
      <c r="E49" s="42" t="str">
        <f t="shared" si="6"/>
        <v>Perguntas</v>
      </c>
      <c r="F49" s="43" t="str">
        <f t="shared" si="6"/>
        <v>É aplicável?
SIM/NÃO</v>
      </c>
      <c r="G49" s="43" t="str">
        <f t="shared" si="6"/>
        <v>Autoavaliação (Nota 0 a 10)</v>
      </c>
      <c r="H49" s="43" t="str">
        <f t="shared" si="6"/>
        <v>Avaliação</v>
      </c>
      <c r="I49" s="43" t="str">
        <f t="shared" si="6"/>
        <v>Nota Avaliação</v>
      </c>
      <c r="J49" s="42" t="str">
        <f t="shared" si="6"/>
        <v>Nota Máxima</v>
      </c>
      <c r="K49" s="42" t="str">
        <f t="shared" si="6"/>
        <v>Observações do Consultor CFE</v>
      </c>
      <c r="L49" s="44" t="str">
        <f t="shared" si="6"/>
        <v>Melhorias Possíveis</v>
      </c>
      <c r="M49" s="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</row>
    <row r="50">
      <c r="A50" s="60"/>
      <c r="B50" s="54"/>
      <c r="C50" s="47" t="s">
        <v>81</v>
      </c>
      <c r="D50" s="48" t="s">
        <v>82</v>
      </c>
      <c r="E50" s="49" t="s">
        <v>83</v>
      </c>
      <c r="F50" s="50" t="s">
        <v>26</v>
      </c>
      <c r="G50" s="67">
        <v>5.0</v>
      </c>
      <c r="H50" s="67" t="s">
        <v>64</v>
      </c>
      <c r="I50" s="51">
        <f>IFERROR(VLOOKUP(H50,LISTAS!$B$4:$C$7,2,FALSE),"0")</f>
        <v>3</v>
      </c>
      <c r="J50" s="52">
        <f t="shared" ref="J50:J52" si="7">IF(F50="sim",10,0)</f>
        <v>10</v>
      </c>
      <c r="K50" s="53"/>
      <c r="L50" s="53"/>
      <c r="M50" s="5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</row>
    <row r="51">
      <c r="A51" s="60"/>
      <c r="B51" s="54"/>
      <c r="C51" s="47" t="s">
        <v>84</v>
      </c>
      <c r="D51" s="48" t="s">
        <v>85</v>
      </c>
      <c r="E51" s="49" t="s">
        <v>86</v>
      </c>
      <c r="F51" s="50" t="s">
        <v>26</v>
      </c>
      <c r="G51" s="67">
        <v>5.0</v>
      </c>
      <c r="H51" s="67" t="s">
        <v>64</v>
      </c>
      <c r="I51" s="51">
        <f>IFERROR(VLOOKUP(H51,LISTAS!$B$4:$C$7,2,FALSE),"0")</f>
        <v>3</v>
      </c>
      <c r="J51" s="52">
        <f t="shared" si="7"/>
        <v>10</v>
      </c>
      <c r="K51" s="53"/>
      <c r="L51" s="53"/>
      <c r="M51" s="5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</row>
    <row r="52">
      <c r="A52" s="60"/>
      <c r="B52" s="54"/>
      <c r="C52" s="47" t="s">
        <v>87</v>
      </c>
      <c r="D52" s="48" t="s">
        <v>88</v>
      </c>
      <c r="E52" s="49" t="s">
        <v>89</v>
      </c>
      <c r="F52" s="50" t="s">
        <v>26</v>
      </c>
      <c r="G52" s="50">
        <v>0.0</v>
      </c>
      <c r="H52" s="50" t="s">
        <v>27</v>
      </c>
      <c r="I52" s="51">
        <f>IFERROR(VLOOKUP(H52,LISTAS!$B$4:$C$7,2,FALSE),"0")</f>
        <v>0</v>
      </c>
      <c r="J52" s="52">
        <f t="shared" si="7"/>
        <v>10</v>
      </c>
      <c r="K52" s="53"/>
      <c r="L52" s="53"/>
      <c r="M52" s="5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</row>
    <row r="53">
      <c r="A53" s="7"/>
      <c r="B53" s="5"/>
      <c r="C53" s="6"/>
      <c r="D53" s="5"/>
      <c r="E53" s="5"/>
      <c r="F53" s="37"/>
      <c r="G53" s="6"/>
      <c r="H53" s="55"/>
      <c r="I53" s="62"/>
      <c r="J53" s="63"/>
      <c r="K53" s="56"/>
      <c r="L53" s="57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hidden="1">
      <c r="A54" s="7"/>
      <c r="B54" s="5"/>
      <c r="C54" s="18" t="s">
        <v>90</v>
      </c>
      <c r="D54" s="19"/>
      <c r="E54" s="20"/>
      <c r="F54" s="21"/>
      <c r="G54" s="69" t="s">
        <v>91</v>
      </c>
      <c r="H54" s="23"/>
      <c r="I54" s="24" t="s">
        <v>9</v>
      </c>
      <c r="J54" s="25" t="s">
        <v>10</v>
      </c>
      <c r="K54" s="26" t="s">
        <v>11</v>
      </c>
      <c r="L54" s="27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hidden="1">
      <c r="A55" s="7"/>
      <c r="B55" s="5"/>
      <c r="C55" s="28" t="s">
        <v>12</v>
      </c>
      <c r="D55" s="29"/>
      <c r="E55" s="30"/>
      <c r="F55" s="11"/>
      <c r="G55" s="70">
        <f>SUM(G59:G65)</f>
        <v>0</v>
      </c>
      <c r="H55" s="12"/>
      <c r="I55" s="32">
        <f>SUMIF(J60,"&gt;0",I60)+SUMIF(J61,"&gt;0",I61)+SUMIF(J62,"&gt;0",I62)+SUMIF(J63,"&gt;0",I63)+SUMIF(J64,"&gt;0",I64)+SUMIF(J65,"&gt;0",I65)+SUMIF(J59,"&gt;0",I59)</f>
        <v>0</v>
      </c>
      <c r="J55" s="32">
        <f>SUM(J59:J65)</f>
        <v>70</v>
      </c>
      <c r="K55" s="33" t="str">
        <f>IFERROR("PONTUAÇÃO REAL: "&amp;(ROUND((IFERROR(I55/J55,"Não se aplica")*100),1)&amp;"%"),0%)</f>
        <v>PONTUAÇÃO REAL: 0%</v>
      </c>
      <c r="L55" s="34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hidden="1">
      <c r="A56" s="35"/>
      <c r="B56" s="36"/>
      <c r="C56" s="28" t="s">
        <v>13</v>
      </c>
      <c r="D56" s="29"/>
      <c r="E56" s="30"/>
      <c r="F56" s="37"/>
      <c r="G56" s="37"/>
      <c r="H56" s="37"/>
      <c r="I56" s="37"/>
      <c r="J56" s="37"/>
      <c r="K56" s="37"/>
      <c r="L56" s="38"/>
      <c r="M56" s="5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</row>
    <row r="57" hidden="1">
      <c r="A57" s="7"/>
      <c r="B57" s="5"/>
      <c r="C57" s="39"/>
      <c r="D57" s="6"/>
      <c r="E57" s="5"/>
      <c r="F57" s="37"/>
      <c r="G57" s="6"/>
      <c r="H57" s="6"/>
      <c r="I57" s="6"/>
      <c r="J57" s="6"/>
      <c r="K57" s="6"/>
      <c r="L57" s="13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hidden="1">
      <c r="A58" s="35"/>
      <c r="B58" s="36"/>
      <c r="C58" s="40"/>
      <c r="D58" s="41" t="str">
        <f t="shared" ref="D58:L58" si="8">D$14</f>
        <v>Item</v>
      </c>
      <c r="E58" s="42" t="str">
        <f t="shared" si="8"/>
        <v>Perguntas</v>
      </c>
      <c r="F58" s="43" t="str">
        <f t="shared" si="8"/>
        <v>É aplicável?
SIM/NÃO</v>
      </c>
      <c r="G58" s="43" t="str">
        <f t="shared" si="8"/>
        <v>Autoavaliação (Nota 0 a 10)</v>
      </c>
      <c r="H58" s="43" t="str">
        <f t="shared" si="8"/>
        <v>Avaliação</v>
      </c>
      <c r="I58" s="43" t="str">
        <f t="shared" si="8"/>
        <v>Nota Avaliação</v>
      </c>
      <c r="J58" s="42" t="str">
        <f t="shared" si="8"/>
        <v>Nota Máxima</v>
      </c>
      <c r="K58" s="42" t="str">
        <f t="shared" si="8"/>
        <v>Observações do Consultor CFE</v>
      </c>
      <c r="L58" s="44" t="str">
        <f t="shared" si="8"/>
        <v>Melhorias Possíveis</v>
      </c>
      <c r="M58" s="5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</row>
    <row r="59" hidden="1">
      <c r="A59" s="60"/>
      <c r="B59" s="54"/>
      <c r="C59" s="47" t="s">
        <v>92</v>
      </c>
      <c r="D59" s="48" t="s">
        <v>93</v>
      </c>
      <c r="E59" s="49" t="s">
        <v>94</v>
      </c>
      <c r="F59" s="50" t="s">
        <v>26</v>
      </c>
      <c r="G59" s="50">
        <v>0.0</v>
      </c>
      <c r="H59" s="50" t="s">
        <v>27</v>
      </c>
      <c r="I59" s="51">
        <f>IFERROR(VLOOKUP(H59,LISTAS!$B$4:$C$7,2,FALSE),"0")</f>
        <v>0</v>
      </c>
      <c r="J59" s="52">
        <f t="shared" ref="J59:J65" si="9">IF(F59="sim",10,0)</f>
        <v>10</v>
      </c>
      <c r="K59" s="53"/>
      <c r="L59" s="53"/>
      <c r="M59" s="5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</row>
    <row r="60" hidden="1">
      <c r="A60" s="60"/>
      <c r="B60" s="54"/>
      <c r="C60" s="47" t="s">
        <v>95</v>
      </c>
      <c r="D60" s="48" t="s">
        <v>96</v>
      </c>
      <c r="E60" s="49" t="s">
        <v>97</v>
      </c>
      <c r="F60" s="50" t="s">
        <v>26</v>
      </c>
      <c r="G60" s="50">
        <v>0.0</v>
      </c>
      <c r="H60" s="50" t="s">
        <v>27</v>
      </c>
      <c r="I60" s="51">
        <f>IFERROR(VLOOKUP(H60,LISTAS!$B$4:$C$7,2,FALSE),"0")</f>
        <v>0</v>
      </c>
      <c r="J60" s="52">
        <f t="shared" si="9"/>
        <v>10</v>
      </c>
      <c r="K60" s="53"/>
      <c r="L60" s="53"/>
      <c r="M60" s="5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</row>
    <row r="61" hidden="1">
      <c r="A61" s="60"/>
      <c r="B61" s="54"/>
      <c r="C61" s="47" t="s">
        <v>98</v>
      </c>
      <c r="D61" s="48" t="s">
        <v>99</v>
      </c>
      <c r="E61" s="49" t="s">
        <v>100</v>
      </c>
      <c r="F61" s="50" t="s">
        <v>26</v>
      </c>
      <c r="G61" s="50">
        <v>0.0</v>
      </c>
      <c r="H61" s="50" t="s">
        <v>27</v>
      </c>
      <c r="I61" s="51">
        <f>IFERROR(VLOOKUP(H61,LISTAS!$B$4:$C$7,2,FALSE),"0")</f>
        <v>0</v>
      </c>
      <c r="J61" s="52">
        <f t="shared" si="9"/>
        <v>10</v>
      </c>
      <c r="K61" s="53"/>
      <c r="L61" s="53"/>
      <c r="M61" s="5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</row>
    <row r="62" hidden="1">
      <c r="A62" s="60"/>
      <c r="B62" s="54"/>
      <c r="C62" s="47" t="s">
        <v>101</v>
      </c>
      <c r="D62" s="48" t="s">
        <v>102</v>
      </c>
      <c r="E62" s="49" t="s">
        <v>103</v>
      </c>
      <c r="F62" s="50" t="s">
        <v>26</v>
      </c>
      <c r="G62" s="50">
        <v>0.0</v>
      </c>
      <c r="H62" s="50" t="s">
        <v>27</v>
      </c>
      <c r="I62" s="51">
        <f>IFERROR(VLOOKUP(H62,LISTAS!$B$4:$C$7,2,FALSE),"0")</f>
        <v>0</v>
      </c>
      <c r="J62" s="52">
        <f t="shared" si="9"/>
        <v>10</v>
      </c>
      <c r="K62" s="53"/>
      <c r="L62" s="53"/>
      <c r="M62" s="5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</row>
    <row r="63" hidden="1">
      <c r="A63" s="60"/>
      <c r="B63" s="54"/>
      <c r="C63" s="47" t="s">
        <v>104</v>
      </c>
      <c r="D63" s="48" t="s">
        <v>105</v>
      </c>
      <c r="E63" s="49" t="s">
        <v>106</v>
      </c>
      <c r="F63" s="50" t="s">
        <v>26</v>
      </c>
      <c r="G63" s="50">
        <v>0.0</v>
      </c>
      <c r="H63" s="50" t="s">
        <v>27</v>
      </c>
      <c r="I63" s="51">
        <f>IFERROR(VLOOKUP(H63,LISTAS!$B$4:$C$7,2,FALSE),"0")</f>
        <v>0</v>
      </c>
      <c r="J63" s="52">
        <f t="shared" si="9"/>
        <v>10</v>
      </c>
      <c r="K63" s="53"/>
      <c r="L63" s="53"/>
      <c r="M63" s="5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</row>
    <row r="64" hidden="1">
      <c r="A64" s="60"/>
      <c r="B64" s="54"/>
      <c r="C64" s="47" t="s">
        <v>107</v>
      </c>
      <c r="D64" s="48" t="s">
        <v>108</v>
      </c>
      <c r="E64" s="49" t="s">
        <v>109</v>
      </c>
      <c r="F64" s="50" t="s">
        <v>26</v>
      </c>
      <c r="G64" s="50">
        <v>0.0</v>
      </c>
      <c r="H64" s="50" t="s">
        <v>27</v>
      </c>
      <c r="I64" s="51">
        <f>IFERROR(VLOOKUP(H64,LISTAS!$B$4:$C$7,2,FALSE),"0")</f>
        <v>0</v>
      </c>
      <c r="J64" s="52">
        <f t="shared" si="9"/>
        <v>10</v>
      </c>
      <c r="K64" s="53"/>
      <c r="L64" s="53"/>
      <c r="M64" s="5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</row>
    <row r="65" hidden="1">
      <c r="A65" s="60"/>
      <c r="B65" s="54"/>
      <c r="C65" s="47" t="s">
        <v>110</v>
      </c>
      <c r="D65" s="48" t="s">
        <v>73</v>
      </c>
      <c r="E65" s="71" t="s">
        <v>111</v>
      </c>
      <c r="F65" s="50" t="s">
        <v>26</v>
      </c>
      <c r="G65" s="50">
        <v>0.0</v>
      </c>
      <c r="H65" s="50" t="s">
        <v>27</v>
      </c>
      <c r="I65" s="51">
        <f>IFERROR(VLOOKUP(H65,LISTAS!$B$4:$C$7,2,FALSE),"0")</f>
        <v>0</v>
      </c>
      <c r="J65" s="52">
        <f t="shared" si="9"/>
        <v>10</v>
      </c>
      <c r="K65" s="53"/>
      <c r="L65" s="53"/>
      <c r="M65" s="5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</row>
    <row r="66" hidden="1">
      <c r="A66" s="7"/>
      <c r="B66" s="5"/>
      <c r="C66" s="6"/>
      <c r="D66" s="5"/>
      <c r="E66" s="5"/>
      <c r="F66" s="37"/>
      <c r="G66" s="6"/>
      <c r="H66" s="55"/>
      <c r="I66" s="62"/>
      <c r="J66" s="63"/>
      <c r="K66" s="56"/>
      <c r="L66" s="57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hidden="1">
      <c r="A67" s="7"/>
      <c r="B67" s="5"/>
      <c r="C67" s="18" t="s">
        <v>112</v>
      </c>
      <c r="D67" s="19"/>
      <c r="E67" s="20"/>
      <c r="F67" s="21"/>
      <c r="G67" s="72" t="s">
        <v>113</v>
      </c>
      <c r="H67" s="23"/>
      <c r="I67" s="24" t="s">
        <v>9</v>
      </c>
      <c r="J67" s="25" t="s">
        <v>10</v>
      </c>
      <c r="K67" s="26" t="s">
        <v>11</v>
      </c>
      <c r="L67" s="27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hidden="1">
      <c r="A68" s="7"/>
      <c r="B68" s="5"/>
      <c r="C68" s="28" t="s">
        <v>12</v>
      </c>
      <c r="D68" s="29"/>
      <c r="E68" s="30"/>
      <c r="F68" s="11"/>
      <c r="G68" s="70">
        <f>SUM(G72:G80)</f>
        <v>0</v>
      </c>
      <c r="H68" s="12"/>
      <c r="I68" s="32">
        <f>SUMIF(J73,"&gt;0",I73)+SUMIF(J74,"&gt;0",I74)+SUMIF(J75,"&gt;0",I75)+SUMIF(J76,"&gt;0",I76)+SUMIF(J77,"&gt;0",I77)+SUMIF(J78,"&gt;0",I78)+SUMIF(J79,"&gt;0",I79)+SUMIF(J80,"&gt;0",I80)+SUMIF(J72,"&gt;0",I72)</f>
        <v>0</v>
      </c>
      <c r="J68" s="32">
        <f>SUM(J72:J80)</f>
        <v>90</v>
      </c>
      <c r="K68" s="33" t="str">
        <f>IFERROR("PONTUAÇÃO REAL: "&amp;(ROUND((IFERROR(I68/J68,"Não se aplica")*100),1)&amp;"%"),0%)</f>
        <v>PONTUAÇÃO REAL: 0%</v>
      </c>
      <c r="L68" s="34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hidden="1">
      <c r="A69" s="35"/>
      <c r="B69" s="36"/>
      <c r="C69" s="28" t="s">
        <v>13</v>
      </c>
      <c r="D69" s="29"/>
      <c r="E69" s="30"/>
      <c r="F69" s="37"/>
      <c r="G69" s="37"/>
      <c r="H69" s="37"/>
      <c r="I69" s="37"/>
      <c r="J69" s="37"/>
      <c r="K69" s="37"/>
      <c r="L69" s="38"/>
      <c r="M69" s="5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</row>
    <row r="70" hidden="1">
      <c r="A70" s="7"/>
      <c r="B70" s="5"/>
      <c r="C70" s="39"/>
      <c r="D70" s="6"/>
      <c r="E70" s="5"/>
      <c r="F70" s="37"/>
      <c r="G70" s="6"/>
      <c r="H70" s="6"/>
      <c r="I70" s="6"/>
      <c r="J70" s="6"/>
      <c r="K70" s="6"/>
      <c r="L70" s="1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hidden="1">
      <c r="A71" s="35"/>
      <c r="B71" s="36"/>
      <c r="C71" s="40"/>
      <c r="D71" s="41" t="str">
        <f t="shared" ref="D71:L71" si="10">D$14</f>
        <v>Item</v>
      </c>
      <c r="E71" s="42" t="str">
        <f t="shared" si="10"/>
        <v>Perguntas</v>
      </c>
      <c r="F71" s="43" t="str">
        <f t="shared" si="10"/>
        <v>É aplicável?
SIM/NÃO</v>
      </c>
      <c r="G71" s="43" t="str">
        <f t="shared" si="10"/>
        <v>Autoavaliação (Nota 0 a 10)</v>
      </c>
      <c r="H71" s="43" t="str">
        <f t="shared" si="10"/>
        <v>Avaliação</v>
      </c>
      <c r="I71" s="43" t="str">
        <f t="shared" si="10"/>
        <v>Nota Avaliação</v>
      </c>
      <c r="J71" s="42" t="str">
        <f t="shared" si="10"/>
        <v>Nota Máxima</v>
      </c>
      <c r="K71" s="42" t="str">
        <f t="shared" si="10"/>
        <v>Observações do Consultor CFE</v>
      </c>
      <c r="L71" s="44" t="str">
        <f t="shared" si="10"/>
        <v>Melhorias Possíveis</v>
      </c>
      <c r="M71" s="5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</row>
    <row r="72" hidden="1">
      <c r="A72" s="60"/>
      <c r="B72" s="54"/>
      <c r="C72" s="47" t="s">
        <v>114</v>
      </c>
      <c r="D72" s="48" t="s">
        <v>115</v>
      </c>
      <c r="E72" s="49" t="s">
        <v>116</v>
      </c>
      <c r="F72" s="50" t="s">
        <v>26</v>
      </c>
      <c r="G72" s="50">
        <v>0.0</v>
      </c>
      <c r="H72" s="50" t="s">
        <v>27</v>
      </c>
      <c r="I72" s="51">
        <f>IFERROR(VLOOKUP(H72,LISTAS!$B$4:$C$7,2,FALSE),"0")</f>
        <v>0</v>
      </c>
      <c r="J72" s="52">
        <f t="shared" ref="J72:J80" si="11">IF(F72="sim",10,0)</f>
        <v>10</v>
      </c>
      <c r="K72" s="53"/>
      <c r="L72" s="53"/>
      <c r="M72" s="5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</row>
    <row r="73" hidden="1">
      <c r="A73" s="60"/>
      <c r="B73" s="54"/>
      <c r="C73" s="47" t="s">
        <v>117</v>
      </c>
      <c r="D73" s="48" t="s">
        <v>118</v>
      </c>
      <c r="E73" s="49" t="s">
        <v>119</v>
      </c>
      <c r="F73" s="50" t="s">
        <v>26</v>
      </c>
      <c r="G73" s="50">
        <v>0.0</v>
      </c>
      <c r="H73" s="50" t="s">
        <v>27</v>
      </c>
      <c r="I73" s="51">
        <f>IFERROR(VLOOKUP(H73,LISTAS!$B$4:$C$7,2,FALSE),"0")</f>
        <v>0</v>
      </c>
      <c r="J73" s="52">
        <f t="shared" si="11"/>
        <v>10</v>
      </c>
      <c r="K73" s="53"/>
      <c r="L73" s="53"/>
      <c r="M73" s="5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</row>
    <row r="74" hidden="1">
      <c r="A74" s="60"/>
      <c r="B74" s="54"/>
      <c r="C74" s="47" t="s">
        <v>120</v>
      </c>
      <c r="D74" s="48" t="s">
        <v>121</v>
      </c>
      <c r="E74" s="49" t="s">
        <v>122</v>
      </c>
      <c r="F74" s="50" t="s">
        <v>26</v>
      </c>
      <c r="G74" s="50">
        <v>0.0</v>
      </c>
      <c r="H74" s="50" t="s">
        <v>27</v>
      </c>
      <c r="I74" s="51">
        <f>IFERROR(VLOOKUP(H74,LISTAS!$B$4:$C$7,2,FALSE),"0")</f>
        <v>0</v>
      </c>
      <c r="J74" s="52">
        <f t="shared" si="11"/>
        <v>10</v>
      </c>
      <c r="K74" s="53"/>
      <c r="L74" s="53"/>
      <c r="M74" s="5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</row>
    <row r="75" hidden="1">
      <c r="A75" s="60"/>
      <c r="B75" s="54"/>
      <c r="C75" s="47" t="s">
        <v>123</v>
      </c>
      <c r="D75" s="48" t="s">
        <v>124</v>
      </c>
      <c r="E75" s="49" t="s">
        <v>125</v>
      </c>
      <c r="F75" s="50" t="s">
        <v>26</v>
      </c>
      <c r="G75" s="50">
        <v>0.0</v>
      </c>
      <c r="H75" s="50" t="s">
        <v>27</v>
      </c>
      <c r="I75" s="51">
        <f>IFERROR(VLOOKUP(H75,LISTAS!$B$4:$C$7,2,FALSE),"0")</f>
        <v>0</v>
      </c>
      <c r="J75" s="52">
        <f t="shared" si="11"/>
        <v>10</v>
      </c>
      <c r="K75" s="53"/>
      <c r="L75" s="53"/>
      <c r="M75" s="5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</row>
    <row r="76" hidden="1">
      <c r="A76" s="60"/>
      <c r="B76" s="54"/>
      <c r="C76" s="47" t="s">
        <v>126</v>
      </c>
      <c r="D76" s="48" t="s">
        <v>127</v>
      </c>
      <c r="E76" s="49" t="s">
        <v>128</v>
      </c>
      <c r="F76" s="50" t="s">
        <v>26</v>
      </c>
      <c r="G76" s="50">
        <v>0.0</v>
      </c>
      <c r="H76" s="50" t="s">
        <v>27</v>
      </c>
      <c r="I76" s="51">
        <f>IFERROR(VLOOKUP(H76,LISTAS!$B$4:$C$7,2,FALSE),"0")</f>
        <v>0</v>
      </c>
      <c r="J76" s="52">
        <f t="shared" si="11"/>
        <v>10</v>
      </c>
      <c r="K76" s="53"/>
      <c r="L76" s="53"/>
      <c r="M76" s="5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</row>
    <row r="77" hidden="1">
      <c r="A77" s="60"/>
      <c r="B77" s="54"/>
      <c r="C77" s="47" t="s">
        <v>129</v>
      </c>
      <c r="D77" s="48" t="s">
        <v>130</v>
      </c>
      <c r="E77" s="49" t="s">
        <v>131</v>
      </c>
      <c r="F77" s="50" t="s">
        <v>26</v>
      </c>
      <c r="G77" s="50">
        <v>0.0</v>
      </c>
      <c r="H77" s="50" t="s">
        <v>27</v>
      </c>
      <c r="I77" s="51">
        <f>IFERROR(VLOOKUP(H77,LISTAS!$B$4:$C$7,2,FALSE),"0")</f>
        <v>0</v>
      </c>
      <c r="J77" s="52">
        <f t="shared" si="11"/>
        <v>10</v>
      </c>
      <c r="K77" s="53"/>
      <c r="L77" s="53"/>
      <c r="M77" s="5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</row>
    <row r="78" hidden="1">
      <c r="A78" s="60"/>
      <c r="B78" s="54"/>
      <c r="C78" s="47" t="s">
        <v>132</v>
      </c>
      <c r="D78" s="48" t="s">
        <v>133</v>
      </c>
      <c r="E78" s="49" t="s">
        <v>134</v>
      </c>
      <c r="F78" s="50" t="s">
        <v>26</v>
      </c>
      <c r="G78" s="50">
        <v>0.0</v>
      </c>
      <c r="H78" s="50" t="s">
        <v>27</v>
      </c>
      <c r="I78" s="51">
        <f>IFERROR(VLOOKUP(H78,LISTAS!$B$4:$C$7,2,FALSE),"0")</f>
        <v>0</v>
      </c>
      <c r="J78" s="52">
        <f t="shared" si="11"/>
        <v>10</v>
      </c>
      <c r="K78" s="53"/>
      <c r="L78" s="53"/>
      <c r="M78" s="5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</row>
    <row r="79" hidden="1">
      <c r="A79" s="60"/>
      <c r="B79" s="54"/>
      <c r="C79" s="47" t="s">
        <v>135</v>
      </c>
      <c r="D79" s="48" t="s">
        <v>78</v>
      </c>
      <c r="E79" s="49" t="s">
        <v>136</v>
      </c>
      <c r="F79" s="50" t="s">
        <v>26</v>
      </c>
      <c r="G79" s="50">
        <v>0.0</v>
      </c>
      <c r="H79" s="50" t="s">
        <v>27</v>
      </c>
      <c r="I79" s="51">
        <f>IFERROR(VLOOKUP(H79,LISTAS!$B$4:$C$7,2,FALSE),"0")</f>
        <v>0</v>
      </c>
      <c r="J79" s="52">
        <f t="shared" si="11"/>
        <v>10</v>
      </c>
      <c r="K79" s="53"/>
      <c r="L79" s="53"/>
      <c r="M79" s="5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</row>
    <row r="80" hidden="1">
      <c r="A80" s="60"/>
      <c r="B80" s="54"/>
      <c r="C80" s="47" t="s">
        <v>137</v>
      </c>
      <c r="D80" s="48" t="s">
        <v>73</v>
      </c>
      <c r="E80" s="49" t="s">
        <v>138</v>
      </c>
      <c r="F80" s="50" t="s">
        <v>26</v>
      </c>
      <c r="G80" s="50">
        <v>0.0</v>
      </c>
      <c r="H80" s="50" t="s">
        <v>27</v>
      </c>
      <c r="I80" s="51">
        <f>IFERROR(VLOOKUP(H80,LISTAS!$B$4:$C$7,2,FALSE),"0")</f>
        <v>0</v>
      </c>
      <c r="J80" s="52">
        <f t="shared" si="11"/>
        <v>10</v>
      </c>
      <c r="K80" s="53"/>
      <c r="L80" s="53"/>
      <c r="M80" s="5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</row>
    <row r="81" hidden="1">
      <c r="A81" s="7"/>
      <c r="B81" s="5"/>
      <c r="C81" s="6"/>
      <c r="D81" s="5"/>
      <c r="E81" s="5"/>
      <c r="F81" s="37"/>
      <c r="G81" s="6"/>
      <c r="H81" s="55"/>
      <c r="I81" s="62"/>
      <c r="J81" s="63"/>
      <c r="K81" s="56"/>
      <c r="L81" s="5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hidden="1">
      <c r="A82" s="7"/>
      <c r="B82" s="5"/>
      <c r="C82" s="18" t="s">
        <v>139</v>
      </c>
      <c r="D82" s="19"/>
      <c r="E82" s="20"/>
      <c r="F82" s="21"/>
      <c r="G82" s="73" t="s">
        <v>140</v>
      </c>
      <c r="H82" s="23"/>
      <c r="I82" s="24" t="s">
        <v>9</v>
      </c>
      <c r="J82" s="25" t="s">
        <v>10</v>
      </c>
      <c r="K82" s="26" t="s">
        <v>11</v>
      </c>
      <c r="L82" s="2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hidden="1">
      <c r="A83" s="7"/>
      <c r="B83" s="5"/>
      <c r="C83" s="28" t="s">
        <v>12</v>
      </c>
      <c r="D83" s="29"/>
      <c r="E83" s="30"/>
      <c r="F83" s="11"/>
      <c r="G83" s="74">
        <f>SUM(G87:G90)</f>
        <v>0</v>
      </c>
      <c r="H83" s="12"/>
      <c r="I83" s="32">
        <f>SUMIF(J88,"&gt;0",I88)+SUMIF(J89,"&gt;0",I89)+SUMIF(J90,"&gt;0",I90)+SUMIF(J87,"&gt;0",I87)</f>
        <v>0</v>
      </c>
      <c r="J83" s="32">
        <f>SUM(J87:J90)</f>
        <v>40</v>
      </c>
      <c r="K83" s="33" t="str">
        <f>IFERROR("PONTUAÇÃO REAL: "&amp;(ROUND((IFERROR(I83/J83,"Não se aplica")*100),1)&amp;"%"),0%)</f>
        <v>PONTUAÇÃO REAL: 0%</v>
      </c>
      <c r="L83" s="34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hidden="1">
      <c r="A84" s="35"/>
      <c r="B84" s="36"/>
      <c r="C84" s="28" t="s">
        <v>13</v>
      </c>
      <c r="D84" s="29"/>
      <c r="E84" s="30"/>
      <c r="F84" s="37"/>
      <c r="G84" s="37"/>
      <c r="H84" s="37"/>
      <c r="I84" s="37"/>
      <c r="J84" s="37"/>
      <c r="K84" s="37"/>
      <c r="L84" s="38"/>
      <c r="M84" s="5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</row>
    <row r="85" hidden="1">
      <c r="A85" s="7"/>
      <c r="B85" s="5"/>
      <c r="C85" s="39"/>
      <c r="D85" s="6"/>
      <c r="E85" s="5"/>
      <c r="F85" s="37"/>
      <c r="G85" s="6"/>
      <c r="H85" s="6"/>
      <c r="I85" s="6"/>
      <c r="J85" s="6"/>
      <c r="K85" s="6"/>
      <c r="L85" s="1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hidden="1">
      <c r="A86" s="35"/>
      <c r="B86" s="36"/>
      <c r="C86" s="40"/>
      <c r="D86" s="41" t="str">
        <f t="shared" ref="D86:L86" si="12">D$14</f>
        <v>Item</v>
      </c>
      <c r="E86" s="42" t="str">
        <f t="shared" si="12"/>
        <v>Perguntas</v>
      </c>
      <c r="F86" s="43" t="str">
        <f t="shared" si="12"/>
        <v>É aplicável?
SIM/NÃO</v>
      </c>
      <c r="G86" s="43" t="str">
        <f t="shared" si="12"/>
        <v>Autoavaliação (Nota 0 a 10)</v>
      </c>
      <c r="H86" s="43" t="str">
        <f t="shared" si="12"/>
        <v>Avaliação</v>
      </c>
      <c r="I86" s="43" t="str">
        <f t="shared" si="12"/>
        <v>Nota Avaliação</v>
      </c>
      <c r="J86" s="42" t="str">
        <f t="shared" si="12"/>
        <v>Nota Máxima</v>
      </c>
      <c r="K86" s="42" t="str">
        <f t="shared" si="12"/>
        <v>Observações do Consultor CFE</v>
      </c>
      <c r="L86" s="44" t="str">
        <f t="shared" si="12"/>
        <v>Melhorias Possíveis</v>
      </c>
      <c r="M86" s="5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</row>
    <row r="87" hidden="1">
      <c r="A87" s="60"/>
      <c r="B87" s="54"/>
      <c r="C87" s="47" t="s">
        <v>141</v>
      </c>
      <c r="D87" s="48" t="s">
        <v>142</v>
      </c>
      <c r="E87" s="49" t="s">
        <v>143</v>
      </c>
      <c r="F87" s="50" t="s">
        <v>26</v>
      </c>
      <c r="G87" s="50">
        <v>0.0</v>
      </c>
      <c r="H87" s="50" t="s">
        <v>27</v>
      </c>
      <c r="I87" s="51">
        <f>IFERROR(VLOOKUP(H87,LISTAS!$B$4:$C$7,2,FALSE),"0")</f>
        <v>0</v>
      </c>
      <c r="J87" s="52">
        <f t="shared" ref="J87:J90" si="13">IF(F87="sim",10,0)</f>
        <v>10</v>
      </c>
      <c r="K87" s="53"/>
      <c r="L87" s="53"/>
      <c r="M87" s="5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</row>
    <row r="88" hidden="1">
      <c r="A88" s="60"/>
      <c r="B88" s="54"/>
      <c r="C88" s="47" t="s">
        <v>144</v>
      </c>
      <c r="D88" s="48" t="s">
        <v>145</v>
      </c>
      <c r="E88" s="49" t="s">
        <v>146</v>
      </c>
      <c r="F88" s="50" t="s">
        <v>26</v>
      </c>
      <c r="G88" s="50">
        <v>0.0</v>
      </c>
      <c r="H88" s="50" t="s">
        <v>27</v>
      </c>
      <c r="I88" s="51">
        <f>IFERROR(VLOOKUP(H88,LISTAS!$B$4:$C$7,2,FALSE),"0")</f>
        <v>0</v>
      </c>
      <c r="J88" s="52">
        <f t="shared" si="13"/>
        <v>10</v>
      </c>
      <c r="K88" s="53"/>
      <c r="L88" s="53"/>
      <c r="M88" s="5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</row>
    <row r="89" hidden="1">
      <c r="A89" s="60"/>
      <c r="B89" s="54"/>
      <c r="C89" s="47" t="s">
        <v>147</v>
      </c>
      <c r="D89" s="48" t="s">
        <v>148</v>
      </c>
      <c r="E89" s="49" t="s">
        <v>149</v>
      </c>
      <c r="F89" s="50" t="s">
        <v>26</v>
      </c>
      <c r="G89" s="50">
        <v>0.0</v>
      </c>
      <c r="H89" s="50" t="s">
        <v>27</v>
      </c>
      <c r="I89" s="51">
        <f>IFERROR(VLOOKUP(H89,LISTAS!$B$4:$C$7,2,FALSE),"0")</f>
        <v>0</v>
      </c>
      <c r="J89" s="52">
        <f t="shared" si="13"/>
        <v>10</v>
      </c>
      <c r="K89" s="53"/>
      <c r="L89" s="53"/>
      <c r="M89" s="5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</row>
    <row r="90" hidden="1">
      <c r="A90" s="60"/>
      <c r="B90" s="54"/>
      <c r="C90" s="47" t="s">
        <v>150</v>
      </c>
      <c r="D90" s="48" t="s">
        <v>58</v>
      </c>
      <c r="E90" s="49" t="s">
        <v>151</v>
      </c>
      <c r="F90" s="50" t="s">
        <v>26</v>
      </c>
      <c r="G90" s="50">
        <v>0.0</v>
      </c>
      <c r="H90" s="50" t="s">
        <v>27</v>
      </c>
      <c r="I90" s="51">
        <f>IFERROR(VLOOKUP(H90,LISTAS!$B$4:$C$7,2,FALSE),"0")</f>
        <v>0</v>
      </c>
      <c r="J90" s="52">
        <f t="shared" si="13"/>
        <v>10</v>
      </c>
      <c r="K90" s="53"/>
      <c r="L90" s="53"/>
      <c r="M90" s="5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</row>
    <row r="91" hidden="1">
      <c r="A91" s="7"/>
      <c r="B91" s="5"/>
      <c r="C91" s="6"/>
      <c r="D91" s="5"/>
      <c r="E91" s="5"/>
      <c r="F91" s="37"/>
      <c r="G91" s="55"/>
      <c r="H91" s="55"/>
      <c r="I91" s="62"/>
      <c r="J91" s="63"/>
      <c r="K91" s="56"/>
      <c r="L91" s="5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hidden="1">
      <c r="A92" s="7"/>
      <c r="B92" s="5"/>
      <c r="C92" s="18" t="s">
        <v>152</v>
      </c>
      <c r="D92" s="19"/>
      <c r="E92" s="20"/>
      <c r="F92" s="21"/>
      <c r="G92" s="73" t="s">
        <v>153</v>
      </c>
      <c r="H92" s="23"/>
      <c r="I92" s="24" t="s">
        <v>9</v>
      </c>
      <c r="J92" s="25" t="s">
        <v>10</v>
      </c>
      <c r="K92" s="26" t="s">
        <v>11</v>
      </c>
      <c r="L92" s="2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hidden="1">
      <c r="A93" s="7"/>
      <c r="B93" s="5"/>
      <c r="C93" s="28" t="s">
        <v>12</v>
      </c>
      <c r="D93" s="29"/>
      <c r="E93" s="30"/>
      <c r="F93" s="11"/>
      <c r="G93" s="75">
        <f>SUM(G97:G100)</f>
        <v>0</v>
      </c>
      <c r="H93" s="12"/>
      <c r="I93" s="32">
        <f>SUMIF(J98,"&gt;0",I98)+SUMIF(J99,"&gt;0",I99)+SUMIF(J100,"&gt;0",I100)+SUMIF(J97,"&gt;0",I97)</f>
        <v>0</v>
      </c>
      <c r="J93" s="32">
        <f>SUM(J97:J100)</f>
        <v>40</v>
      </c>
      <c r="K93" s="33" t="str">
        <f>IFERROR("PONTUAÇÃO REAL: "&amp;(ROUND((IFERROR(I93/J93,"Não se aplica")*100),1)&amp;"%"),0%)</f>
        <v>PONTUAÇÃO REAL: 0%</v>
      </c>
      <c r="L93" s="34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hidden="1">
      <c r="A94" s="35"/>
      <c r="B94" s="36"/>
      <c r="C94" s="28" t="s">
        <v>13</v>
      </c>
      <c r="D94" s="29"/>
      <c r="E94" s="30"/>
      <c r="F94" s="37"/>
      <c r="G94" s="37"/>
      <c r="H94" s="37"/>
      <c r="I94" s="37"/>
      <c r="J94" s="37"/>
      <c r="K94" s="37"/>
      <c r="L94" s="38"/>
      <c r="M94" s="5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</row>
    <row r="95" hidden="1">
      <c r="A95" s="7"/>
      <c r="B95" s="5"/>
      <c r="C95" s="39"/>
      <c r="D95" s="6"/>
      <c r="E95" s="5"/>
      <c r="F95" s="37"/>
      <c r="G95" s="6"/>
      <c r="H95" s="6"/>
      <c r="I95" s="6"/>
      <c r="J95" s="6"/>
      <c r="K95" s="6"/>
      <c r="L95" s="1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hidden="1">
      <c r="A96" s="35"/>
      <c r="B96" s="36"/>
      <c r="C96" s="40"/>
      <c r="D96" s="41" t="str">
        <f t="shared" ref="D96:L96" si="14">D$14</f>
        <v>Item</v>
      </c>
      <c r="E96" s="42" t="str">
        <f t="shared" si="14"/>
        <v>Perguntas</v>
      </c>
      <c r="F96" s="43" t="str">
        <f t="shared" si="14"/>
        <v>É aplicável?
SIM/NÃO</v>
      </c>
      <c r="G96" s="43" t="str">
        <f t="shared" si="14"/>
        <v>Autoavaliação (Nota 0 a 10)</v>
      </c>
      <c r="H96" s="43" t="str">
        <f t="shared" si="14"/>
        <v>Avaliação</v>
      </c>
      <c r="I96" s="43" t="str">
        <f t="shared" si="14"/>
        <v>Nota Avaliação</v>
      </c>
      <c r="J96" s="42" t="str">
        <f t="shared" si="14"/>
        <v>Nota Máxima</v>
      </c>
      <c r="K96" s="42" t="str">
        <f t="shared" si="14"/>
        <v>Observações do Consultor CFE</v>
      </c>
      <c r="L96" s="44" t="str">
        <f t="shared" si="14"/>
        <v>Melhorias Possíveis</v>
      </c>
      <c r="M96" s="5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</row>
    <row r="97" hidden="1">
      <c r="A97" s="60"/>
      <c r="B97" s="54"/>
      <c r="C97" s="47" t="s">
        <v>154</v>
      </c>
      <c r="D97" s="48" t="s">
        <v>155</v>
      </c>
      <c r="E97" s="71" t="s">
        <v>156</v>
      </c>
      <c r="F97" s="50" t="s">
        <v>26</v>
      </c>
      <c r="G97" s="50">
        <v>0.0</v>
      </c>
      <c r="H97" s="50" t="s">
        <v>27</v>
      </c>
      <c r="I97" s="51">
        <f>IFERROR(VLOOKUP(H97,LISTAS!$B$4:$C$7,2,FALSE),"0")</f>
        <v>0</v>
      </c>
      <c r="J97" s="52">
        <f t="shared" ref="J97:J100" si="15">IF(F97="sim",10,0)</f>
        <v>10</v>
      </c>
      <c r="K97" s="53"/>
      <c r="L97" s="53"/>
      <c r="M97" s="5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</row>
    <row r="98" hidden="1">
      <c r="A98" s="60"/>
      <c r="B98" s="54"/>
      <c r="C98" s="47" t="s">
        <v>157</v>
      </c>
      <c r="D98" s="48" t="s">
        <v>58</v>
      </c>
      <c r="E98" s="71" t="s">
        <v>158</v>
      </c>
      <c r="F98" s="50" t="s">
        <v>26</v>
      </c>
      <c r="G98" s="50"/>
      <c r="H98" s="50" t="s">
        <v>27</v>
      </c>
      <c r="I98" s="51">
        <f>IFERROR(VLOOKUP(H98,LISTAS!$B$4:$C$7,2,FALSE),"0")</f>
        <v>0</v>
      </c>
      <c r="J98" s="52">
        <f t="shared" si="15"/>
        <v>10</v>
      </c>
      <c r="K98" s="53"/>
      <c r="L98" s="53"/>
      <c r="M98" s="5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</row>
    <row r="99" hidden="1">
      <c r="A99" s="60"/>
      <c r="B99" s="54"/>
      <c r="C99" s="47" t="s">
        <v>159</v>
      </c>
      <c r="D99" s="48" t="s">
        <v>160</v>
      </c>
      <c r="E99" s="71" t="s">
        <v>161</v>
      </c>
      <c r="F99" s="50" t="s">
        <v>26</v>
      </c>
      <c r="G99" s="50"/>
      <c r="H99" s="50" t="s">
        <v>27</v>
      </c>
      <c r="I99" s="51">
        <f>IFERROR(VLOOKUP(H99,LISTAS!$B$4:$C$7,2,FALSE),"0")</f>
        <v>0</v>
      </c>
      <c r="J99" s="52">
        <f t="shared" si="15"/>
        <v>10</v>
      </c>
      <c r="K99" s="53"/>
      <c r="L99" s="53"/>
      <c r="M99" s="5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</row>
    <row r="100" hidden="1">
      <c r="A100" s="60"/>
      <c r="B100" s="54"/>
      <c r="C100" s="47" t="s">
        <v>162</v>
      </c>
      <c r="D100" s="48" t="s">
        <v>82</v>
      </c>
      <c r="E100" s="71" t="s">
        <v>163</v>
      </c>
      <c r="F100" s="50" t="s">
        <v>26</v>
      </c>
      <c r="G100" s="50"/>
      <c r="H100" s="50" t="s">
        <v>27</v>
      </c>
      <c r="I100" s="51">
        <f>IFERROR(VLOOKUP(H100,LISTAS!$B$4:$C$7,2,FALSE),"0")</f>
        <v>0</v>
      </c>
      <c r="J100" s="52">
        <f t="shared" si="15"/>
        <v>10</v>
      </c>
      <c r="K100" s="53"/>
      <c r="L100" s="53"/>
      <c r="M100" s="5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</row>
    <row r="101">
      <c r="A101" s="7"/>
      <c r="B101" s="5"/>
      <c r="C101" s="6"/>
      <c r="D101" s="5"/>
      <c r="E101" s="5"/>
      <c r="F101" s="37"/>
      <c r="G101" s="6"/>
      <c r="H101" s="55"/>
      <c r="I101" s="62"/>
      <c r="J101" s="63"/>
      <c r="K101" s="56"/>
      <c r="L101" s="5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7"/>
      <c r="B102" s="5"/>
      <c r="C102" s="18" t="s">
        <v>5</v>
      </c>
      <c r="D102" s="19"/>
      <c r="E102" s="76"/>
      <c r="F102" s="21"/>
      <c r="G102" s="73" t="s">
        <v>164</v>
      </c>
      <c r="H102" s="23"/>
      <c r="I102" s="24" t="s">
        <v>9</v>
      </c>
      <c r="J102" s="25" t="s">
        <v>10</v>
      </c>
      <c r="K102" s="26" t="s">
        <v>11</v>
      </c>
      <c r="L102" s="2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7"/>
      <c r="B103" s="5"/>
      <c r="C103" s="28" t="s">
        <v>12</v>
      </c>
      <c r="D103" s="29"/>
      <c r="E103" s="30"/>
      <c r="F103" s="11"/>
      <c r="G103" s="75">
        <f>SUM(G107:G110)</f>
        <v>27</v>
      </c>
      <c r="H103" s="12"/>
      <c r="I103" s="32">
        <f>SUMIF(J108,"&gt;0",I108)+SUMIF(J109,"&gt;0",I109)+SUMIF(J110,"&gt;0",I110)+SUMIF(J107,"&gt;0",I107)</f>
        <v>20</v>
      </c>
      <c r="J103" s="32">
        <f>SUM(J107:J110)</f>
        <v>40</v>
      </c>
      <c r="K103" s="33" t="str">
        <f>IFERROR("PONTUAÇÃO REAL: "&amp;(ROUND((IFERROR(I103/J103,"Não se aplica")*100),1)&amp;"%"),0%)</f>
        <v>PONTUAÇÃO REAL: 50%</v>
      </c>
      <c r="L103" s="34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35"/>
      <c r="B104" s="36"/>
      <c r="C104" s="28" t="s">
        <v>13</v>
      </c>
      <c r="D104" s="29"/>
      <c r="E104" s="30"/>
      <c r="F104" s="37"/>
      <c r="G104" s="37"/>
      <c r="H104" s="37"/>
      <c r="I104" s="37"/>
      <c r="J104" s="37"/>
      <c r="K104" s="37"/>
      <c r="L104" s="38"/>
      <c r="M104" s="5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</row>
    <row r="105">
      <c r="A105" s="7"/>
      <c r="B105" s="5"/>
      <c r="C105" s="39"/>
      <c r="D105" s="6"/>
      <c r="E105" s="5"/>
      <c r="F105" s="37"/>
      <c r="G105" s="6"/>
      <c r="H105" s="6"/>
      <c r="I105" s="6"/>
      <c r="J105" s="6"/>
      <c r="K105" s="6"/>
      <c r="L105" s="1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35"/>
      <c r="B106" s="36"/>
      <c r="C106" s="40"/>
      <c r="D106" s="41" t="str">
        <f t="shared" ref="D106:L106" si="16">D$14</f>
        <v>Item</v>
      </c>
      <c r="E106" s="42" t="str">
        <f t="shared" si="16"/>
        <v>Perguntas</v>
      </c>
      <c r="F106" s="43" t="str">
        <f t="shared" si="16"/>
        <v>É aplicável?
SIM/NÃO</v>
      </c>
      <c r="G106" s="43" t="str">
        <f t="shared" si="16"/>
        <v>Autoavaliação (Nota 0 a 10)</v>
      </c>
      <c r="H106" s="43" t="str">
        <f t="shared" si="16"/>
        <v>Avaliação</v>
      </c>
      <c r="I106" s="43" t="str">
        <f t="shared" si="16"/>
        <v>Nota Avaliação</v>
      </c>
      <c r="J106" s="42" t="str">
        <f t="shared" si="16"/>
        <v>Nota Máxima</v>
      </c>
      <c r="K106" s="42" t="str">
        <f t="shared" si="16"/>
        <v>Observações do Consultor CFE</v>
      </c>
      <c r="L106" s="44" t="str">
        <f t="shared" si="16"/>
        <v>Melhorias Possíveis</v>
      </c>
      <c r="M106" s="5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</row>
    <row r="107">
      <c r="A107" s="60"/>
      <c r="B107" s="54"/>
      <c r="C107" s="47" t="s">
        <v>165</v>
      </c>
      <c r="D107" s="48" t="s">
        <v>166</v>
      </c>
      <c r="E107" s="49" t="s">
        <v>167</v>
      </c>
      <c r="F107" s="50" t="s">
        <v>26</v>
      </c>
      <c r="G107" s="67">
        <v>9.0</v>
      </c>
      <c r="H107" s="67" t="s">
        <v>68</v>
      </c>
      <c r="I107" s="51">
        <f>IFERROR(VLOOKUP(H107,LISTAS!$B$4:$C$7,2,FALSE),"0")</f>
        <v>7</v>
      </c>
      <c r="J107" s="52">
        <f t="shared" ref="J107:J110" si="17">IF(F107="sim",10,0)</f>
        <v>10</v>
      </c>
      <c r="K107" s="53"/>
      <c r="L107" s="53"/>
      <c r="M107" s="5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</row>
    <row r="108">
      <c r="A108" s="60"/>
      <c r="B108" s="54"/>
      <c r="C108" s="47" t="s">
        <v>168</v>
      </c>
      <c r="D108" s="48" t="s">
        <v>169</v>
      </c>
      <c r="E108" s="49" t="s">
        <v>170</v>
      </c>
      <c r="F108" s="50" t="s">
        <v>26</v>
      </c>
      <c r="G108" s="67">
        <v>0.0</v>
      </c>
      <c r="H108" s="67" t="s">
        <v>27</v>
      </c>
      <c r="I108" s="51">
        <f>IFERROR(VLOOKUP(H108,LISTAS!$B$4:$C$7,2,FALSE),"0")</f>
        <v>0</v>
      </c>
      <c r="J108" s="52">
        <f t="shared" si="17"/>
        <v>10</v>
      </c>
      <c r="K108" s="53"/>
      <c r="L108" s="53"/>
      <c r="M108" s="5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</row>
    <row r="109">
      <c r="A109" s="60"/>
      <c r="B109" s="54"/>
      <c r="C109" s="47" t="s">
        <v>171</v>
      </c>
      <c r="D109" s="48" t="s">
        <v>172</v>
      </c>
      <c r="E109" s="49" t="s">
        <v>173</v>
      </c>
      <c r="F109" s="50" t="s">
        <v>26</v>
      </c>
      <c r="G109" s="67">
        <v>10.0</v>
      </c>
      <c r="H109" s="67" t="s">
        <v>174</v>
      </c>
      <c r="I109" s="51">
        <f>IFERROR(VLOOKUP(H109,LISTAS!$B$4:$C$7,2,FALSE),"0")</f>
        <v>10</v>
      </c>
      <c r="J109" s="52">
        <f t="shared" si="17"/>
        <v>10</v>
      </c>
      <c r="K109" s="53"/>
      <c r="L109" s="53"/>
      <c r="M109" s="5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</row>
    <row r="110">
      <c r="A110" s="60"/>
      <c r="B110" s="54"/>
      <c r="C110" s="47" t="s">
        <v>175</v>
      </c>
      <c r="D110" s="48" t="s">
        <v>176</v>
      </c>
      <c r="E110" s="49" t="s">
        <v>177</v>
      </c>
      <c r="F110" s="50" t="s">
        <v>26</v>
      </c>
      <c r="G110" s="67">
        <v>8.0</v>
      </c>
      <c r="H110" s="67" t="s">
        <v>64</v>
      </c>
      <c r="I110" s="51">
        <f>IFERROR(VLOOKUP(H110,LISTAS!$B$4:$C$7,2,FALSE),"0")</f>
        <v>3</v>
      </c>
      <c r="J110" s="52">
        <f t="shared" si="17"/>
        <v>10</v>
      </c>
      <c r="K110" s="53"/>
      <c r="L110" s="53"/>
      <c r="M110" s="5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</row>
    <row r="111">
      <c r="A111" s="7"/>
      <c r="B111" s="5"/>
      <c r="C111" s="6"/>
      <c r="D111" s="5"/>
      <c r="E111" s="5"/>
      <c r="F111" s="37"/>
      <c r="G111" s="6"/>
      <c r="H111" s="55"/>
      <c r="I111" s="62"/>
      <c r="J111" s="63"/>
      <c r="K111" s="56"/>
      <c r="L111" s="5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7"/>
      <c r="B112" s="5"/>
      <c r="C112" s="18" t="s">
        <v>6</v>
      </c>
      <c r="D112" s="19"/>
      <c r="E112" s="76"/>
      <c r="F112" s="21"/>
      <c r="G112" s="73" t="s">
        <v>178</v>
      </c>
      <c r="H112" s="23"/>
      <c r="I112" s="24" t="s">
        <v>9</v>
      </c>
      <c r="J112" s="25" t="s">
        <v>10</v>
      </c>
      <c r="K112" s="26" t="s">
        <v>11</v>
      </c>
      <c r="L112" s="2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7"/>
      <c r="B113" s="5"/>
      <c r="C113" s="28" t="s">
        <v>12</v>
      </c>
      <c r="D113" s="29"/>
      <c r="E113" s="30"/>
      <c r="F113" s="11"/>
      <c r="G113" s="75">
        <f>SUM(G117:G119)</f>
        <v>9.5</v>
      </c>
      <c r="H113" s="12"/>
      <c r="I113" s="32">
        <f>SUMIF(J118,"&gt;0",I118)+SUMIF(J119,"&gt;0",I119)+SUMIF(J117,"&gt;0",I117)</f>
        <v>7</v>
      </c>
      <c r="J113" s="32">
        <f>SUM(J117:J119)</f>
        <v>30</v>
      </c>
      <c r="K113" s="33" t="str">
        <f>IFERROR("PONTUAÇÃO REAL: "&amp;(ROUND((IFERROR(I113/J113,"Não se aplica")*100),1)&amp;"%"),0%)</f>
        <v>PONTUAÇÃO REAL: 23,3%</v>
      </c>
      <c r="L113" s="34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35"/>
      <c r="B114" s="36"/>
      <c r="C114" s="28" t="s">
        <v>13</v>
      </c>
      <c r="D114" s="29"/>
      <c r="E114" s="30"/>
      <c r="F114" s="37"/>
      <c r="G114" s="37"/>
      <c r="H114" s="37"/>
      <c r="I114" s="37"/>
      <c r="J114" s="37"/>
      <c r="K114" s="37"/>
      <c r="L114" s="38"/>
      <c r="M114" s="5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</row>
    <row r="115">
      <c r="A115" s="7"/>
      <c r="B115" s="5"/>
      <c r="C115" s="39"/>
      <c r="D115" s="6"/>
      <c r="E115" s="5"/>
      <c r="F115" s="37"/>
      <c r="G115" s="6"/>
      <c r="H115" s="6"/>
      <c r="I115" s="6"/>
      <c r="J115" s="6"/>
      <c r="K115" s="6"/>
      <c r="L115" s="1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35"/>
      <c r="B116" s="36"/>
      <c r="C116" s="40"/>
      <c r="D116" s="41" t="str">
        <f t="shared" ref="D116:L116" si="18">D$14</f>
        <v>Item</v>
      </c>
      <c r="E116" s="42" t="str">
        <f t="shared" si="18"/>
        <v>Perguntas</v>
      </c>
      <c r="F116" s="43" t="str">
        <f t="shared" si="18"/>
        <v>É aplicável?
SIM/NÃO</v>
      </c>
      <c r="G116" s="43" t="str">
        <f t="shared" si="18"/>
        <v>Autoavaliação (Nota 0 a 10)</v>
      </c>
      <c r="H116" s="43" t="str">
        <f t="shared" si="18"/>
        <v>Avaliação</v>
      </c>
      <c r="I116" s="43" t="str">
        <f t="shared" si="18"/>
        <v>Nota Avaliação</v>
      </c>
      <c r="J116" s="42" t="str">
        <f t="shared" si="18"/>
        <v>Nota Máxima</v>
      </c>
      <c r="K116" s="42" t="str">
        <f t="shared" si="18"/>
        <v>Observações do Consultor CFE</v>
      </c>
      <c r="L116" s="44" t="str">
        <f t="shared" si="18"/>
        <v>Melhorias Possíveis</v>
      </c>
      <c r="M116" s="5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</row>
    <row r="117">
      <c r="A117" s="60"/>
      <c r="B117" s="54"/>
      <c r="C117" s="47" t="s">
        <v>179</v>
      </c>
      <c r="D117" s="48" t="s">
        <v>180</v>
      </c>
      <c r="E117" s="49" t="s">
        <v>181</v>
      </c>
      <c r="F117" s="50" t="s">
        <v>26</v>
      </c>
      <c r="G117" s="67">
        <v>9.5</v>
      </c>
      <c r="H117" s="67" t="s">
        <v>68</v>
      </c>
      <c r="I117" s="51">
        <f>IFERROR(VLOOKUP(H117,LISTAS!$B$4:$C$7,2,FALSE),"0")</f>
        <v>7</v>
      </c>
      <c r="J117" s="52">
        <f t="shared" ref="J117:J119" si="19">IF(F117="sim",10,0)</f>
        <v>10</v>
      </c>
      <c r="K117" s="53"/>
      <c r="L117" s="53"/>
      <c r="M117" s="5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</row>
    <row r="118">
      <c r="A118" s="60"/>
      <c r="B118" s="54"/>
      <c r="C118" s="47" t="s">
        <v>182</v>
      </c>
      <c r="D118" s="48" t="s">
        <v>183</v>
      </c>
      <c r="E118" s="49" t="s">
        <v>184</v>
      </c>
      <c r="F118" s="50" t="s">
        <v>26</v>
      </c>
      <c r="G118" s="67">
        <v>0.0</v>
      </c>
      <c r="H118" s="67" t="s">
        <v>27</v>
      </c>
      <c r="I118" s="51">
        <f>IFERROR(VLOOKUP(H118,LISTAS!$B$4:$C$7,2,FALSE),"0")</f>
        <v>0</v>
      </c>
      <c r="J118" s="52">
        <f t="shared" si="19"/>
        <v>10</v>
      </c>
      <c r="K118" s="53"/>
      <c r="L118" s="53"/>
      <c r="M118" s="5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</row>
    <row r="119">
      <c r="A119" s="60"/>
      <c r="B119" s="54"/>
      <c r="C119" s="47" t="s">
        <v>185</v>
      </c>
      <c r="D119" s="48" t="s">
        <v>6</v>
      </c>
      <c r="E119" s="49" t="s">
        <v>186</v>
      </c>
      <c r="F119" s="50" t="s">
        <v>26</v>
      </c>
      <c r="G119" s="50">
        <v>0.0</v>
      </c>
      <c r="H119" s="50" t="s">
        <v>27</v>
      </c>
      <c r="I119" s="51">
        <f>IFERROR(VLOOKUP(H119,LISTAS!$B$4:$C$7,2,FALSE),"0")</f>
        <v>0</v>
      </c>
      <c r="J119" s="52">
        <f t="shared" si="19"/>
        <v>10</v>
      </c>
      <c r="K119" s="53"/>
      <c r="L119" s="53"/>
      <c r="M119" s="5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</row>
    <row r="120">
      <c r="A120" s="77"/>
      <c r="B120" s="78"/>
      <c r="C120" s="79"/>
      <c r="D120" s="80"/>
      <c r="E120" s="80"/>
      <c r="F120" s="81"/>
      <c r="G120" s="79"/>
      <c r="H120" s="79"/>
      <c r="I120" s="79"/>
      <c r="J120" s="79"/>
      <c r="K120" s="79"/>
      <c r="L120" s="8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6"/>
      <c r="D121" s="5"/>
      <c r="E121" s="5"/>
      <c r="F121" s="37"/>
      <c r="G121" s="6"/>
      <c r="H121" s="6"/>
      <c r="I121" s="6"/>
      <c r="J121" s="6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6"/>
      <c r="D122" s="5"/>
      <c r="E122" s="5"/>
      <c r="F122" s="37"/>
      <c r="G122" s="6"/>
      <c r="H122" s="6"/>
      <c r="I122" s="6"/>
      <c r="J122" s="6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6"/>
      <c r="D123" s="5"/>
      <c r="E123" s="5"/>
      <c r="F123" s="37"/>
      <c r="G123" s="6"/>
      <c r="H123" s="6"/>
      <c r="I123" s="6"/>
      <c r="J123" s="6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6"/>
      <c r="D124" s="5"/>
      <c r="E124" s="5"/>
      <c r="F124" s="37"/>
      <c r="G124" s="6"/>
      <c r="H124" s="6"/>
      <c r="I124" s="6"/>
      <c r="J124" s="6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6"/>
      <c r="D125" s="5"/>
      <c r="E125" s="5"/>
      <c r="F125" s="37"/>
      <c r="G125" s="6"/>
      <c r="H125" s="6"/>
      <c r="I125" s="6"/>
      <c r="J125" s="6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6"/>
      <c r="D126" s="5"/>
      <c r="E126" s="5"/>
      <c r="F126" s="37"/>
      <c r="G126" s="6"/>
      <c r="H126" s="6"/>
      <c r="I126" s="6"/>
      <c r="J126" s="6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6"/>
      <c r="D127" s="5"/>
      <c r="E127" s="5"/>
      <c r="F127" s="37"/>
      <c r="G127" s="6"/>
      <c r="H127" s="6"/>
      <c r="I127" s="6"/>
      <c r="J127" s="6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6"/>
      <c r="D128" s="5"/>
      <c r="E128" s="5"/>
      <c r="F128" s="37"/>
      <c r="G128" s="6"/>
      <c r="H128" s="6"/>
      <c r="I128" s="6"/>
      <c r="J128" s="6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6"/>
      <c r="D129" s="5"/>
      <c r="E129" s="5"/>
      <c r="F129" s="37"/>
      <c r="G129" s="6"/>
      <c r="H129" s="6"/>
      <c r="I129" s="6"/>
      <c r="J129" s="6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6"/>
      <c r="D130" s="5"/>
      <c r="E130" s="5"/>
      <c r="F130" s="37"/>
      <c r="G130" s="6"/>
      <c r="H130" s="6"/>
      <c r="I130" s="6"/>
      <c r="J130" s="6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ht="15.75" customHeight="1">
      <c r="A131" s="5"/>
      <c r="B131" s="5"/>
      <c r="C131" s="6"/>
      <c r="D131" s="5"/>
      <c r="E131" s="5"/>
      <c r="F131" s="37"/>
      <c r="G131" s="6"/>
      <c r="H131" s="6"/>
      <c r="I131" s="6"/>
      <c r="J131" s="6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ht="15.75" customHeight="1">
      <c r="A132" s="5"/>
      <c r="B132" s="5"/>
      <c r="C132" s="6"/>
      <c r="D132" s="5"/>
      <c r="E132" s="5"/>
      <c r="F132" s="37"/>
      <c r="G132" s="6"/>
      <c r="H132" s="6"/>
      <c r="I132" s="6"/>
      <c r="J132" s="6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ht="15.75" customHeight="1">
      <c r="A133" s="5"/>
      <c r="B133" s="5"/>
      <c r="C133" s="6"/>
      <c r="D133" s="5"/>
      <c r="E133" s="5"/>
      <c r="F133" s="37"/>
      <c r="G133" s="6"/>
      <c r="H133" s="6"/>
      <c r="I133" s="6"/>
      <c r="J133" s="6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ht="15.75" customHeight="1">
      <c r="A134" s="5"/>
      <c r="B134" s="5"/>
      <c r="C134" s="6"/>
      <c r="D134" s="5"/>
      <c r="E134" s="5"/>
      <c r="F134" s="37"/>
      <c r="G134" s="6"/>
      <c r="H134" s="6"/>
      <c r="I134" s="6"/>
      <c r="J134" s="6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ht="15.75" customHeight="1">
      <c r="A135" s="5"/>
      <c r="B135" s="5"/>
      <c r="C135" s="6"/>
      <c r="D135" s="5"/>
      <c r="E135" s="5"/>
      <c r="F135" s="37"/>
      <c r="G135" s="6"/>
      <c r="H135" s="6"/>
      <c r="I135" s="6"/>
      <c r="J135" s="6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ht="15.75" customHeight="1">
      <c r="A136" s="5"/>
      <c r="B136" s="5"/>
      <c r="C136" s="6"/>
      <c r="D136" s="5"/>
      <c r="E136" s="5"/>
      <c r="F136" s="37"/>
      <c r="G136" s="6"/>
      <c r="H136" s="6"/>
      <c r="I136" s="6"/>
      <c r="J136" s="6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ht="15.75" customHeight="1">
      <c r="A137" s="5"/>
      <c r="B137" s="5"/>
      <c r="C137" s="6"/>
      <c r="D137" s="5"/>
      <c r="E137" s="5"/>
      <c r="F137" s="37"/>
      <c r="G137" s="6"/>
      <c r="H137" s="6"/>
      <c r="I137" s="6"/>
      <c r="J137" s="6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ht="15.75" customHeight="1">
      <c r="A138" s="5"/>
      <c r="B138" s="5"/>
      <c r="C138" s="6"/>
      <c r="D138" s="5"/>
      <c r="E138" s="5"/>
      <c r="F138" s="37"/>
      <c r="G138" s="6"/>
      <c r="H138" s="6"/>
      <c r="I138" s="6"/>
      <c r="J138" s="6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ht="15.75" customHeight="1">
      <c r="A139" s="5"/>
      <c r="B139" s="5"/>
      <c r="C139" s="6"/>
      <c r="D139" s="5"/>
      <c r="E139" s="5"/>
      <c r="F139" s="37"/>
      <c r="G139" s="6"/>
      <c r="H139" s="6"/>
      <c r="I139" s="6"/>
      <c r="J139" s="6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ht="15.75" customHeight="1">
      <c r="A140" s="5"/>
      <c r="B140" s="5"/>
      <c r="C140" s="6"/>
      <c r="D140" s="5"/>
      <c r="E140" s="5"/>
      <c r="F140" s="37"/>
      <c r="G140" s="6"/>
      <c r="H140" s="6"/>
      <c r="I140" s="6"/>
      <c r="J140" s="6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ht="15.75" customHeight="1">
      <c r="A141" s="5"/>
      <c r="B141" s="5"/>
      <c r="C141" s="6"/>
      <c r="D141" s="5"/>
      <c r="E141" s="5"/>
      <c r="F141" s="37"/>
      <c r="G141" s="6"/>
      <c r="H141" s="6"/>
      <c r="I141" s="6"/>
      <c r="J141" s="6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ht="15.75" customHeight="1">
      <c r="A142" s="5"/>
      <c r="B142" s="5"/>
      <c r="C142" s="6"/>
      <c r="D142" s="5"/>
      <c r="E142" s="5"/>
      <c r="F142" s="37"/>
      <c r="G142" s="6"/>
      <c r="H142" s="6"/>
      <c r="I142" s="6"/>
      <c r="J142" s="6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ht="15.75" customHeight="1">
      <c r="A143" s="5"/>
      <c r="B143" s="5"/>
      <c r="C143" s="6"/>
      <c r="D143" s="5"/>
      <c r="E143" s="5"/>
      <c r="F143" s="37"/>
      <c r="G143" s="6"/>
      <c r="H143" s="6"/>
      <c r="I143" s="6"/>
      <c r="J143" s="6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ht="15.75" customHeight="1">
      <c r="A144" s="5"/>
      <c r="B144" s="5"/>
      <c r="C144" s="6"/>
      <c r="D144" s="5"/>
      <c r="E144" s="5"/>
      <c r="F144" s="37"/>
      <c r="G144" s="6"/>
      <c r="H144" s="6"/>
      <c r="I144" s="6"/>
      <c r="J144" s="6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ht="15.75" customHeight="1">
      <c r="A145" s="5"/>
      <c r="B145" s="5"/>
      <c r="C145" s="6"/>
      <c r="D145" s="5"/>
      <c r="E145" s="5"/>
      <c r="F145" s="37"/>
      <c r="G145" s="6"/>
      <c r="H145" s="6"/>
      <c r="I145" s="6"/>
      <c r="J145" s="6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ht="15.75" customHeight="1">
      <c r="A146" s="5"/>
      <c r="B146" s="5"/>
      <c r="C146" s="6"/>
      <c r="D146" s="5"/>
      <c r="E146" s="5"/>
      <c r="F146" s="37"/>
      <c r="G146" s="6"/>
      <c r="H146" s="6"/>
      <c r="I146" s="6"/>
      <c r="J146" s="6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ht="15.75" customHeight="1">
      <c r="A147" s="5"/>
      <c r="B147" s="5"/>
      <c r="C147" s="6"/>
      <c r="D147" s="5"/>
      <c r="E147" s="5"/>
      <c r="F147" s="37"/>
      <c r="G147" s="6"/>
      <c r="H147" s="6"/>
      <c r="I147" s="6"/>
      <c r="J147" s="6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ht="15.75" customHeight="1">
      <c r="A148" s="5"/>
      <c r="B148" s="5"/>
      <c r="C148" s="6"/>
      <c r="D148" s="5"/>
      <c r="E148" s="5"/>
      <c r="F148" s="37"/>
      <c r="G148" s="6"/>
      <c r="H148" s="6"/>
      <c r="I148" s="6"/>
      <c r="J148" s="6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ht="15.75" customHeight="1">
      <c r="A149" s="5"/>
      <c r="B149" s="5"/>
      <c r="C149" s="6"/>
      <c r="D149" s="5"/>
      <c r="E149" s="5"/>
      <c r="F149" s="37"/>
      <c r="G149" s="6"/>
      <c r="H149" s="6"/>
      <c r="I149" s="6"/>
      <c r="J149" s="6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ht="15.75" customHeight="1">
      <c r="A150" s="5"/>
      <c r="B150" s="5"/>
      <c r="C150" s="6"/>
      <c r="D150" s="5"/>
      <c r="E150" s="5"/>
      <c r="F150" s="37"/>
      <c r="G150" s="6"/>
      <c r="H150" s="6"/>
      <c r="I150" s="6"/>
      <c r="J150" s="6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ht="15.75" customHeight="1">
      <c r="A151" s="5"/>
      <c r="B151" s="5"/>
      <c r="C151" s="6"/>
      <c r="D151" s="5"/>
      <c r="E151" s="5"/>
      <c r="F151" s="37"/>
      <c r="G151" s="6"/>
      <c r="H151" s="6"/>
      <c r="I151" s="6"/>
      <c r="J151" s="6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ht="15.75" customHeight="1">
      <c r="A152" s="5"/>
      <c r="B152" s="5"/>
      <c r="C152" s="6"/>
      <c r="D152" s="5"/>
      <c r="E152" s="5"/>
      <c r="F152" s="37"/>
      <c r="G152" s="6"/>
      <c r="H152" s="6"/>
      <c r="I152" s="6"/>
      <c r="J152" s="6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ht="15.75" customHeight="1">
      <c r="A153" s="5"/>
      <c r="B153" s="5"/>
      <c r="C153" s="6"/>
      <c r="D153" s="5"/>
      <c r="E153" s="5"/>
      <c r="F153" s="37"/>
      <c r="G153" s="6"/>
      <c r="H153" s="6"/>
      <c r="I153" s="6"/>
      <c r="J153" s="6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ht="15.75" customHeight="1">
      <c r="A154" s="5"/>
      <c r="B154" s="5"/>
      <c r="C154" s="6"/>
      <c r="D154" s="5"/>
      <c r="E154" s="5"/>
      <c r="F154" s="37"/>
      <c r="G154" s="6"/>
      <c r="H154" s="6"/>
      <c r="I154" s="6"/>
      <c r="J154" s="6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ht="15.75" customHeight="1">
      <c r="A155" s="5"/>
      <c r="B155" s="5"/>
      <c r="C155" s="6"/>
      <c r="D155" s="5"/>
      <c r="E155" s="5"/>
      <c r="F155" s="37"/>
      <c r="G155" s="6"/>
      <c r="H155" s="6"/>
      <c r="I155" s="6"/>
      <c r="J155" s="6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ht="15.75" customHeight="1">
      <c r="A156" s="5"/>
      <c r="B156" s="5"/>
      <c r="C156" s="6"/>
      <c r="D156" s="5"/>
      <c r="E156" s="5"/>
      <c r="F156" s="37"/>
      <c r="G156" s="6"/>
      <c r="H156" s="6"/>
      <c r="I156" s="6"/>
      <c r="J156" s="6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ht="15.75" customHeight="1">
      <c r="A157" s="5"/>
      <c r="B157" s="5"/>
      <c r="C157" s="6"/>
      <c r="D157" s="5"/>
      <c r="E157" s="5"/>
      <c r="F157" s="37"/>
      <c r="G157" s="6"/>
      <c r="H157" s="6"/>
      <c r="I157" s="6"/>
      <c r="J157" s="6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ht="15.75" customHeight="1">
      <c r="A158" s="5"/>
      <c r="B158" s="5"/>
      <c r="C158" s="6"/>
      <c r="D158" s="5"/>
      <c r="E158" s="5"/>
      <c r="F158" s="37"/>
      <c r="G158" s="6"/>
      <c r="H158" s="6"/>
      <c r="I158" s="6"/>
      <c r="J158" s="6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ht="15.75" customHeight="1">
      <c r="A159" s="5"/>
      <c r="B159" s="5"/>
      <c r="C159" s="6"/>
      <c r="D159" s="5"/>
      <c r="E159" s="5"/>
      <c r="F159" s="37"/>
      <c r="G159" s="6"/>
      <c r="H159" s="6"/>
      <c r="I159" s="6"/>
      <c r="J159" s="6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ht="15.75" customHeight="1">
      <c r="A160" s="5"/>
      <c r="B160" s="5"/>
      <c r="C160" s="6"/>
      <c r="D160" s="5"/>
      <c r="E160" s="5"/>
      <c r="F160" s="37"/>
      <c r="G160" s="6"/>
      <c r="H160" s="6"/>
      <c r="I160" s="6"/>
      <c r="J160" s="6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ht="15.75" customHeight="1">
      <c r="A161" s="5"/>
      <c r="B161" s="5"/>
      <c r="C161" s="6"/>
      <c r="D161" s="5"/>
      <c r="E161" s="5"/>
      <c r="F161" s="37"/>
      <c r="G161" s="6"/>
      <c r="H161" s="6"/>
      <c r="I161" s="6"/>
      <c r="J161" s="6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ht="15.75" customHeight="1">
      <c r="A162" s="5"/>
      <c r="B162" s="5"/>
      <c r="C162" s="6"/>
      <c r="D162" s="5"/>
      <c r="E162" s="5"/>
      <c r="F162" s="37"/>
      <c r="G162" s="6"/>
      <c r="H162" s="6"/>
      <c r="I162" s="6"/>
      <c r="J162" s="6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ht="15.75" customHeight="1">
      <c r="A163" s="5"/>
      <c r="B163" s="5"/>
      <c r="C163" s="6"/>
      <c r="D163" s="5"/>
      <c r="E163" s="5"/>
      <c r="F163" s="37"/>
      <c r="G163" s="6"/>
      <c r="H163" s="6"/>
      <c r="I163" s="6"/>
      <c r="J163" s="6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ht="15.75" customHeight="1">
      <c r="A164" s="5"/>
      <c r="B164" s="5"/>
      <c r="C164" s="6"/>
      <c r="D164" s="5"/>
      <c r="E164" s="5"/>
      <c r="F164" s="37"/>
      <c r="G164" s="6"/>
      <c r="H164" s="6"/>
      <c r="I164" s="6"/>
      <c r="J164" s="6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ht="15.75" customHeight="1">
      <c r="A165" s="5"/>
      <c r="B165" s="5"/>
      <c r="C165" s="6"/>
      <c r="D165" s="5"/>
      <c r="E165" s="5"/>
      <c r="F165" s="37"/>
      <c r="G165" s="6"/>
      <c r="H165" s="6"/>
      <c r="I165" s="6"/>
      <c r="J165" s="6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ht="15.75" customHeight="1">
      <c r="A166" s="5"/>
      <c r="B166" s="5"/>
      <c r="C166" s="6"/>
      <c r="D166" s="5"/>
      <c r="E166" s="5"/>
      <c r="F166" s="37"/>
      <c r="G166" s="6"/>
      <c r="H166" s="6"/>
      <c r="I166" s="6"/>
      <c r="J166" s="6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ht="15.75" customHeight="1">
      <c r="A167" s="5"/>
      <c r="B167" s="5"/>
      <c r="C167" s="6"/>
      <c r="D167" s="5"/>
      <c r="E167" s="5"/>
      <c r="F167" s="37"/>
      <c r="G167" s="6"/>
      <c r="H167" s="6"/>
      <c r="I167" s="6"/>
      <c r="J167" s="6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ht="15.75" customHeight="1">
      <c r="A168" s="5"/>
      <c r="B168" s="5"/>
      <c r="C168" s="6"/>
      <c r="D168" s="5"/>
      <c r="E168" s="5"/>
      <c r="F168" s="37"/>
      <c r="G168" s="6"/>
      <c r="H168" s="6"/>
      <c r="I168" s="6"/>
      <c r="J168" s="6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ht="15.75" customHeight="1">
      <c r="A169" s="5"/>
      <c r="B169" s="5"/>
      <c r="C169" s="6"/>
      <c r="D169" s="5"/>
      <c r="E169" s="5"/>
      <c r="F169" s="37"/>
      <c r="G169" s="6"/>
      <c r="H169" s="6"/>
      <c r="I169" s="6"/>
      <c r="J169" s="6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ht="15.75" customHeight="1">
      <c r="A170" s="5"/>
      <c r="B170" s="5"/>
      <c r="C170" s="6"/>
      <c r="D170" s="5"/>
      <c r="E170" s="5"/>
      <c r="F170" s="37"/>
      <c r="G170" s="6"/>
      <c r="H170" s="6"/>
      <c r="I170" s="6"/>
      <c r="J170" s="6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ht="15.75" customHeight="1">
      <c r="A171" s="5"/>
      <c r="B171" s="5"/>
      <c r="C171" s="6"/>
      <c r="D171" s="5"/>
      <c r="E171" s="5"/>
      <c r="F171" s="37"/>
      <c r="G171" s="6"/>
      <c r="H171" s="6"/>
      <c r="I171" s="6"/>
      <c r="J171" s="6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ht="15.75" customHeight="1">
      <c r="A172" s="5"/>
      <c r="B172" s="5"/>
      <c r="C172" s="6"/>
      <c r="D172" s="5"/>
      <c r="E172" s="5"/>
      <c r="F172" s="37"/>
      <c r="G172" s="6"/>
      <c r="H172" s="6"/>
      <c r="I172" s="6"/>
      <c r="J172" s="6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ht="15.75" customHeight="1">
      <c r="A173" s="5"/>
      <c r="B173" s="5"/>
      <c r="C173" s="6"/>
      <c r="D173" s="5"/>
      <c r="E173" s="5"/>
      <c r="F173" s="37"/>
      <c r="G173" s="6"/>
      <c r="H173" s="6"/>
      <c r="I173" s="6"/>
      <c r="J173" s="6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ht="15.75" customHeight="1">
      <c r="A174" s="5"/>
      <c r="B174" s="5"/>
      <c r="C174" s="6"/>
      <c r="D174" s="5"/>
      <c r="E174" s="5"/>
      <c r="F174" s="37"/>
      <c r="G174" s="6"/>
      <c r="H174" s="6"/>
      <c r="I174" s="6"/>
      <c r="J174" s="6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ht="15.75" customHeight="1">
      <c r="A175" s="5"/>
      <c r="B175" s="5"/>
      <c r="C175" s="6"/>
      <c r="D175" s="5"/>
      <c r="E175" s="5"/>
      <c r="F175" s="37"/>
      <c r="G175" s="6"/>
      <c r="H175" s="6"/>
      <c r="I175" s="6"/>
      <c r="J175" s="6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ht="15.75" customHeight="1">
      <c r="A176" s="5"/>
      <c r="B176" s="5"/>
      <c r="C176" s="6"/>
      <c r="D176" s="5"/>
      <c r="E176" s="5"/>
      <c r="F176" s="37"/>
      <c r="G176" s="6"/>
      <c r="H176" s="6"/>
      <c r="I176" s="6"/>
      <c r="J176" s="6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ht="15.75" customHeight="1">
      <c r="A177" s="5"/>
      <c r="B177" s="5"/>
      <c r="C177" s="6"/>
      <c r="D177" s="5"/>
      <c r="E177" s="5"/>
      <c r="F177" s="37"/>
      <c r="G177" s="6"/>
      <c r="H177" s="6"/>
      <c r="I177" s="6"/>
      <c r="J177" s="6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ht="15.75" customHeight="1">
      <c r="A178" s="5"/>
      <c r="B178" s="5"/>
      <c r="C178" s="6"/>
      <c r="D178" s="5"/>
      <c r="E178" s="5"/>
      <c r="F178" s="37"/>
      <c r="G178" s="6"/>
      <c r="H178" s="6"/>
      <c r="I178" s="6"/>
      <c r="J178" s="6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ht="15.75" customHeight="1">
      <c r="A179" s="5"/>
      <c r="B179" s="5"/>
      <c r="C179" s="6"/>
      <c r="D179" s="5"/>
      <c r="E179" s="5"/>
      <c r="F179" s="37"/>
      <c r="G179" s="6"/>
      <c r="H179" s="6"/>
      <c r="I179" s="6"/>
      <c r="J179" s="6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ht="15.75" customHeight="1">
      <c r="A180" s="5"/>
      <c r="B180" s="5"/>
      <c r="C180" s="6"/>
      <c r="D180" s="5"/>
      <c r="E180" s="5"/>
      <c r="F180" s="37"/>
      <c r="G180" s="6"/>
      <c r="H180" s="6"/>
      <c r="I180" s="6"/>
      <c r="J180" s="6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ht="15.75" customHeight="1">
      <c r="A181" s="5"/>
      <c r="B181" s="5"/>
      <c r="C181" s="6"/>
      <c r="D181" s="5"/>
      <c r="E181" s="5"/>
      <c r="F181" s="37"/>
      <c r="G181" s="6"/>
      <c r="H181" s="6"/>
      <c r="I181" s="6"/>
      <c r="J181" s="6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ht="15.75" customHeight="1">
      <c r="A182" s="5"/>
      <c r="B182" s="5"/>
      <c r="C182" s="6"/>
      <c r="D182" s="5"/>
      <c r="E182" s="5"/>
      <c r="F182" s="37"/>
      <c r="G182" s="6"/>
      <c r="H182" s="6"/>
      <c r="I182" s="6"/>
      <c r="J182" s="6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ht="15.75" customHeight="1">
      <c r="A183" s="5"/>
      <c r="B183" s="5"/>
      <c r="C183" s="6"/>
      <c r="D183" s="5"/>
      <c r="E183" s="5"/>
      <c r="F183" s="37"/>
      <c r="G183" s="6"/>
      <c r="H183" s="6"/>
      <c r="I183" s="6"/>
      <c r="J183" s="6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ht="15.75" customHeight="1">
      <c r="A184" s="5"/>
      <c r="B184" s="5"/>
      <c r="C184" s="6"/>
      <c r="D184" s="5"/>
      <c r="E184" s="5"/>
      <c r="F184" s="37"/>
      <c r="G184" s="6"/>
      <c r="H184" s="6"/>
      <c r="I184" s="6"/>
      <c r="J184" s="6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ht="15.75" customHeight="1">
      <c r="A185" s="5"/>
      <c r="B185" s="5"/>
      <c r="C185" s="6"/>
      <c r="D185" s="5"/>
      <c r="E185" s="5"/>
      <c r="F185" s="37"/>
      <c r="G185" s="6"/>
      <c r="H185" s="6"/>
      <c r="I185" s="6"/>
      <c r="J185" s="6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ht="15.75" customHeight="1">
      <c r="A186" s="5"/>
      <c r="B186" s="5"/>
      <c r="C186" s="6"/>
      <c r="D186" s="5"/>
      <c r="E186" s="5"/>
      <c r="F186" s="37"/>
      <c r="G186" s="6"/>
      <c r="H186" s="6"/>
      <c r="I186" s="6"/>
      <c r="J186" s="6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ht="15.75" customHeight="1">
      <c r="A187" s="5"/>
      <c r="B187" s="5"/>
      <c r="C187" s="6"/>
      <c r="D187" s="5"/>
      <c r="E187" s="5"/>
      <c r="F187" s="37"/>
      <c r="G187" s="6"/>
      <c r="H187" s="6"/>
      <c r="I187" s="6"/>
      <c r="J187" s="6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ht="15.75" customHeight="1">
      <c r="A188" s="5"/>
      <c r="B188" s="5"/>
      <c r="C188" s="6"/>
      <c r="D188" s="5"/>
      <c r="E188" s="5"/>
      <c r="F188" s="37"/>
      <c r="G188" s="6"/>
      <c r="H188" s="6"/>
      <c r="I188" s="6"/>
      <c r="J188" s="6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ht="15.75" customHeight="1">
      <c r="A189" s="5"/>
      <c r="B189" s="5"/>
      <c r="C189" s="6"/>
      <c r="D189" s="5"/>
      <c r="E189" s="5"/>
      <c r="F189" s="37"/>
      <c r="G189" s="6"/>
      <c r="H189" s="6"/>
      <c r="I189" s="6"/>
      <c r="J189" s="6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ht="15.75" customHeight="1">
      <c r="A190" s="5"/>
      <c r="B190" s="5"/>
      <c r="C190" s="6"/>
      <c r="D190" s="5"/>
      <c r="E190" s="5"/>
      <c r="F190" s="37"/>
      <c r="G190" s="6"/>
      <c r="H190" s="6"/>
      <c r="I190" s="6"/>
      <c r="J190" s="6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ht="15.75" customHeight="1">
      <c r="A191" s="5"/>
      <c r="B191" s="5"/>
      <c r="C191" s="6"/>
      <c r="D191" s="5"/>
      <c r="E191" s="5"/>
      <c r="F191" s="37"/>
      <c r="G191" s="6"/>
      <c r="H191" s="6"/>
      <c r="I191" s="6"/>
      <c r="J191" s="6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ht="15.75" customHeight="1">
      <c r="A192" s="5"/>
      <c r="B192" s="5"/>
      <c r="C192" s="6"/>
      <c r="D192" s="5"/>
      <c r="E192" s="5"/>
      <c r="F192" s="37"/>
      <c r="G192" s="6"/>
      <c r="H192" s="6"/>
      <c r="I192" s="6"/>
      <c r="J192" s="6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ht="15.75" customHeight="1">
      <c r="A193" s="5"/>
      <c r="B193" s="5"/>
      <c r="C193" s="6"/>
      <c r="D193" s="5"/>
      <c r="E193" s="5"/>
      <c r="F193" s="37"/>
      <c r="G193" s="6"/>
      <c r="H193" s="6"/>
      <c r="I193" s="6"/>
      <c r="J193" s="6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ht="15.75" customHeight="1">
      <c r="A194" s="5"/>
      <c r="B194" s="5"/>
      <c r="C194" s="6"/>
      <c r="D194" s="5"/>
      <c r="E194" s="5"/>
      <c r="F194" s="37"/>
      <c r="G194" s="6"/>
      <c r="H194" s="6"/>
      <c r="I194" s="6"/>
      <c r="J194" s="6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ht="15.75" customHeight="1">
      <c r="A195" s="5"/>
      <c r="B195" s="5"/>
      <c r="C195" s="6"/>
      <c r="D195" s="5"/>
      <c r="E195" s="5"/>
      <c r="F195" s="37"/>
      <c r="G195" s="6"/>
      <c r="H195" s="6"/>
      <c r="I195" s="6"/>
      <c r="J195" s="6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ht="15.75" customHeight="1">
      <c r="A196" s="5"/>
      <c r="B196" s="5"/>
      <c r="C196" s="6"/>
      <c r="D196" s="5"/>
      <c r="E196" s="5"/>
      <c r="F196" s="37"/>
      <c r="G196" s="6"/>
      <c r="H196" s="6"/>
      <c r="I196" s="6"/>
      <c r="J196" s="6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ht="15.75" customHeight="1">
      <c r="A197" s="5"/>
      <c r="B197" s="5"/>
      <c r="C197" s="6"/>
      <c r="D197" s="5"/>
      <c r="E197" s="5"/>
      <c r="F197" s="37"/>
      <c r="G197" s="6"/>
      <c r="H197" s="6"/>
      <c r="I197" s="6"/>
      <c r="J197" s="6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ht="15.75" customHeight="1">
      <c r="A198" s="5"/>
      <c r="B198" s="5"/>
      <c r="C198" s="6"/>
      <c r="D198" s="5"/>
      <c r="E198" s="5"/>
      <c r="F198" s="37"/>
      <c r="G198" s="6"/>
      <c r="H198" s="6"/>
      <c r="I198" s="6"/>
      <c r="J198" s="6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ht="15.75" customHeight="1">
      <c r="A199" s="5"/>
      <c r="B199" s="5"/>
      <c r="C199" s="6"/>
      <c r="D199" s="5"/>
      <c r="E199" s="5"/>
      <c r="F199" s="37"/>
      <c r="G199" s="6"/>
      <c r="H199" s="6"/>
      <c r="I199" s="6"/>
      <c r="J199" s="6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ht="15.75" customHeight="1">
      <c r="A200" s="5"/>
      <c r="B200" s="5"/>
      <c r="C200" s="6"/>
      <c r="D200" s="5"/>
      <c r="E200" s="5"/>
      <c r="F200" s="37"/>
      <c r="G200" s="6"/>
      <c r="H200" s="6"/>
      <c r="I200" s="6"/>
      <c r="J200" s="6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ht="15.75" customHeight="1">
      <c r="A201" s="5"/>
      <c r="B201" s="5"/>
      <c r="C201" s="6"/>
      <c r="D201" s="5"/>
      <c r="E201" s="5"/>
      <c r="F201" s="37"/>
      <c r="G201" s="6"/>
      <c r="H201" s="6"/>
      <c r="I201" s="6"/>
      <c r="J201" s="6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ht="15.75" customHeight="1">
      <c r="A202" s="5"/>
      <c r="B202" s="5"/>
      <c r="C202" s="6"/>
      <c r="D202" s="5"/>
      <c r="E202" s="5"/>
      <c r="F202" s="37"/>
      <c r="G202" s="6"/>
      <c r="H202" s="6"/>
      <c r="I202" s="6"/>
      <c r="J202" s="6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ht="15.75" customHeight="1">
      <c r="A203" s="5"/>
      <c r="B203" s="5"/>
      <c r="C203" s="6"/>
      <c r="D203" s="5"/>
      <c r="E203" s="5"/>
      <c r="F203" s="37"/>
      <c r="G203" s="6"/>
      <c r="H203" s="6"/>
      <c r="I203" s="6"/>
      <c r="J203" s="6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ht="15.75" customHeight="1">
      <c r="A204" s="5"/>
      <c r="B204" s="5"/>
      <c r="C204" s="6"/>
      <c r="D204" s="5"/>
      <c r="E204" s="5"/>
      <c r="F204" s="37"/>
      <c r="G204" s="6"/>
      <c r="H204" s="6"/>
      <c r="I204" s="6"/>
      <c r="J204" s="6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ht="15.75" customHeight="1">
      <c r="A205" s="5"/>
      <c r="B205" s="5"/>
      <c r="C205" s="6"/>
      <c r="D205" s="5"/>
      <c r="E205" s="5"/>
      <c r="F205" s="37"/>
      <c r="G205" s="6"/>
      <c r="H205" s="6"/>
      <c r="I205" s="6"/>
      <c r="J205" s="6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ht="15.75" customHeight="1">
      <c r="A206" s="5"/>
      <c r="B206" s="5"/>
      <c r="C206" s="6"/>
      <c r="D206" s="5"/>
      <c r="E206" s="5"/>
      <c r="F206" s="37"/>
      <c r="G206" s="6"/>
      <c r="H206" s="6"/>
      <c r="I206" s="6"/>
      <c r="J206" s="6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ht="15.75" customHeight="1">
      <c r="A207" s="5"/>
      <c r="B207" s="5"/>
      <c r="C207" s="6"/>
      <c r="D207" s="5"/>
      <c r="E207" s="5"/>
      <c r="F207" s="37"/>
      <c r="G207" s="6"/>
      <c r="H207" s="6"/>
      <c r="I207" s="6"/>
      <c r="J207" s="6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ht="15.75" customHeight="1">
      <c r="A208" s="5"/>
      <c r="B208" s="5"/>
      <c r="C208" s="6"/>
      <c r="D208" s="5"/>
      <c r="E208" s="5"/>
      <c r="F208" s="37"/>
      <c r="G208" s="6"/>
      <c r="H208" s="6"/>
      <c r="I208" s="6"/>
      <c r="J208" s="6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ht="15.75" customHeight="1">
      <c r="A209" s="5"/>
      <c r="B209" s="5"/>
      <c r="C209" s="6"/>
      <c r="D209" s="5"/>
      <c r="E209" s="5"/>
      <c r="F209" s="37"/>
      <c r="G209" s="6"/>
      <c r="H209" s="6"/>
      <c r="I209" s="6"/>
      <c r="J209" s="6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ht="15.75" customHeight="1">
      <c r="A210" s="5"/>
      <c r="B210" s="5"/>
      <c r="C210" s="6"/>
      <c r="D210" s="5"/>
      <c r="E210" s="5"/>
      <c r="F210" s="37"/>
      <c r="G210" s="6"/>
      <c r="H210" s="6"/>
      <c r="I210" s="6"/>
      <c r="J210" s="6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ht="15.75" customHeight="1">
      <c r="A211" s="5"/>
      <c r="B211" s="5"/>
      <c r="C211" s="6"/>
      <c r="D211" s="5"/>
      <c r="E211" s="5"/>
      <c r="F211" s="37"/>
      <c r="G211" s="6"/>
      <c r="H211" s="6"/>
      <c r="I211" s="6"/>
      <c r="J211" s="6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ht="15.75" customHeight="1">
      <c r="A212" s="5"/>
      <c r="B212" s="5"/>
      <c r="C212" s="6"/>
      <c r="D212" s="5"/>
      <c r="E212" s="5"/>
      <c r="F212" s="37"/>
      <c r="G212" s="6"/>
      <c r="H212" s="6"/>
      <c r="I212" s="6"/>
      <c r="J212" s="6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ht="15.75" customHeight="1">
      <c r="A213" s="5"/>
      <c r="B213" s="5"/>
      <c r="C213" s="6"/>
      <c r="D213" s="5"/>
      <c r="E213" s="5"/>
      <c r="F213" s="37"/>
      <c r="G213" s="6"/>
      <c r="H213" s="6"/>
      <c r="I213" s="6"/>
      <c r="J213" s="6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ht="15.75" customHeight="1">
      <c r="A214" s="5"/>
      <c r="B214" s="5"/>
      <c r="C214" s="6"/>
      <c r="D214" s="5"/>
      <c r="E214" s="5"/>
      <c r="F214" s="37"/>
      <c r="G214" s="6"/>
      <c r="H214" s="6"/>
      <c r="I214" s="6"/>
      <c r="J214" s="6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ht="15.75" customHeight="1">
      <c r="A215" s="5"/>
      <c r="B215" s="5"/>
      <c r="C215" s="6"/>
      <c r="D215" s="5"/>
      <c r="E215" s="5"/>
      <c r="F215" s="37"/>
      <c r="G215" s="6"/>
      <c r="H215" s="6"/>
      <c r="I215" s="6"/>
      <c r="J215" s="6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ht="15.75" customHeight="1">
      <c r="A216" s="5"/>
      <c r="B216" s="5"/>
      <c r="C216" s="6"/>
      <c r="D216" s="5"/>
      <c r="E216" s="5"/>
      <c r="F216" s="37"/>
      <c r="G216" s="6"/>
      <c r="H216" s="6"/>
      <c r="I216" s="6"/>
      <c r="J216" s="6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ht="15.75" customHeight="1">
      <c r="A217" s="5"/>
      <c r="B217" s="5"/>
      <c r="C217" s="6"/>
      <c r="D217" s="5"/>
      <c r="E217" s="5"/>
      <c r="F217" s="37"/>
      <c r="G217" s="6"/>
      <c r="H217" s="6"/>
      <c r="I217" s="6"/>
      <c r="J217" s="6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ht="15.75" customHeight="1">
      <c r="A218" s="5"/>
      <c r="B218" s="5"/>
      <c r="C218" s="6"/>
      <c r="D218" s="5"/>
      <c r="E218" s="5"/>
      <c r="F218" s="37"/>
      <c r="G218" s="6"/>
      <c r="H218" s="6"/>
      <c r="I218" s="6"/>
      <c r="J218" s="6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ht="15.75" customHeight="1">
      <c r="A219" s="5"/>
      <c r="B219" s="5"/>
      <c r="C219" s="6"/>
      <c r="D219" s="5"/>
      <c r="E219" s="5"/>
      <c r="F219" s="37"/>
      <c r="G219" s="6"/>
      <c r="H219" s="6"/>
      <c r="I219" s="6"/>
      <c r="J219" s="6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ht="15.75" customHeight="1">
      <c r="A220" s="5"/>
      <c r="B220" s="5"/>
      <c r="C220" s="6"/>
      <c r="D220" s="5"/>
      <c r="E220" s="5"/>
      <c r="F220" s="37"/>
      <c r="G220" s="6"/>
      <c r="H220" s="6"/>
      <c r="I220" s="6"/>
      <c r="J220" s="6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ht="15.75" customHeight="1">
      <c r="A221" s="5"/>
      <c r="B221" s="5"/>
      <c r="C221" s="6"/>
      <c r="D221" s="5"/>
      <c r="E221" s="5"/>
      <c r="F221" s="37"/>
      <c r="G221" s="6"/>
      <c r="H221" s="6"/>
      <c r="I221" s="6"/>
      <c r="J221" s="6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ht="15.75" customHeight="1">
      <c r="A222" s="5"/>
      <c r="B222" s="5"/>
      <c r="C222" s="6"/>
      <c r="D222" s="5"/>
      <c r="E222" s="5"/>
      <c r="F222" s="37"/>
      <c r="G222" s="6"/>
      <c r="H222" s="6"/>
      <c r="I222" s="6"/>
      <c r="J222" s="6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ht="15.75" customHeight="1">
      <c r="A223" s="5"/>
      <c r="B223" s="5"/>
      <c r="C223" s="6"/>
      <c r="D223" s="5"/>
      <c r="E223" s="5"/>
      <c r="F223" s="37"/>
      <c r="G223" s="6"/>
      <c r="H223" s="6"/>
      <c r="I223" s="6"/>
      <c r="J223" s="6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ht="15.75" customHeight="1">
      <c r="A224" s="5"/>
      <c r="B224" s="5"/>
      <c r="C224" s="6"/>
      <c r="D224" s="5"/>
      <c r="E224" s="5"/>
      <c r="F224" s="37"/>
      <c r="G224" s="6"/>
      <c r="H224" s="6"/>
      <c r="I224" s="6"/>
      <c r="J224" s="6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ht="15.75" customHeight="1">
      <c r="A225" s="5"/>
      <c r="B225" s="5"/>
      <c r="C225" s="6"/>
      <c r="D225" s="5"/>
      <c r="E225" s="5"/>
      <c r="F225" s="37"/>
      <c r="G225" s="6"/>
      <c r="H225" s="6"/>
      <c r="I225" s="6"/>
      <c r="J225" s="6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ht="15.75" customHeight="1">
      <c r="A226" s="5"/>
      <c r="B226" s="5"/>
      <c r="C226" s="6"/>
      <c r="D226" s="5"/>
      <c r="E226" s="5"/>
      <c r="F226" s="37"/>
      <c r="G226" s="6"/>
      <c r="H226" s="6"/>
      <c r="I226" s="6"/>
      <c r="J226" s="6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15.75" customHeight="1">
      <c r="A227" s="5"/>
      <c r="B227" s="5"/>
      <c r="C227" s="6"/>
      <c r="D227" s="5"/>
      <c r="E227" s="5"/>
      <c r="F227" s="37"/>
      <c r="G227" s="6"/>
      <c r="H227" s="6"/>
      <c r="I227" s="6"/>
      <c r="J227" s="6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ht="15.75" customHeight="1">
      <c r="A228" s="5"/>
      <c r="B228" s="5"/>
      <c r="C228" s="6"/>
      <c r="D228" s="5"/>
      <c r="E228" s="5"/>
      <c r="F228" s="37"/>
      <c r="G228" s="6"/>
      <c r="H228" s="6"/>
      <c r="I228" s="6"/>
      <c r="J228" s="6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ht="15.75" customHeight="1">
      <c r="A229" s="5"/>
      <c r="B229" s="5"/>
      <c r="C229" s="6"/>
      <c r="D229" s="5"/>
      <c r="E229" s="5"/>
      <c r="F229" s="37"/>
      <c r="G229" s="6"/>
      <c r="H229" s="6"/>
      <c r="I229" s="6"/>
      <c r="J229" s="6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ht="15.75" customHeight="1">
      <c r="A230" s="5"/>
      <c r="B230" s="5"/>
      <c r="C230" s="6"/>
      <c r="D230" s="5"/>
      <c r="E230" s="5"/>
      <c r="F230" s="37"/>
      <c r="G230" s="6"/>
      <c r="H230" s="6"/>
      <c r="I230" s="6"/>
      <c r="J230" s="6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ht="15.75" customHeight="1">
      <c r="A231" s="5"/>
      <c r="B231" s="5"/>
      <c r="C231" s="6"/>
      <c r="D231" s="5"/>
      <c r="E231" s="5"/>
      <c r="F231" s="37"/>
      <c r="G231" s="6"/>
      <c r="H231" s="6"/>
      <c r="I231" s="6"/>
      <c r="J231" s="6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ht="15.75" customHeight="1">
      <c r="A232" s="5"/>
      <c r="B232" s="5"/>
      <c r="C232" s="6"/>
      <c r="D232" s="5"/>
      <c r="E232" s="5"/>
      <c r="F232" s="37"/>
      <c r="G232" s="6"/>
      <c r="H232" s="6"/>
      <c r="I232" s="6"/>
      <c r="J232" s="6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ht="15.75" customHeight="1">
      <c r="A233" s="5"/>
      <c r="B233" s="5"/>
      <c r="C233" s="6"/>
      <c r="D233" s="5"/>
      <c r="E233" s="5"/>
      <c r="F233" s="37"/>
      <c r="G233" s="6"/>
      <c r="H233" s="6"/>
      <c r="I233" s="6"/>
      <c r="J233" s="6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ht="15.75" customHeight="1">
      <c r="A234" s="5"/>
      <c r="B234" s="5"/>
      <c r="C234" s="6"/>
      <c r="D234" s="5"/>
      <c r="E234" s="5"/>
      <c r="F234" s="37"/>
      <c r="G234" s="6"/>
      <c r="H234" s="6"/>
      <c r="I234" s="6"/>
      <c r="J234" s="6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ht="15.75" customHeight="1">
      <c r="A235" s="5"/>
      <c r="B235" s="5"/>
      <c r="C235" s="6"/>
      <c r="D235" s="5"/>
      <c r="E235" s="5"/>
      <c r="F235" s="37"/>
      <c r="G235" s="6"/>
      <c r="H235" s="6"/>
      <c r="I235" s="6"/>
      <c r="J235" s="6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ht="15.75" customHeight="1">
      <c r="A236" s="5"/>
      <c r="B236" s="5"/>
      <c r="C236" s="6"/>
      <c r="D236" s="5"/>
      <c r="E236" s="5"/>
      <c r="F236" s="37"/>
      <c r="G236" s="6"/>
      <c r="H236" s="6"/>
      <c r="I236" s="6"/>
      <c r="J236" s="6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ht="15.75" customHeight="1">
      <c r="A237" s="5"/>
      <c r="B237" s="5"/>
      <c r="C237" s="6"/>
      <c r="D237" s="5"/>
      <c r="E237" s="5"/>
      <c r="F237" s="37"/>
      <c r="G237" s="6"/>
      <c r="H237" s="6"/>
      <c r="I237" s="6"/>
      <c r="J237" s="6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ht="15.75" customHeight="1">
      <c r="A238" s="5"/>
      <c r="B238" s="5"/>
      <c r="C238" s="6"/>
      <c r="D238" s="5"/>
      <c r="E238" s="5"/>
      <c r="F238" s="37"/>
      <c r="G238" s="6"/>
      <c r="H238" s="6"/>
      <c r="I238" s="6"/>
      <c r="J238" s="6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ht="15.75" customHeight="1">
      <c r="A239" s="5"/>
      <c r="B239" s="5"/>
      <c r="C239" s="6"/>
      <c r="D239" s="5"/>
      <c r="E239" s="5"/>
      <c r="F239" s="37"/>
      <c r="G239" s="6"/>
      <c r="H239" s="6"/>
      <c r="I239" s="6"/>
      <c r="J239" s="6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ht="15.75" customHeight="1">
      <c r="A240" s="5"/>
      <c r="B240" s="5"/>
      <c r="C240" s="6"/>
      <c r="D240" s="5"/>
      <c r="E240" s="5"/>
      <c r="F240" s="37"/>
      <c r="G240" s="6"/>
      <c r="H240" s="6"/>
      <c r="I240" s="6"/>
      <c r="J240" s="6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ht="15.75" customHeight="1">
      <c r="A241" s="5"/>
      <c r="B241" s="5"/>
      <c r="C241" s="6"/>
      <c r="D241" s="5"/>
      <c r="E241" s="5"/>
      <c r="F241" s="37"/>
      <c r="G241" s="6"/>
      <c r="H241" s="6"/>
      <c r="I241" s="6"/>
      <c r="J241" s="6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ht="15.75" customHeight="1">
      <c r="A242" s="5"/>
      <c r="B242" s="5"/>
      <c r="C242" s="6"/>
      <c r="D242" s="5"/>
      <c r="E242" s="5"/>
      <c r="F242" s="37"/>
      <c r="G242" s="6"/>
      <c r="H242" s="6"/>
      <c r="I242" s="6"/>
      <c r="J242" s="6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ht="15.75" customHeight="1">
      <c r="A243" s="5"/>
      <c r="B243" s="5"/>
      <c r="C243" s="6"/>
      <c r="D243" s="5"/>
      <c r="E243" s="5"/>
      <c r="F243" s="37"/>
      <c r="G243" s="6"/>
      <c r="H243" s="6"/>
      <c r="I243" s="6"/>
      <c r="J243" s="6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ht="15.75" customHeight="1">
      <c r="A244" s="5"/>
      <c r="B244" s="5"/>
      <c r="C244" s="6"/>
      <c r="D244" s="5"/>
      <c r="E244" s="5"/>
      <c r="F244" s="37"/>
      <c r="G244" s="6"/>
      <c r="H244" s="6"/>
      <c r="I244" s="6"/>
      <c r="J244" s="6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ht="15.75" customHeight="1">
      <c r="A245" s="5"/>
      <c r="B245" s="5"/>
      <c r="C245" s="6"/>
      <c r="D245" s="5"/>
      <c r="E245" s="5"/>
      <c r="F245" s="37"/>
      <c r="G245" s="6"/>
      <c r="H245" s="6"/>
      <c r="I245" s="6"/>
      <c r="J245" s="6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ht="15.75" customHeight="1">
      <c r="A246" s="5"/>
      <c r="B246" s="5"/>
      <c r="C246" s="6"/>
      <c r="D246" s="5"/>
      <c r="E246" s="5"/>
      <c r="F246" s="37"/>
      <c r="G246" s="6"/>
      <c r="H246" s="6"/>
      <c r="I246" s="6"/>
      <c r="J246" s="6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ht="15.75" customHeight="1">
      <c r="A247" s="5"/>
      <c r="B247" s="5"/>
      <c r="C247" s="6"/>
      <c r="D247" s="5"/>
      <c r="E247" s="5"/>
      <c r="F247" s="37"/>
      <c r="G247" s="6"/>
      <c r="H247" s="6"/>
      <c r="I247" s="6"/>
      <c r="J247" s="6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ht="15.75" customHeight="1">
      <c r="A248" s="5"/>
      <c r="B248" s="5"/>
      <c r="C248" s="6"/>
      <c r="D248" s="5"/>
      <c r="E248" s="5"/>
      <c r="F248" s="37"/>
      <c r="G248" s="6"/>
      <c r="H248" s="6"/>
      <c r="I248" s="6"/>
      <c r="J248" s="6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ht="15.75" customHeight="1">
      <c r="A249" s="5"/>
      <c r="B249" s="5"/>
      <c r="C249" s="6"/>
      <c r="D249" s="5"/>
      <c r="E249" s="5"/>
      <c r="F249" s="37"/>
      <c r="G249" s="6"/>
      <c r="H249" s="6"/>
      <c r="I249" s="6"/>
      <c r="J249" s="6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ht="15.75" customHeight="1">
      <c r="A250" s="5"/>
      <c r="B250" s="5"/>
      <c r="C250" s="6"/>
      <c r="D250" s="5"/>
      <c r="E250" s="5"/>
      <c r="F250" s="37"/>
      <c r="G250" s="6"/>
      <c r="H250" s="6"/>
      <c r="I250" s="6"/>
      <c r="J250" s="6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ht="15.75" customHeight="1">
      <c r="A251" s="5"/>
      <c r="B251" s="5"/>
      <c r="C251" s="6"/>
      <c r="D251" s="5"/>
      <c r="E251" s="5"/>
      <c r="F251" s="37"/>
      <c r="G251" s="6"/>
      <c r="H251" s="6"/>
      <c r="I251" s="6"/>
      <c r="J251" s="6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ht="15.75" customHeight="1">
      <c r="A252" s="5"/>
      <c r="B252" s="5"/>
      <c r="C252" s="6"/>
      <c r="D252" s="5"/>
      <c r="E252" s="5"/>
      <c r="F252" s="37"/>
      <c r="G252" s="6"/>
      <c r="H252" s="6"/>
      <c r="I252" s="6"/>
      <c r="J252" s="6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ht="15.75" customHeight="1">
      <c r="A253" s="5"/>
      <c r="B253" s="5"/>
      <c r="C253" s="6"/>
      <c r="D253" s="5"/>
      <c r="E253" s="5"/>
      <c r="F253" s="37"/>
      <c r="G253" s="6"/>
      <c r="H253" s="6"/>
      <c r="I253" s="6"/>
      <c r="J253" s="6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ht="15.75" customHeight="1">
      <c r="A254" s="5"/>
      <c r="B254" s="5"/>
      <c r="C254" s="6"/>
      <c r="D254" s="5"/>
      <c r="E254" s="5"/>
      <c r="F254" s="37"/>
      <c r="G254" s="6"/>
      <c r="H254" s="6"/>
      <c r="I254" s="6"/>
      <c r="J254" s="6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ht="15.75" customHeight="1">
      <c r="A255" s="5"/>
      <c r="B255" s="5"/>
      <c r="C255" s="6"/>
      <c r="D255" s="5"/>
      <c r="E255" s="5"/>
      <c r="F255" s="37"/>
      <c r="G255" s="6"/>
      <c r="H255" s="6"/>
      <c r="I255" s="6"/>
      <c r="J255" s="6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ht="15.75" customHeight="1">
      <c r="A256" s="5"/>
      <c r="B256" s="5"/>
      <c r="C256" s="6"/>
      <c r="D256" s="5"/>
      <c r="E256" s="5"/>
      <c r="F256" s="37"/>
      <c r="G256" s="6"/>
      <c r="H256" s="6"/>
      <c r="I256" s="6"/>
      <c r="J256" s="6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ht="15.75" customHeight="1">
      <c r="A257" s="5"/>
      <c r="B257" s="5"/>
      <c r="C257" s="6"/>
      <c r="D257" s="5"/>
      <c r="E257" s="5"/>
      <c r="F257" s="37"/>
      <c r="G257" s="6"/>
      <c r="H257" s="6"/>
      <c r="I257" s="6"/>
      <c r="J257" s="6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ht="15.75" customHeight="1">
      <c r="A258" s="5"/>
      <c r="B258" s="5"/>
      <c r="C258" s="6"/>
      <c r="D258" s="5"/>
      <c r="E258" s="5"/>
      <c r="F258" s="37"/>
      <c r="G258" s="6"/>
      <c r="H258" s="6"/>
      <c r="I258" s="6"/>
      <c r="J258" s="6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ht="15.75" customHeight="1">
      <c r="A259" s="5"/>
      <c r="B259" s="5"/>
      <c r="C259" s="6"/>
      <c r="D259" s="5"/>
      <c r="E259" s="5"/>
      <c r="F259" s="37"/>
      <c r="G259" s="6"/>
      <c r="H259" s="6"/>
      <c r="I259" s="6"/>
      <c r="J259" s="6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ht="15.75" customHeight="1">
      <c r="A260" s="5"/>
      <c r="B260" s="5"/>
      <c r="C260" s="6"/>
      <c r="D260" s="5"/>
      <c r="E260" s="5"/>
      <c r="F260" s="37"/>
      <c r="G260" s="6"/>
      <c r="H260" s="6"/>
      <c r="I260" s="6"/>
      <c r="J260" s="6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ht="15.75" customHeight="1">
      <c r="A261" s="5"/>
      <c r="B261" s="5"/>
      <c r="C261" s="6"/>
      <c r="D261" s="5"/>
      <c r="E261" s="5"/>
      <c r="F261" s="37"/>
      <c r="G261" s="6"/>
      <c r="H261" s="6"/>
      <c r="I261" s="6"/>
      <c r="J261" s="6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ht="15.75" customHeight="1">
      <c r="A262" s="5"/>
      <c r="B262" s="5"/>
      <c r="C262" s="6"/>
      <c r="D262" s="5"/>
      <c r="E262" s="5"/>
      <c r="F262" s="37"/>
      <c r="G262" s="6"/>
      <c r="H262" s="6"/>
      <c r="I262" s="6"/>
      <c r="J262" s="6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ht="15.75" customHeight="1">
      <c r="A263" s="5"/>
      <c r="B263" s="5"/>
      <c r="C263" s="6"/>
      <c r="D263" s="5"/>
      <c r="E263" s="5"/>
      <c r="F263" s="37"/>
      <c r="G263" s="6"/>
      <c r="H263" s="6"/>
      <c r="I263" s="6"/>
      <c r="J263" s="6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ht="15.75" customHeight="1">
      <c r="A264" s="5"/>
      <c r="B264" s="5"/>
      <c r="C264" s="6"/>
      <c r="D264" s="5"/>
      <c r="E264" s="5"/>
      <c r="F264" s="37"/>
      <c r="G264" s="6"/>
      <c r="H264" s="6"/>
      <c r="I264" s="6"/>
      <c r="J264" s="6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ht="15.75" customHeight="1">
      <c r="A265" s="5"/>
      <c r="B265" s="5"/>
      <c r="C265" s="6"/>
      <c r="D265" s="5"/>
      <c r="E265" s="5"/>
      <c r="F265" s="37"/>
      <c r="G265" s="6"/>
      <c r="H265" s="6"/>
      <c r="I265" s="6"/>
      <c r="J265" s="6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ht="15.75" customHeight="1">
      <c r="A266" s="5"/>
      <c r="B266" s="5"/>
      <c r="C266" s="6"/>
      <c r="D266" s="5"/>
      <c r="E266" s="5"/>
      <c r="F266" s="37"/>
      <c r="G266" s="6"/>
      <c r="H266" s="6"/>
      <c r="I266" s="6"/>
      <c r="J266" s="6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ht="15.75" customHeight="1">
      <c r="A267" s="5"/>
      <c r="B267" s="5"/>
      <c r="C267" s="6"/>
      <c r="D267" s="5"/>
      <c r="E267" s="5"/>
      <c r="F267" s="37"/>
      <c r="G267" s="6"/>
      <c r="H267" s="6"/>
      <c r="I267" s="6"/>
      <c r="J267" s="6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ht="15.75" customHeight="1">
      <c r="A268" s="5"/>
      <c r="B268" s="5"/>
      <c r="C268" s="6"/>
      <c r="D268" s="5"/>
      <c r="E268" s="5"/>
      <c r="F268" s="37"/>
      <c r="G268" s="6"/>
      <c r="H268" s="6"/>
      <c r="I268" s="6"/>
      <c r="J268" s="6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ht="15.75" customHeight="1">
      <c r="A269" s="5"/>
      <c r="B269" s="5"/>
      <c r="C269" s="6"/>
      <c r="D269" s="5"/>
      <c r="E269" s="5"/>
      <c r="F269" s="37"/>
      <c r="G269" s="6"/>
      <c r="H269" s="6"/>
      <c r="I269" s="6"/>
      <c r="J269" s="6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ht="15.75" customHeight="1">
      <c r="A270" s="5"/>
      <c r="B270" s="5"/>
      <c r="C270" s="6"/>
      <c r="D270" s="5"/>
      <c r="E270" s="5"/>
      <c r="F270" s="37"/>
      <c r="G270" s="6"/>
      <c r="H270" s="6"/>
      <c r="I270" s="6"/>
      <c r="J270" s="6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ht="15.75" customHeight="1">
      <c r="A271" s="5"/>
      <c r="B271" s="5"/>
      <c r="C271" s="6"/>
      <c r="D271" s="5"/>
      <c r="E271" s="5"/>
      <c r="F271" s="37"/>
      <c r="G271" s="6"/>
      <c r="H271" s="6"/>
      <c r="I271" s="6"/>
      <c r="J271" s="6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ht="15.75" customHeight="1">
      <c r="A272" s="5"/>
      <c r="B272" s="5"/>
      <c r="C272" s="6"/>
      <c r="D272" s="5"/>
      <c r="E272" s="5"/>
      <c r="F272" s="37"/>
      <c r="G272" s="6"/>
      <c r="H272" s="6"/>
      <c r="I272" s="6"/>
      <c r="J272" s="6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ht="15.75" customHeight="1">
      <c r="A273" s="5"/>
      <c r="B273" s="5"/>
      <c r="C273" s="6"/>
      <c r="D273" s="5"/>
      <c r="E273" s="5"/>
      <c r="F273" s="37"/>
      <c r="G273" s="6"/>
      <c r="H273" s="6"/>
      <c r="I273" s="6"/>
      <c r="J273" s="6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ht="15.75" customHeight="1">
      <c r="A274" s="5"/>
      <c r="B274" s="5"/>
      <c r="C274" s="6"/>
      <c r="D274" s="5"/>
      <c r="E274" s="5"/>
      <c r="F274" s="37"/>
      <c r="G274" s="6"/>
      <c r="H274" s="6"/>
      <c r="I274" s="6"/>
      <c r="J274" s="6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ht="15.75" customHeight="1">
      <c r="A275" s="5"/>
      <c r="B275" s="5"/>
      <c r="C275" s="6"/>
      <c r="D275" s="5"/>
      <c r="E275" s="5"/>
      <c r="F275" s="37"/>
      <c r="G275" s="6"/>
      <c r="H275" s="6"/>
      <c r="I275" s="6"/>
      <c r="J275" s="6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ht="15.75" customHeight="1">
      <c r="A276" s="5"/>
      <c r="B276" s="5"/>
      <c r="C276" s="6"/>
      <c r="D276" s="5"/>
      <c r="E276" s="5"/>
      <c r="F276" s="37"/>
      <c r="G276" s="6"/>
      <c r="H276" s="6"/>
      <c r="I276" s="6"/>
      <c r="J276" s="6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ht="15.75" customHeight="1">
      <c r="A277" s="5"/>
      <c r="B277" s="5"/>
      <c r="C277" s="6"/>
      <c r="D277" s="5"/>
      <c r="E277" s="5"/>
      <c r="F277" s="37"/>
      <c r="G277" s="6"/>
      <c r="H277" s="6"/>
      <c r="I277" s="6"/>
      <c r="J277" s="6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ht="15.75" customHeight="1">
      <c r="A278" s="5"/>
      <c r="B278" s="5"/>
      <c r="C278" s="6"/>
      <c r="D278" s="5"/>
      <c r="E278" s="5"/>
      <c r="F278" s="37"/>
      <c r="G278" s="6"/>
      <c r="H278" s="6"/>
      <c r="I278" s="6"/>
      <c r="J278" s="6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ht="15.75" customHeight="1">
      <c r="A279" s="5"/>
      <c r="B279" s="5"/>
      <c r="C279" s="6"/>
      <c r="D279" s="5"/>
      <c r="E279" s="5"/>
      <c r="F279" s="37"/>
      <c r="G279" s="6"/>
      <c r="H279" s="6"/>
      <c r="I279" s="6"/>
      <c r="J279" s="6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ht="15.75" customHeight="1">
      <c r="A280" s="5"/>
      <c r="B280" s="5"/>
      <c r="C280" s="6"/>
      <c r="D280" s="5"/>
      <c r="E280" s="5"/>
      <c r="F280" s="37"/>
      <c r="G280" s="6"/>
      <c r="H280" s="6"/>
      <c r="I280" s="6"/>
      <c r="J280" s="6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ht="15.75" customHeight="1">
      <c r="A281" s="5"/>
      <c r="B281" s="5"/>
      <c r="C281" s="6"/>
      <c r="D281" s="5"/>
      <c r="E281" s="5"/>
      <c r="F281" s="37"/>
      <c r="G281" s="6"/>
      <c r="H281" s="6"/>
      <c r="I281" s="6"/>
      <c r="J281" s="6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ht="15.75" customHeight="1">
      <c r="A282" s="5"/>
      <c r="B282" s="5"/>
      <c r="C282" s="6"/>
      <c r="D282" s="5"/>
      <c r="E282" s="5"/>
      <c r="F282" s="37"/>
      <c r="G282" s="6"/>
      <c r="H282" s="6"/>
      <c r="I282" s="6"/>
      <c r="J282" s="6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ht="15.75" customHeight="1">
      <c r="A283" s="5"/>
      <c r="B283" s="5"/>
      <c r="C283" s="6"/>
      <c r="D283" s="5"/>
      <c r="E283" s="5"/>
      <c r="F283" s="37"/>
      <c r="G283" s="6"/>
      <c r="H283" s="6"/>
      <c r="I283" s="6"/>
      <c r="J283" s="6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ht="15.75" customHeight="1">
      <c r="A284" s="5"/>
      <c r="B284" s="5"/>
      <c r="C284" s="6"/>
      <c r="D284" s="5"/>
      <c r="E284" s="5"/>
      <c r="F284" s="37"/>
      <c r="G284" s="6"/>
      <c r="H284" s="6"/>
      <c r="I284" s="6"/>
      <c r="J284" s="6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ht="15.75" customHeight="1">
      <c r="A285" s="5"/>
      <c r="B285" s="5"/>
      <c r="C285" s="6"/>
      <c r="D285" s="5"/>
      <c r="E285" s="5"/>
      <c r="F285" s="37"/>
      <c r="G285" s="6"/>
      <c r="H285" s="6"/>
      <c r="I285" s="6"/>
      <c r="J285" s="6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ht="15.75" customHeight="1">
      <c r="A286" s="5"/>
      <c r="B286" s="5"/>
      <c r="C286" s="6"/>
      <c r="D286" s="5"/>
      <c r="E286" s="5"/>
      <c r="F286" s="37"/>
      <c r="G286" s="6"/>
      <c r="H286" s="6"/>
      <c r="I286" s="6"/>
      <c r="J286" s="6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ht="15.75" customHeight="1">
      <c r="A287" s="5"/>
      <c r="B287" s="5"/>
      <c r="C287" s="6"/>
      <c r="D287" s="5"/>
      <c r="E287" s="5"/>
      <c r="F287" s="37"/>
      <c r="G287" s="6"/>
      <c r="H287" s="6"/>
      <c r="I287" s="6"/>
      <c r="J287" s="6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ht="15.75" customHeight="1">
      <c r="A288" s="5"/>
      <c r="B288" s="5"/>
      <c r="C288" s="6"/>
      <c r="D288" s="5"/>
      <c r="E288" s="5"/>
      <c r="F288" s="37"/>
      <c r="G288" s="6"/>
      <c r="H288" s="6"/>
      <c r="I288" s="6"/>
      <c r="J288" s="6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ht="15.75" customHeight="1">
      <c r="A289" s="5"/>
      <c r="B289" s="5"/>
      <c r="C289" s="6"/>
      <c r="D289" s="5"/>
      <c r="E289" s="5"/>
      <c r="F289" s="37"/>
      <c r="G289" s="6"/>
      <c r="H289" s="6"/>
      <c r="I289" s="6"/>
      <c r="J289" s="6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ht="15.75" customHeight="1">
      <c r="A290" s="5"/>
      <c r="B290" s="5"/>
      <c r="C290" s="6"/>
      <c r="D290" s="5"/>
      <c r="E290" s="5"/>
      <c r="F290" s="37"/>
      <c r="G290" s="6"/>
      <c r="H290" s="6"/>
      <c r="I290" s="6"/>
      <c r="J290" s="6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ht="15.75" customHeight="1">
      <c r="A291" s="5"/>
      <c r="B291" s="5"/>
      <c r="C291" s="6"/>
      <c r="D291" s="5"/>
      <c r="E291" s="5"/>
      <c r="F291" s="37"/>
      <c r="G291" s="6"/>
      <c r="H291" s="6"/>
      <c r="I291" s="6"/>
      <c r="J291" s="6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ht="15.75" customHeight="1">
      <c r="A292" s="5"/>
      <c r="B292" s="5"/>
      <c r="C292" s="6"/>
      <c r="D292" s="5"/>
      <c r="E292" s="5"/>
      <c r="F292" s="37"/>
      <c r="G292" s="6"/>
      <c r="H292" s="6"/>
      <c r="I292" s="6"/>
      <c r="J292" s="6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ht="15.75" customHeight="1">
      <c r="A293" s="5"/>
      <c r="B293" s="5"/>
      <c r="C293" s="6"/>
      <c r="D293" s="5"/>
      <c r="E293" s="5"/>
      <c r="F293" s="37"/>
      <c r="G293" s="6"/>
      <c r="H293" s="6"/>
      <c r="I293" s="6"/>
      <c r="J293" s="6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ht="15.75" customHeight="1">
      <c r="A294" s="5"/>
      <c r="B294" s="5"/>
      <c r="C294" s="6"/>
      <c r="D294" s="5"/>
      <c r="E294" s="5"/>
      <c r="F294" s="37"/>
      <c r="G294" s="6"/>
      <c r="H294" s="6"/>
      <c r="I294" s="6"/>
      <c r="J294" s="6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ht="15.75" customHeight="1">
      <c r="A295" s="5"/>
      <c r="B295" s="5"/>
      <c r="C295" s="6"/>
      <c r="D295" s="5"/>
      <c r="E295" s="5"/>
      <c r="F295" s="37"/>
      <c r="G295" s="6"/>
      <c r="H295" s="6"/>
      <c r="I295" s="6"/>
      <c r="J295" s="6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ht="15.75" customHeight="1">
      <c r="A296" s="5"/>
      <c r="B296" s="5"/>
      <c r="C296" s="6"/>
      <c r="D296" s="5"/>
      <c r="E296" s="5"/>
      <c r="F296" s="37"/>
      <c r="G296" s="6"/>
      <c r="H296" s="6"/>
      <c r="I296" s="6"/>
      <c r="J296" s="6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ht="15.75" customHeight="1">
      <c r="A297" s="5"/>
      <c r="B297" s="5"/>
      <c r="C297" s="6"/>
      <c r="D297" s="5"/>
      <c r="E297" s="5"/>
      <c r="F297" s="37"/>
      <c r="G297" s="6"/>
      <c r="H297" s="6"/>
      <c r="I297" s="6"/>
      <c r="J297" s="6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ht="15.75" customHeight="1">
      <c r="A298" s="5"/>
      <c r="B298" s="5"/>
      <c r="C298" s="6"/>
      <c r="D298" s="5"/>
      <c r="E298" s="5"/>
      <c r="F298" s="37"/>
      <c r="G298" s="6"/>
      <c r="H298" s="6"/>
      <c r="I298" s="6"/>
      <c r="J298" s="6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ht="15.75" customHeight="1">
      <c r="A299" s="5"/>
      <c r="B299" s="5"/>
      <c r="C299" s="6"/>
      <c r="D299" s="5"/>
      <c r="E299" s="5"/>
      <c r="F299" s="37"/>
      <c r="G299" s="6"/>
      <c r="H299" s="6"/>
      <c r="I299" s="6"/>
      <c r="J299" s="6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ht="15.75" customHeight="1">
      <c r="A300" s="5"/>
      <c r="B300" s="5"/>
      <c r="C300" s="6"/>
      <c r="D300" s="5"/>
      <c r="E300" s="5"/>
      <c r="F300" s="37"/>
      <c r="G300" s="6"/>
      <c r="H300" s="6"/>
      <c r="I300" s="6"/>
      <c r="J300" s="6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ht="15.75" customHeight="1">
      <c r="A301" s="5"/>
      <c r="B301" s="5"/>
      <c r="C301" s="6"/>
      <c r="D301" s="5"/>
      <c r="E301" s="5"/>
      <c r="F301" s="37"/>
      <c r="G301" s="6"/>
      <c r="H301" s="6"/>
      <c r="I301" s="6"/>
      <c r="J301" s="6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ht="15.75" customHeight="1">
      <c r="A302" s="5"/>
      <c r="B302" s="5"/>
      <c r="C302" s="6"/>
      <c r="D302" s="5"/>
      <c r="E302" s="5"/>
      <c r="F302" s="37"/>
      <c r="G302" s="6"/>
      <c r="H302" s="6"/>
      <c r="I302" s="6"/>
      <c r="J302" s="6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ht="15.75" customHeight="1">
      <c r="A303" s="5"/>
      <c r="B303" s="5"/>
      <c r="C303" s="6"/>
      <c r="D303" s="5"/>
      <c r="E303" s="5"/>
      <c r="F303" s="37"/>
      <c r="G303" s="6"/>
      <c r="H303" s="6"/>
      <c r="I303" s="6"/>
      <c r="J303" s="6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ht="15.75" customHeight="1">
      <c r="A304" s="5"/>
      <c r="B304" s="5"/>
      <c r="C304" s="6"/>
      <c r="D304" s="5"/>
      <c r="E304" s="5"/>
      <c r="F304" s="37"/>
      <c r="G304" s="6"/>
      <c r="H304" s="6"/>
      <c r="I304" s="6"/>
      <c r="J304" s="6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ht="15.75" customHeight="1">
      <c r="A305" s="5"/>
      <c r="B305" s="5"/>
      <c r="C305" s="6"/>
      <c r="D305" s="5"/>
      <c r="E305" s="5"/>
      <c r="F305" s="37"/>
      <c r="G305" s="6"/>
      <c r="H305" s="6"/>
      <c r="I305" s="6"/>
      <c r="J305" s="6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ht="15.75" customHeight="1">
      <c r="A306" s="5"/>
      <c r="B306" s="5"/>
      <c r="C306" s="6"/>
      <c r="D306" s="5"/>
      <c r="E306" s="5"/>
      <c r="F306" s="37"/>
      <c r="G306" s="6"/>
      <c r="H306" s="6"/>
      <c r="I306" s="6"/>
      <c r="J306" s="6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ht="15.75" customHeight="1">
      <c r="A307" s="5"/>
      <c r="B307" s="5"/>
      <c r="C307" s="6"/>
      <c r="D307" s="5"/>
      <c r="E307" s="5"/>
      <c r="F307" s="37"/>
      <c r="G307" s="6"/>
      <c r="H307" s="6"/>
      <c r="I307" s="6"/>
      <c r="J307" s="6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ht="15.75" customHeight="1">
      <c r="A308" s="5"/>
      <c r="B308" s="5"/>
      <c r="C308" s="6"/>
      <c r="D308" s="5"/>
      <c r="E308" s="5"/>
      <c r="F308" s="37"/>
      <c r="G308" s="6"/>
      <c r="H308" s="6"/>
      <c r="I308" s="6"/>
      <c r="J308" s="6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ht="15.75" customHeight="1">
      <c r="A309" s="5"/>
      <c r="B309" s="5"/>
      <c r="C309" s="6"/>
      <c r="D309" s="5"/>
      <c r="E309" s="5"/>
      <c r="F309" s="37"/>
      <c r="G309" s="6"/>
      <c r="H309" s="6"/>
      <c r="I309" s="6"/>
      <c r="J309" s="6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ht="15.75" customHeight="1">
      <c r="A310" s="5"/>
      <c r="B310" s="5"/>
      <c r="C310" s="6"/>
      <c r="D310" s="5"/>
      <c r="E310" s="5"/>
      <c r="F310" s="37"/>
      <c r="G310" s="6"/>
      <c r="H310" s="6"/>
      <c r="I310" s="6"/>
      <c r="J310" s="6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ht="15.75" customHeight="1">
      <c r="A311" s="5"/>
      <c r="B311" s="5"/>
      <c r="C311" s="6"/>
      <c r="D311" s="5"/>
      <c r="E311" s="5"/>
      <c r="F311" s="37"/>
      <c r="G311" s="6"/>
      <c r="H311" s="6"/>
      <c r="I311" s="6"/>
      <c r="J311" s="6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ht="15.75" customHeight="1">
      <c r="A312" s="5"/>
      <c r="B312" s="5"/>
      <c r="C312" s="6"/>
      <c r="D312" s="5"/>
      <c r="E312" s="5"/>
      <c r="F312" s="37"/>
      <c r="G312" s="6"/>
      <c r="H312" s="6"/>
      <c r="I312" s="6"/>
      <c r="J312" s="6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ht="15.75" customHeight="1">
      <c r="A313" s="5"/>
      <c r="B313" s="5"/>
      <c r="C313" s="6"/>
      <c r="D313" s="5"/>
      <c r="E313" s="5"/>
      <c r="F313" s="37"/>
      <c r="G313" s="6"/>
      <c r="H313" s="6"/>
      <c r="I313" s="6"/>
      <c r="J313" s="6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ht="15.75" customHeight="1">
      <c r="A314" s="5"/>
      <c r="B314" s="5"/>
      <c r="C314" s="6"/>
      <c r="D314" s="5"/>
      <c r="E314" s="5"/>
      <c r="F314" s="37"/>
      <c r="G314" s="6"/>
      <c r="H314" s="6"/>
      <c r="I314" s="6"/>
      <c r="J314" s="6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ht="15.75" customHeight="1">
      <c r="A315" s="5"/>
      <c r="B315" s="5"/>
      <c r="C315" s="6"/>
      <c r="D315" s="5"/>
      <c r="E315" s="5"/>
      <c r="F315" s="37"/>
      <c r="G315" s="6"/>
      <c r="H315" s="6"/>
      <c r="I315" s="6"/>
      <c r="J315" s="6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ht="15.75" customHeight="1">
      <c r="A316" s="5"/>
      <c r="B316" s="5"/>
      <c r="C316" s="6"/>
      <c r="D316" s="5"/>
      <c r="E316" s="5"/>
      <c r="F316" s="37"/>
      <c r="G316" s="6"/>
      <c r="H316" s="6"/>
      <c r="I316" s="6"/>
      <c r="J316" s="6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ht="15.75" customHeight="1">
      <c r="A317" s="5"/>
      <c r="B317" s="5"/>
      <c r="C317" s="6"/>
      <c r="D317" s="5"/>
      <c r="E317" s="5"/>
      <c r="F317" s="37"/>
      <c r="G317" s="6"/>
      <c r="H317" s="6"/>
      <c r="I317" s="6"/>
      <c r="J317" s="6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ht="15.75" customHeight="1">
      <c r="A318" s="5"/>
      <c r="B318" s="5"/>
      <c r="C318" s="6"/>
      <c r="D318" s="5"/>
      <c r="E318" s="5"/>
      <c r="F318" s="37"/>
      <c r="G318" s="6"/>
      <c r="H318" s="6"/>
      <c r="I318" s="6"/>
      <c r="J318" s="6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ht="15.75" customHeight="1">
      <c r="A319" s="5"/>
      <c r="B319" s="5"/>
      <c r="C319" s="6"/>
      <c r="D319" s="5"/>
      <c r="E319" s="5"/>
      <c r="F319" s="37"/>
      <c r="G319" s="6"/>
      <c r="H319" s="6"/>
      <c r="I319" s="6"/>
      <c r="J319" s="6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ht="15.75" customHeight="1">
      <c r="A320" s="5"/>
      <c r="B320" s="5"/>
      <c r="C320" s="6"/>
      <c r="D320" s="5"/>
      <c r="E320" s="5"/>
      <c r="F320" s="37"/>
      <c r="G320" s="6"/>
      <c r="H320" s="6"/>
      <c r="I320" s="6"/>
      <c r="J320" s="6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ht="15.75" customHeight="1">
      <c r="A321" s="5"/>
      <c r="B321" s="5"/>
      <c r="C321" s="6"/>
      <c r="D321" s="5"/>
      <c r="E321" s="5"/>
      <c r="F321" s="37"/>
      <c r="G321" s="6"/>
      <c r="H321" s="6"/>
      <c r="I321" s="6"/>
      <c r="J321" s="6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ht="15.75" customHeight="1">
      <c r="A322" s="5"/>
      <c r="B322" s="5"/>
      <c r="C322" s="6"/>
      <c r="D322" s="5"/>
      <c r="E322" s="5"/>
      <c r="F322" s="37"/>
      <c r="G322" s="6"/>
      <c r="H322" s="6"/>
      <c r="I322" s="6"/>
      <c r="J322" s="6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ht="15.75" customHeight="1">
      <c r="A323" s="5"/>
      <c r="B323" s="5"/>
      <c r="C323" s="6"/>
      <c r="D323" s="5"/>
      <c r="E323" s="5"/>
      <c r="F323" s="37"/>
      <c r="G323" s="6"/>
      <c r="H323" s="6"/>
      <c r="I323" s="6"/>
      <c r="J323" s="6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ht="15.75" customHeight="1">
      <c r="A324" s="5"/>
      <c r="B324" s="5"/>
      <c r="C324" s="6"/>
      <c r="D324" s="5"/>
      <c r="E324" s="5"/>
      <c r="F324" s="37"/>
      <c r="G324" s="6"/>
      <c r="H324" s="6"/>
      <c r="I324" s="6"/>
      <c r="J324" s="6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ht="15.75" customHeight="1">
      <c r="A325" s="5"/>
      <c r="B325" s="5"/>
      <c r="C325" s="6"/>
      <c r="D325" s="5"/>
      <c r="E325" s="5"/>
      <c r="F325" s="37"/>
      <c r="G325" s="6"/>
      <c r="H325" s="6"/>
      <c r="I325" s="6"/>
      <c r="J325" s="6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ht="15.75" customHeight="1">
      <c r="A326" s="5"/>
      <c r="B326" s="5"/>
      <c r="C326" s="6"/>
      <c r="D326" s="5"/>
      <c r="E326" s="5"/>
      <c r="F326" s="37"/>
      <c r="G326" s="6"/>
      <c r="H326" s="6"/>
      <c r="I326" s="6"/>
      <c r="J326" s="6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ht="15.75" customHeight="1">
      <c r="A327" s="5"/>
      <c r="B327" s="5"/>
      <c r="C327" s="6"/>
      <c r="D327" s="5"/>
      <c r="E327" s="5"/>
      <c r="F327" s="37"/>
      <c r="G327" s="6"/>
      <c r="H327" s="6"/>
      <c r="I327" s="6"/>
      <c r="J327" s="6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ht="15.75" customHeight="1">
      <c r="A328" s="5"/>
      <c r="B328" s="5"/>
      <c r="C328" s="6"/>
      <c r="D328" s="5"/>
      <c r="E328" s="5"/>
      <c r="F328" s="37"/>
      <c r="G328" s="6"/>
      <c r="H328" s="6"/>
      <c r="I328" s="6"/>
      <c r="J328" s="6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ht="15.75" customHeight="1">
      <c r="A329" s="5"/>
      <c r="B329" s="5"/>
      <c r="C329" s="6"/>
      <c r="D329" s="5"/>
      <c r="E329" s="5"/>
      <c r="F329" s="37"/>
      <c r="G329" s="6"/>
      <c r="H329" s="6"/>
      <c r="I329" s="6"/>
      <c r="J329" s="6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ht="15.75" customHeight="1">
      <c r="A330" s="5"/>
      <c r="B330" s="5"/>
      <c r="C330" s="6"/>
      <c r="D330" s="5"/>
      <c r="E330" s="5"/>
      <c r="F330" s="37"/>
      <c r="G330" s="6"/>
      <c r="H330" s="6"/>
      <c r="I330" s="6"/>
      <c r="J330" s="6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ht="15.75" customHeight="1">
      <c r="A331" s="5"/>
      <c r="B331" s="5"/>
      <c r="C331" s="6"/>
      <c r="D331" s="5"/>
      <c r="E331" s="5"/>
      <c r="F331" s="37"/>
      <c r="G331" s="6"/>
      <c r="H331" s="6"/>
      <c r="I331" s="6"/>
      <c r="J331" s="6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ht="15.75" customHeight="1">
      <c r="A332" s="5"/>
      <c r="B332" s="5"/>
      <c r="C332" s="6"/>
      <c r="D332" s="5"/>
      <c r="E332" s="5"/>
      <c r="F332" s="37"/>
      <c r="G332" s="6"/>
      <c r="H332" s="6"/>
      <c r="I332" s="6"/>
      <c r="J332" s="6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ht="15.75" customHeight="1">
      <c r="A333" s="5"/>
      <c r="B333" s="5"/>
      <c r="C333" s="6"/>
      <c r="D333" s="5"/>
      <c r="E333" s="5"/>
      <c r="F333" s="37"/>
      <c r="G333" s="6"/>
      <c r="H333" s="6"/>
      <c r="I333" s="6"/>
      <c r="J333" s="6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ht="15.75" customHeight="1">
      <c r="A334" s="5"/>
      <c r="B334" s="5"/>
      <c r="C334" s="6"/>
      <c r="D334" s="5"/>
      <c r="E334" s="5"/>
      <c r="F334" s="37"/>
      <c r="G334" s="6"/>
      <c r="H334" s="6"/>
      <c r="I334" s="6"/>
      <c r="J334" s="6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ht="15.75" customHeight="1">
      <c r="A335" s="5"/>
      <c r="B335" s="5"/>
      <c r="C335" s="6"/>
      <c r="D335" s="5"/>
      <c r="E335" s="5"/>
      <c r="F335" s="37"/>
      <c r="G335" s="6"/>
      <c r="H335" s="6"/>
      <c r="I335" s="6"/>
      <c r="J335" s="6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ht="15.75" customHeight="1">
      <c r="A336" s="5"/>
      <c r="B336" s="5"/>
      <c r="C336" s="6"/>
      <c r="D336" s="5"/>
      <c r="E336" s="5"/>
      <c r="F336" s="37"/>
      <c r="G336" s="6"/>
      <c r="H336" s="6"/>
      <c r="I336" s="6"/>
      <c r="J336" s="6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ht="15.75" customHeight="1">
      <c r="A337" s="5"/>
      <c r="B337" s="5"/>
      <c r="C337" s="6"/>
      <c r="D337" s="5"/>
      <c r="E337" s="5"/>
      <c r="F337" s="37"/>
      <c r="G337" s="6"/>
      <c r="H337" s="6"/>
      <c r="I337" s="6"/>
      <c r="J337" s="6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ht="15.75" customHeight="1">
      <c r="A338" s="5"/>
      <c r="B338" s="5"/>
      <c r="C338" s="6"/>
      <c r="D338" s="5"/>
      <c r="E338" s="5"/>
      <c r="F338" s="37"/>
      <c r="G338" s="6"/>
      <c r="H338" s="6"/>
      <c r="I338" s="6"/>
      <c r="J338" s="6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ht="15.75" customHeight="1">
      <c r="A339" s="5"/>
      <c r="B339" s="5"/>
      <c r="C339" s="6"/>
      <c r="D339" s="5"/>
      <c r="E339" s="5"/>
      <c r="F339" s="37"/>
      <c r="G339" s="6"/>
      <c r="H339" s="6"/>
      <c r="I339" s="6"/>
      <c r="J339" s="6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ht="15.75" customHeight="1">
      <c r="A340" s="5"/>
      <c r="B340" s="5"/>
      <c r="C340" s="6"/>
      <c r="D340" s="5"/>
      <c r="E340" s="5"/>
      <c r="F340" s="37"/>
      <c r="G340" s="6"/>
      <c r="H340" s="6"/>
      <c r="I340" s="6"/>
      <c r="J340" s="6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ht="15.75" customHeight="1">
      <c r="A341" s="5"/>
      <c r="B341" s="5"/>
      <c r="C341" s="6"/>
      <c r="D341" s="5"/>
      <c r="E341" s="5"/>
      <c r="F341" s="37"/>
      <c r="G341" s="6"/>
      <c r="H341" s="6"/>
      <c r="I341" s="6"/>
      <c r="J341" s="6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ht="15.75" customHeight="1">
      <c r="A342" s="5"/>
      <c r="B342" s="5"/>
      <c r="C342" s="6"/>
      <c r="D342" s="5"/>
      <c r="E342" s="5"/>
      <c r="F342" s="37"/>
      <c r="G342" s="6"/>
      <c r="H342" s="6"/>
      <c r="I342" s="6"/>
      <c r="J342" s="6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ht="15.75" customHeight="1">
      <c r="A343" s="5"/>
      <c r="B343" s="5"/>
      <c r="C343" s="6"/>
      <c r="D343" s="5"/>
      <c r="E343" s="5"/>
      <c r="F343" s="37"/>
      <c r="G343" s="6"/>
      <c r="H343" s="6"/>
      <c r="I343" s="6"/>
      <c r="J343" s="6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ht="15.75" customHeight="1">
      <c r="A344" s="5"/>
      <c r="B344" s="5"/>
      <c r="C344" s="6"/>
      <c r="D344" s="5"/>
      <c r="E344" s="5"/>
      <c r="F344" s="37"/>
      <c r="G344" s="6"/>
      <c r="H344" s="6"/>
      <c r="I344" s="6"/>
      <c r="J344" s="6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ht="15.75" customHeight="1">
      <c r="A345" s="5"/>
      <c r="B345" s="5"/>
      <c r="C345" s="6"/>
      <c r="D345" s="5"/>
      <c r="E345" s="5"/>
      <c r="F345" s="37"/>
      <c r="G345" s="6"/>
      <c r="H345" s="6"/>
      <c r="I345" s="6"/>
      <c r="J345" s="6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ht="15.75" customHeight="1">
      <c r="A346" s="5"/>
      <c r="B346" s="5"/>
      <c r="C346" s="6"/>
      <c r="D346" s="5"/>
      <c r="E346" s="5"/>
      <c r="F346" s="37"/>
      <c r="G346" s="6"/>
      <c r="H346" s="6"/>
      <c r="I346" s="6"/>
      <c r="J346" s="6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ht="15.75" customHeight="1">
      <c r="A347" s="5"/>
      <c r="B347" s="5"/>
      <c r="C347" s="6"/>
      <c r="D347" s="5"/>
      <c r="E347" s="5"/>
      <c r="F347" s="37"/>
      <c r="G347" s="6"/>
      <c r="H347" s="6"/>
      <c r="I347" s="6"/>
      <c r="J347" s="6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ht="15.75" customHeight="1">
      <c r="A348" s="5"/>
      <c r="B348" s="5"/>
      <c r="C348" s="6"/>
      <c r="D348" s="5"/>
      <c r="E348" s="5"/>
      <c r="F348" s="37"/>
      <c r="G348" s="6"/>
      <c r="H348" s="6"/>
      <c r="I348" s="6"/>
      <c r="J348" s="6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ht="15.75" customHeight="1">
      <c r="A349" s="5"/>
      <c r="B349" s="5"/>
      <c r="C349" s="6"/>
      <c r="D349" s="5"/>
      <c r="E349" s="5"/>
      <c r="F349" s="37"/>
      <c r="G349" s="6"/>
      <c r="H349" s="6"/>
      <c r="I349" s="6"/>
      <c r="J349" s="6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ht="15.75" customHeight="1">
      <c r="A350" s="5"/>
      <c r="B350" s="5"/>
      <c r="C350" s="6"/>
      <c r="D350" s="5"/>
      <c r="E350" s="5"/>
      <c r="F350" s="37"/>
      <c r="G350" s="6"/>
      <c r="H350" s="6"/>
      <c r="I350" s="6"/>
      <c r="J350" s="6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ht="15.75" customHeight="1">
      <c r="A351" s="5"/>
      <c r="B351" s="5"/>
      <c r="C351" s="6"/>
      <c r="D351" s="5"/>
      <c r="E351" s="5"/>
      <c r="F351" s="37"/>
      <c r="G351" s="6"/>
      <c r="H351" s="6"/>
      <c r="I351" s="6"/>
      <c r="J351" s="6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ht="15.75" customHeight="1">
      <c r="A352" s="5"/>
      <c r="B352" s="5"/>
      <c r="C352" s="6"/>
      <c r="D352" s="5"/>
      <c r="E352" s="5"/>
      <c r="F352" s="37"/>
      <c r="G352" s="6"/>
      <c r="H352" s="6"/>
      <c r="I352" s="6"/>
      <c r="J352" s="6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ht="15.75" customHeight="1">
      <c r="A353" s="5"/>
      <c r="B353" s="5"/>
      <c r="C353" s="6"/>
      <c r="D353" s="5"/>
      <c r="E353" s="5"/>
      <c r="F353" s="37"/>
      <c r="G353" s="6"/>
      <c r="H353" s="6"/>
      <c r="I353" s="6"/>
      <c r="J353" s="6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ht="15.75" customHeight="1">
      <c r="A354" s="5"/>
      <c r="B354" s="5"/>
      <c r="C354" s="6"/>
      <c r="D354" s="5"/>
      <c r="E354" s="5"/>
      <c r="F354" s="37"/>
      <c r="G354" s="6"/>
      <c r="H354" s="6"/>
      <c r="I354" s="6"/>
      <c r="J354" s="6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ht="15.75" customHeight="1">
      <c r="A355" s="5"/>
      <c r="B355" s="5"/>
      <c r="C355" s="6"/>
      <c r="D355" s="5"/>
      <c r="E355" s="5"/>
      <c r="F355" s="37"/>
      <c r="G355" s="6"/>
      <c r="H355" s="6"/>
      <c r="I355" s="6"/>
      <c r="J355" s="6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ht="15.75" customHeight="1">
      <c r="A356" s="5"/>
      <c r="B356" s="5"/>
      <c r="C356" s="6"/>
      <c r="D356" s="5"/>
      <c r="E356" s="5"/>
      <c r="F356" s="37"/>
      <c r="G356" s="6"/>
      <c r="H356" s="6"/>
      <c r="I356" s="6"/>
      <c r="J356" s="6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ht="15.75" customHeight="1">
      <c r="A357" s="5"/>
      <c r="B357" s="5"/>
      <c r="C357" s="6"/>
      <c r="D357" s="5"/>
      <c r="E357" s="5"/>
      <c r="F357" s="37"/>
      <c r="G357" s="6"/>
      <c r="H357" s="6"/>
      <c r="I357" s="6"/>
      <c r="J357" s="6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ht="15.75" customHeight="1">
      <c r="A358" s="5"/>
      <c r="B358" s="5"/>
      <c r="C358" s="6"/>
      <c r="D358" s="5"/>
      <c r="E358" s="5"/>
      <c r="F358" s="37"/>
      <c r="G358" s="6"/>
      <c r="H358" s="6"/>
      <c r="I358" s="6"/>
      <c r="J358" s="6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ht="15.75" customHeight="1">
      <c r="A359" s="5"/>
      <c r="B359" s="5"/>
      <c r="C359" s="6"/>
      <c r="D359" s="5"/>
      <c r="E359" s="5"/>
      <c r="F359" s="37"/>
      <c r="G359" s="6"/>
      <c r="H359" s="6"/>
      <c r="I359" s="6"/>
      <c r="J359" s="6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ht="15.75" customHeight="1">
      <c r="A360" s="5"/>
      <c r="B360" s="5"/>
      <c r="C360" s="6"/>
      <c r="D360" s="5"/>
      <c r="E360" s="5"/>
      <c r="F360" s="37"/>
      <c r="G360" s="6"/>
      <c r="H360" s="6"/>
      <c r="I360" s="6"/>
      <c r="J360" s="6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ht="15.75" customHeight="1">
      <c r="A361" s="5"/>
      <c r="B361" s="5"/>
      <c r="C361" s="6"/>
      <c r="D361" s="5"/>
      <c r="E361" s="5"/>
      <c r="F361" s="37"/>
      <c r="G361" s="6"/>
      <c r="H361" s="6"/>
      <c r="I361" s="6"/>
      <c r="J361" s="6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ht="15.75" customHeight="1">
      <c r="A362" s="5"/>
      <c r="B362" s="5"/>
      <c r="C362" s="6"/>
      <c r="D362" s="5"/>
      <c r="E362" s="5"/>
      <c r="F362" s="37"/>
      <c r="G362" s="6"/>
      <c r="H362" s="6"/>
      <c r="I362" s="6"/>
      <c r="J362" s="6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ht="15.75" customHeight="1">
      <c r="A363" s="5"/>
      <c r="B363" s="5"/>
      <c r="C363" s="6"/>
      <c r="D363" s="5"/>
      <c r="E363" s="5"/>
      <c r="F363" s="37"/>
      <c r="G363" s="6"/>
      <c r="H363" s="6"/>
      <c r="I363" s="6"/>
      <c r="J363" s="6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ht="15.75" customHeight="1">
      <c r="A364" s="5"/>
      <c r="B364" s="5"/>
      <c r="C364" s="6"/>
      <c r="D364" s="5"/>
      <c r="E364" s="5"/>
      <c r="F364" s="37"/>
      <c r="G364" s="6"/>
      <c r="H364" s="6"/>
      <c r="I364" s="6"/>
      <c r="J364" s="6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ht="15.75" customHeight="1">
      <c r="A365" s="5"/>
      <c r="B365" s="5"/>
      <c r="C365" s="6"/>
      <c r="D365" s="5"/>
      <c r="E365" s="5"/>
      <c r="F365" s="37"/>
      <c r="G365" s="6"/>
      <c r="H365" s="6"/>
      <c r="I365" s="6"/>
      <c r="J365" s="6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ht="15.75" customHeight="1">
      <c r="A366" s="5"/>
      <c r="B366" s="5"/>
      <c r="C366" s="6"/>
      <c r="D366" s="5"/>
      <c r="E366" s="5"/>
      <c r="F366" s="37"/>
      <c r="G366" s="6"/>
      <c r="H366" s="6"/>
      <c r="I366" s="6"/>
      <c r="J366" s="6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ht="15.75" customHeight="1">
      <c r="A367" s="5"/>
      <c r="B367" s="5"/>
      <c r="C367" s="6"/>
      <c r="D367" s="5"/>
      <c r="E367" s="5"/>
      <c r="F367" s="37"/>
      <c r="G367" s="6"/>
      <c r="H367" s="6"/>
      <c r="I367" s="6"/>
      <c r="J367" s="6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ht="15.75" customHeight="1">
      <c r="A368" s="5"/>
      <c r="B368" s="5"/>
      <c r="C368" s="6"/>
      <c r="D368" s="5"/>
      <c r="E368" s="5"/>
      <c r="F368" s="37"/>
      <c r="G368" s="6"/>
      <c r="H368" s="6"/>
      <c r="I368" s="6"/>
      <c r="J368" s="6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ht="15.75" customHeight="1">
      <c r="A369" s="5"/>
      <c r="B369" s="5"/>
      <c r="C369" s="6"/>
      <c r="D369" s="5"/>
      <c r="E369" s="5"/>
      <c r="F369" s="37"/>
      <c r="G369" s="6"/>
      <c r="H369" s="6"/>
      <c r="I369" s="6"/>
      <c r="J369" s="6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ht="15.75" customHeight="1">
      <c r="A370" s="5"/>
      <c r="B370" s="5"/>
      <c r="C370" s="6"/>
      <c r="D370" s="5"/>
      <c r="E370" s="5"/>
      <c r="F370" s="37"/>
      <c r="G370" s="6"/>
      <c r="H370" s="6"/>
      <c r="I370" s="6"/>
      <c r="J370" s="6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ht="15.75" customHeight="1">
      <c r="A371" s="5"/>
      <c r="B371" s="5"/>
      <c r="C371" s="6"/>
      <c r="D371" s="5"/>
      <c r="E371" s="5"/>
      <c r="F371" s="37"/>
      <c r="G371" s="6"/>
      <c r="H371" s="6"/>
      <c r="I371" s="6"/>
      <c r="J371" s="6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ht="15.75" customHeight="1">
      <c r="A372" s="5"/>
      <c r="B372" s="5"/>
      <c r="C372" s="6"/>
      <c r="D372" s="5"/>
      <c r="E372" s="5"/>
      <c r="F372" s="37"/>
      <c r="G372" s="6"/>
      <c r="H372" s="6"/>
      <c r="I372" s="6"/>
      <c r="J372" s="6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ht="15.75" customHeight="1">
      <c r="A373" s="5"/>
      <c r="B373" s="5"/>
      <c r="C373" s="6"/>
      <c r="D373" s="5"/>
      <c r="E373" s="5"/>
      <c r="F373" s="37"/>
      <c r="G373" s="6"/>
      <c r="H373" s="6"/>
      <c r="I373" s="6"/>
      <c r="J373" s="6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ht="15.75" customHeight="1">
      <c r="A374" s="5"/>
      <c r="B374" s="5"/>
      <c r="C374" s="6"/>
      <c r="D374" s="5"/>
      <c r="E374" s="5"/>
      <c r="F374" s="37"/>
      <c r="G374" s="6"/>
      <c r="H374" s="6"/>
      <c r="I374" s="6"/>
      <c r="J374" s="6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ht="15.75" customHeight="1">
      <c r="A375" s="5"/>
      <c r="B375" s="5"/>
      <c r="C375" s="6"/>
      <c r="D375" s="5"/>
      <c r="E375" s="5"/>
      <c r="F375" s="37"/>
      <c r="G375" s="6"/>
      <c r="H375" s="6"/>
      <c r="I375" s="6"/>
      <c r="J375" s="6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ht="15.75" customHeight="1">
      <c r="A376" s="5"/>
      <c r="B376" s="5"/>
      <c r="C376" s="6"/>
      <c r="D376" s="5"/>
      <c r="E376" s="5"/>
      <c r="F376" s="37"/>
      <c r="G376" s="6"/>
      <c r="H376" s="6"/>
      <c r="I376" s="6"/>
      <c r="J376" s="6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ht="15.75" customHeight="1">
      <c r="A377" s="5"/>
      <c r="B377" s="5"/>
      <c r="C377" s="6"/>
      <c r="D377" s="5"/>
      <c r="E377" s="5"/>
      <c r="F377" s="37"/>
      <c r="G377" s="6"/>
      <c r="H377" s="6"/>
      <c r="I377" s="6"/>
      <c r="J377" s="6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ht="15.75" customHeight="1">
      <c r="A378" s="5"/>
      <c r="B378" s="5"/>
      <c r="C378" s="6"/>
      <c r="D378" s="5"/>
      <c r="E378" s="5"/>
      <c r="F378" s="37"/>
      <c r="G378" s="6"/>
      <c r="H378" s="6"/>
      <c r="I378" s="6"/>
      <c r="J378" s="6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ht="15.75" customHeight="1">
      <c r="A379" s="5"/>
      <c r="B379" s="5"/>
      <c r="C379" s="6"/>
      <c r="D379" s="5"/>
      <c r="E379" s="5"/>
      <c r="F379" s="37"/>
      <c r="G379" s="6"/>
      <c r="H379" s="6"/>
      <c r="I379" s="6"/>
      <c r="J379" s="6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ht="15.75" customHeight="1">
      <c r="A380" s="5"/>
      <c r="B380" s="5"/>
      <c r="C380" s="6"/>
      <c r="D380" s="5"/>
      <c r="E380" s="5"/>
      <c r="F380" s="37"/>
      <c r="G380" s="6"/>
      <c r="H380" s="6"/>
      <c r="I380" s="6"/>
      <c r="J380" s="6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ht="15.75" customHeight="1">
      <c r="A381" s="5"/>
      <c r="B381" s="5"/>
      <c r="C381" s="6"/>
      <c r="D381" s="5"/>
      <c r="E381" s="5"/>
      <c r="F381" s="37"/>
      <c r="G381" s="6"/>
      <c r="H381" s="6"/>
      <c r="I381" s="6"/>
      <c r="J381" s="6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ht="15.75" customHeight="1">
      <c r="A382" s="5"/>
      <c r="B382" s="5"/>
      <c r="C382" s="6"/>
      <c r="D382" s="5"/>
      <c r="E382" s="5"/>
      <c r="F382" s="37"/>
      <c r="G382" s="6"/>
      <c r="H382" s="6"/>
      <c r="I382" s="6"/>
      <c r="J382" s="6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ht="15.75" customHeight="1">
      <c r="A383" s="5"/>
      <c r="B383" s="5"/>
      <c r="C383" s="6"/>
      <c r="D383" s="5"/>
      <c r="E383" s="5"/>
      <c r="F383" s="37"/>
      <c r="G383" s="6"/>
      <c r="H383" s="6"/>
      <c r="I383" s="6"/>
      <c r="J383" s="6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ht="15.75" customHeight="1">
      <c r="A384" s="5"/>
      <c r="B384" s="5"/>
      <c r="C384" s="6"/>
      <c r="D384" s="5"/>
      <c r="E384" s="5"/>
      <c r="F384" s="37"/>
      <c r="G384" s="6"/>
      <c r="H384" s="6"/>
      <c r="I384" s="6"/>
      <c r="J384" s="6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ht="15.75" customHeight="1">
      <c r="A385" s="5"/>
      <c r="B385" s="5"/>
      <c r="C385" s="6"/>
      <c r="D385" s="5"/>
      <c r="E385" s="5"/>
      <c r="F385" s="37"/>
      <c r="G385" s="6"/>
      <c r="H385" s="6"/>
      <c r="I385" s="6"/>
      <c r="J385" s="6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ht="15.75" customHeight="1">
      <c r="A386" s="5"/>
      <c r="B386" s="5"/>
      <c r="C386" s="6"/>
      <c r="D386" s="5"/>
      <c r="E386" s="5"/>
      <c r="F386" s="37"/>
      <c r="G386" s="6"/>
      <c r="H386" s="6"/>
      <c r="I386" s="6"/>
      <c r="J386" s="6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ht="15.75" customHeight="1">
      <c r="A387" s="5"/>
      <c r="B387" s="5"/>
      <c r="C387" s="6"/>
      <c r="D387" s="5"/>
      <c r="E387" s="5"/>
      <c r="F387" s="37"/>
      <c r="G387" s="6"/>
      <c r="H387" s="6"/>
      <c r="I387" s="6"/>
      <c r="J387" s="6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ht="15.75" customHeight="1">
      <c r="A388" s="5"/>
      <c r="B388" s="5"/>
      <c r="C388" s="6"/>
      <c r="D388" s="5"/>
      <c r="E388" s="5"/>
      <c r="F388" s="37"/>
      <c r="G388" s="6"/>
      <c r="H388" s="6"/>
      <c r="I388" s="6"/>
      <c r="J388" s="6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ht="15.75" customHeight="1">
      <c r="A389" s="5"/>
      <c r="B389" s="5"/>
      <c r="C389" s="6"/>
      <c r="D389" s="5"/>
      <c r="E389" s="5"/>
      <c r="F389" s="37"/>
      <c r="G389" s="6"/>
      <c r="H389" s="6"/>
      <c r="I389" s="6"/>
      <c r="J389" s="6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ht="15.75" customHeight="1">
      <c r="A390" s="5"/>
      <c r="B390" s="5"/>
      <c r="C390" s="6"/>
      <c r="D390" s="5"/>
      <c r="E390" s="5"/>
      <c r="F390" s="37"/>
      <c r="G390" s="6"/>
      <c r="H390" s="6"/>
      <c r="I390" s="6"/>
      <c r="J390" s="6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ht="15.75" customHeight="1">
      <c r="A391" s="5"/>
      <c r="B391" s="5"/>
      <c r="C391" s="6"/>
      <c r="D391" s="5"/>
      <c r="E391" s="5"/>
      <c r="F391" s="37"/>
      <c r="G391" s="6"/>
      <c r="H391" s="6"/>
      <c r="I391" s="6"/>
      <c r="J391" s="6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ht="15.75" customHeight="1">
      <c r="A392" s="5"/>
      <c r="B392" s="5"/>
      <c r="C392" s="6"/>
      <c r="D392" s="5"/>
      <c r="E392" s="5"/>
      <c r="F392" s="37"/>
      <c r="G392" s="6"/>
      <c r="H392" s="6"/>
      <c r="I392" s="6"/>
      <c r="J392" s="6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ht="15.75" customHeight="1">
      <c r="A393" s="5"/>
      <c r="B393" s="5"/>
      <c r="C393" s="6"/>
      <c r="D393" s="5"/>
      <c r="E393" s="5"/>
      <c r="F393" s="37"/>
      <c r="G393" s="6"/>
      <c r="H393" s="6"/>
      <c r="I393" s="6"/>
      <c r="J393" s="6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ht="15.75" customHeight="1">
      <c r="A394" s="5"/>
      <c r="B394" s="5"/>
      <c r="C394" s="6"/>
      <c r="D394" s="5"/>
      <c r="E394" s="5"/>
      <c r="F394" s="37"/>
      <c r="G394" s="6"/>
      <c r="H394" s="6"/>
      <c r="I394" s="6"/>
      <c r="J394" s="6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ht="15.75" customHeight="1">
      <c r="A395" s="5"/>
      <c r="B395" s="5"/>
      <c r="C395" s="6"/>
      <c r="D395" s="5"/>
      <c r="E395" s="5"/>
      <c r="F395" s="37"/>
      <c r="G395" s="6"/>
      <c r="H395" s="6"/>
      <c r="I395" s="6"/>
      <c r="J395" s="6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ht="15.75" customHeight="1">
      <c r="A396" s="5"/>
      <c r="B396" s="5"/>
      <c r="C396" s="6"/>
      <c r="D396" s="5"/>
      <c r="E396" s="5"/>
      <c r="F396" s="37"/>
      <c r="G396" s="6"/>
      <c r="H396" s="6"/>
      <c r="I396" s="6"/>
      <c r="J396" s="6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ht="15.75" customHeight="1">
      <c r="A397" s="5"/>
      <c r="B397" s="5"/>
      <c r="C397" s="6"/>
      <c r="D397" s="5"/>
      <c r="E397" s="5"/>
      <c r="F397" s="37"/>
      <c r="G397" s="6"/>
      <c r="H397" s="6"/>
      <c r="I397" s="6"/>
      <c r="J397" s="6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ht="15.75" customHeight="1">
      <c r="A398" s="5"/>
      <c r="B398" s="5"/>
      <c r="C398" s="6"/>
      <c r="D398" s="5"/>
      <c r="E398" s="5"/>
      <c r="F398" s="37"/>
      <c r="G398" s="6"/>
      <c r="H398" s="6"/>
      <c r="I398" s="6"/>
      <c r="J398" s="6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ht="15.75" customHeight="1">
      <c r="A399" s="5"/>
      <c r="B399" s="5"/>
      <c r="C399" s="6"/>
      <c r="D399" s="5"/>
      <c r="E399" s="5"/>
      <c r="F399" s="37"/>
      <c r="G399" s="6"/>
      <c r="H399" s="6"/>
      <c r="I399" s="6"/>
      <c r="J399" s="6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ht="15.75" customHeight="1">
      <c r="A400" s="5"/>
      <c r="B400" s="5"/>
      <c r="C400" s="6"/>
      <c r="D400" s="5"/>
      <c r="E400" s="5"/>
      <c r="F400" s="37"/>
      <c r="G400" s="6"/>
      <c r="H400" s="6"/>
      <c r="I400" s="6"/>
      <c r="J400" s="6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ht="15.75" customHeight="1">
      <c r="A401" s="5"/>
      <c r="B401" s="5"/>
      <c r="C401" s="6"/>
      <c r="D401" s="5"/>
      <c r="E401" s="5"/>
      <c r="F401" s="37"/>
      <c r="G401" s="6"/>
      <c r="H401" s="6"/>
      <c r="I401" s="6"/>
      <c r="J401" s="6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ht="15.75" customHeight="1">
      <c r="A402" s="5"/>
      <c r="B402" s="5"/>
      <c r="C402" s="6"/>
      <c r="D402" s="5"/>
      <c r="E402" s="5"/>
      <c r="F402" s="37"/>
      <c r="G402" s="6"/>
      <c r="H402" s="6"/>
      <c r="I402" s="6"/>
      <c r="J402" s="6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ht="15.75" customHeight="1">
      <c r="A403" s="5"/>
      <c r="B403" s="5"/>
      <c r="C403" s="6"/>
      <c r="D403" s="5"/>
      <c r="E403" s="5"/>
      <c r="F403" s="37"/>
      <c r="G403" s="6"/>
      <c r="H403" s="6"/>
      <c r="I403" s="6"/>
      <c r="J403" s="6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ht="15.75" customHeight="1">
      <c r="A404" s="5"/>
      <c r="B404" s="5"/>
      <c r="C404" s="6"/>
      <c r="D404" s="5"/>
      <c r="E404" s="5"/>
      <c r="F404" s="37"/>
      <c r="G404" s="6"/>
      <c r="H404" s="6"/>
      <c r="I404" s="6"/>
      <c r="J404" s="6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ht="15.75" customHeight="1">
      <c r="A405" s="5"/>
      <c r="B405" s="5"/>
      <c r="C405" s="6"/>
      <c r="D405" s="5"/>
      <c r="E405" s="5"/>
      <c r="F405" s="37"/>
      <c r="G405" s="6"/>
      <c r="H405" s="6"/>
      <c r="I405" s="6"/>
      <c r="J405" s="6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ht="15.75" customHeight="1">
      <c r="A406" s="5"/>
      <c r="B406" s="5"/>
      <c r="C406" s="6"/>
      <c r="D406" s="5"/>
      <c r="E406" s="5"/>
      <c r="F406" s="37"/>
      <c r="G406" s="6"/>
      <c r="H406" s="6"/>
      <c r="I406" s="6"/>
      <c r="J406" s="6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ht="15.75" customHeight="1">
      <c r="A407" s="5"/>
      <c r="B407" s="5"/>
      <c r="C407" s="6"/>
      <c r="D407" s="5"/>
      <c r="E407" s="5"/>
      <c r="F407" s="37"/>
      <c r="G407" s="6"/>
      <c r="H407" s="6"/>
      <c r="I407" s="6"/>
      <c r="J407" s="6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ht="15.75" customHeight="1">
      <c r="A408" s="5"/>
      <c r="B408" s="5"/>
      <c r="C408" s="6"/>
      <c r="D408" s="5"/>
      <c r="E408" s="5"/>
      <c r="F408" s="37"/>
      <c r="G408" s="6"/>
      <c r="H408" s="6"/>
      <c r="I408" s="6"/>
      <c r="J408" s="6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ht="15.75" customHeight="1">
      <c r="A409" s="5"/>
      <c r="B409" s="5"/>
      <c r="C409" s="6"/>
      <c r="D409" s="5"/>
      <c r="E409" s="5"/>
      <c r="F409" s="37"/>
      <c r="G409" s="6"/>
      <c r="H409" s="6"/>
      <c r="I409" s="6"/>
      <c r="J409" s="6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ht="15.75" customHeight="1">
      <c r="A410" s="5"/>
      <c r="B410" s="5"/>
      <c r="C410" s="6"/>
      <c r="D410" s="5"/>
      <c r="E410" s="5"/>
      <c r="F410" s="37"/>
      <c r="G410" s="6"/>
      <c r="H410" s="6"/>
      <c r="I410" s="6"/>
      <c r="J410" s="6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ht="15.75" customHeight="1">
      <c r="A411" s="5"/>
      <c r="B411" s="5"/>
      <c r="C411" s="6"/>
      <c r="D411" s="5"/>
      <c r="E411" s="5"/>
      <c r="F411" s="37"/>
      <c r="G411" s="6"/>
      <c r="H411" s="6"/>
      <c r="I411" s="6"/>
      <c r="J411" s="6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ht="15.75" customHeight="1">
      <c r="A412" s="5"/>
      <c r="B412" s="5"/>
      <c r="C412" s="6"/>
      <c r="D412" s="5"/>
      <c r="E412" s="5"/>
      <c r="F412" s="37"/>
      <c r="G412" s="6"/>
      <c r="H412" s="6"/>
      <c r="I412" s="6"/>
      <c r="J412" s="6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ht="15.75" customHeight="1">
      <c r="A413" s="5"/>
      <c r="B413" s="5"/>
      <c r="C413" s="6"/>
      <c r="D413" s="5"/>
      <c r="E413" s="5"/>
      <c r="F413" s="37"/>
      <c r="G413" s="6"/>
      <c r="H413" s="6"/>
      <c r="I413" s="6"/>
      <c r="J413" s="6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ht="15.75" customHeight="1">
      <c r="A414" s="5"/>
      <c r="B414" s="5"/>
      <c r="C414" s="6"/>
      <c r="D414" s="5"/>
      <c r="E414" s="5"/>
      <c r="F414" s="37"/>
      <c r="G414" s="6"/>
      <c r="H414" s="6"/>
      <c r="I414" s="6"/>
      <c r="J414" s="6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ht="15.75" customHeight="1">
      <c r="A415" s="5"/>
      <c r="B415" s="5"/>
      <c r="C415" s="6"/>
      <c r="D415" s="5"/>
      <c r="E415" s="5"/>
      <c r="F415" s="37"/>
      <c r="G415" s="6"/>
      <c r="H415" s="6"/>
      <c r="I415" s="6"/>
      <c r="J415" s="6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ht="15.75" customHeight="1">
      <c r="A416" s="5"/>
      <c r="B416" s="5"/>
      <c r="C416" s="6"/>
      <c r="D416" s="5"/>
      <c r="E416" s="5"/>
      <c r="F416" s="37"/>
      <c r="G416" s="6"/>
      <c r="H416" s="6"/>
      <c r="I416" s="6"/>
      <c r="J416" s="6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ht="15.75" customHeight="1">
      <c r="A417" s="5"/>
      <c r="B417" s="5"/>
      <c r="C417" s="6"/>
      <c r="D417" s="5"/>
      <c r="E417" s="5"/>
      <c r="F417" s="37"/>
      <c r="G417" s="6"/>
      <c r="H417" s="6"/>
      <c r="I417" s="6"/>
      <c r="J417" s="6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ht="15.75" customHeight="1">
      <c r="A418" s="5"/>
      <c r="B418" s="5"/>
      <c r="C418" s="6"/>
      <c r="D418" s="5"/>
      <c r="E418" s="5"/>
      <c r="F418" s="37"/>
      <c r="G418" s="6"/>
      <c r="H418" s="6"/>
      <c r="I418" s="6"/>
      <c r="J418" s="6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ht="15.75" customHeight="1">
      <c r="A419" s="5"/>
      <c r="B419" s="5"/>
      <c r="C419" s="6"/>
      <c r="D419" s="5"/>
      <c r="E419" s="5"/>
      <c r="F419" s="37"/>
      <c r="G419" s="6"/>
      <c r="H419" s="6"/>
      <c r="I419" s="6"/>
      <c r="J419" s="6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ht="15.75" customHeight="1">
      <c r="A420" s="5"/>
      <c r="B420" s="5"/>
      <c r="C420" s="6"/>
      <c r="D420" s="5"/>
      <c r="E420" s="5"/>
      <c r="F420" s="37"/>
      <c r="G420" s="6"/>
      <c r="H420" s="6"/>
      <c r="I420" s="6"/>
      <c r="J420" s="6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ht="15.75" customHeight="1">
      <c r="A421" s="5"/>
      <c r="B421" s="5"/>
      <c r="C421" s="6"/>
      <c r="D421" s="5"/>
      <c r="E421" s="5"/>
      <c r="F421" s="37"/>
      <c r="G421" s="6"/>
      <c r="H421" s="6"/>
      <c r="I421" s="6"/>
      <c r="J421" s="6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ht="15.75" customHeight="1">
      <c r="A422" s="5"/>
      <c r="B422" s="5"/>
      <c r="C422" s="6"/>
      <c r="D422" s="5"/>
      <c r="E422" s="5"/>
      <c r="F422" s="37"/>
      <c r="G422" s="6"/>
      <c r="H422" s="6"/>
      <c r="I422" s="6"/>
      <c r="J422" s="6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ht="15.75" customHeight="1">
      <c r="A423" s="5"/>
      <c r="B423" s="5"/>
      <c r="C423" s="6"/>
      <c r="D423" s="5"/>
      <c r="E423" s="5"/>
      <c r="F423" s="37"/>
      <c r="G423" s="6"/>
      <c r="H423" s="6"/>
      <c r="I423" s="6"/>
      <c r="J423" s="6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ht="15.75" customHeight="1">
      <c r="A424" s="5"/>
      <c r="B424" s="5"/>
      <c r="C424" s="6"/>
      <c r="D424" s="5"/>
      <c r="E424" s="5"/>
      <c r="F424" s="37"/>
      <c r="G424" s="6"/>
      <c r="H424" s="6"/>
      <c r="I424" s="6"/>
      <c r="J424" s="6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ht="15.75" customHeight="1">
      <c r="A425" s="5"/>
      <c r="B425" s="5"/>
      <c r="C425" s="6"/>
      <c r="D425" s="5"/>
      <c r="E425" s="5"/>
      <c r="F425" s="37"/>
      <c r="G425" s="6"/>
      <c r="H425" s="6"/>
      <c r="I425" s="6"/>
      <c r="J425" s="6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ht="15.75" customHeight="1">
      <c r="A426" s="5"/>
      <c r="B426" s="5"/>
      <c r="C426" s="6"/>
      <c r="D426" s="5"/>
      <c r="E426" s="5"/>
      <c r="F426" s="37"/>
      <c r="G426" s="6"/>
      <c r="H426" s="6"/>
      <c r="I426" s="6"/>
      <c r="J426" s="6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ht="15.75" customHeight="1">
      <c r="A427" s="5"/>
      <c r="B427" s="5"/>
      <c r="C427" s="6"/>
      <c r="D427" s="5"/>
      <c r="E427" s="5"/>
      <c r="F427" s="37"/>
      <c r="G427" s="6"/>
      <c r="H427" s="6"/>
      <c r="I427" s="6"/>
      <c r="J427" s="6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ht="15.75" customHeight="1">
      <c r="A428" s="5"/>
      <c r="B428" s="5"/>
      <c r="C428" s="6"/>
      <c r="D428" s="5"/>
      <c r="E428" s="5"/>
      <c r="F428" s="37"/>
      <c r="G428" s="6"/>
      <c r="H428" s="6"/>
      <c r="I428" s="6"/>
      <c r="J428" s="6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ht="15.75" customHeight="1">
      <c r="A429" s="5"/>
      <c r="B429" s="5"/>
      <c r="C429" s="6"/>
      <c r="D429" s="5"/>
      <c r="E429" s="5"/>
      <c r="F429" s="37"/>
      <c r="G429" s="6"/>
      <c r="H429" s="6"/>
      <c r="I429" s="6"/>
      <c r="J429" s="6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ht="15.75" customHeight="1">
      <c r="A430" s="5"/>
      <c r="B430" s="5"/>
      <c r="C430" s="6"/>
      <c r="D430" s="5"/>
      <c r="E430" s="5"/>
      <c r="F430" s="37"/>
      <c r="G430" s="6"/>
      <c r="H430" s="6"/>
      <c r="I430" s="6"/>
      <c r="J430" s="6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ht="15.75" customHeight="1">
      <c r="A431" s="5"/>
      <c r="B431" s="5"/>
      <c r="C431" s="6"/>
      <c r="D431" s="5"/>
      <c r="E431" s="5"/>
      <c r="F431" s="37"/>
      <c r="G431" s="6"/>
      <c r="H431" s="6"/>
      <c r="I431" s="6"/>
      <c r="J431" s="6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ht="15.75" customHeight="1">
      <c r="A432" s="5"/>
      <c r="B432" s="5"/>
      <c r="C432" s="6"/>
      <c r="D432" s="5"/>
      <c r="E432" s="5"/>
      <c r="F432" s="37"/>
      <c r="G432" s="6"/>
      <c r="H432" s="6"/>
      <c r="I432" s="6"/>
      <c r="J432" s="6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ht="15.75" customHeight="1">
      <c r="A433" s="5"/>
      <c r="B433" s="5"/>
      <c r="C433" s="6"/>
      <c r="D433" s="5"/>
      <c r="E433" s="5"/>
      <c r="F433" s="37"/>
      <c r="G433" s="6"/>
      <c r="H433" s="6"/>
      <c r="I433" s="6"/>
      <c r="J433" s="6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ht="15.75" customHeight="1">
      <c r="A434" s="5"/>
      <c r="B434" s="5"/>
      <c r="C434" s="6"/>
      <c r="D434" s="5"/>
      <c r="E434" s="5"/>
      <c r="F434" s="37"/>
      <c r="G434" s="6"/>
      <c r="H434" s="6"/>
      <c r="I434" s="6"/>
      <c r="J434" s="6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ht="15.75" customHeight="1">
      <c r="A435" s="5"/>
      <c r="B435" s="5"/>
      <c r="C435" s="6"/>
      <c r="D435" s="5"/>
      <c r="E435" s="5"/>
      <c r="F435" s="37"/>
      <c r="G435" s="6"/>
      <c r="H435" s="6"/>
      <c r="I435" s="6"/>
      <c r="J435" s="6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ht="15.75" customHeight="1">
      <c r="A436" s="5"/>
      <c r="B436" s="5"/>
      <c r="C436" s="6"/>
      <c r="D436" s="5"/>
      <c r="E436" s="5"/>
      <c r="F436" s="37"/>
      <c r="G436" s="6"/>
      <c r="H436" s="6"/>
      <c r="I436" s="6"/>
      <c r="J436" s="6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ht="15.75" customHeight="1">
      <c r="A437" s="5"/>
      <c r="B437" s="5"/>
      <c r="C437" s="6"/>
      <c r="D437" s="5"/>
      <c r="E437" s="5"/>
      <c r="F437" s="37"/>
      <c r="G437" s="6"/>
      <c r="H437" s="6"/>
      <c r="I437" s="6"/>
      <c r="J437" s="6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ht="15.75" customHeight="1">
      <c r="A438" s="5"/>
      <c r="B438" s="5"/>
      <c r="C438" s="6"/>
      <c r="D438" s="5"/>
      <c r="E438" s="5"/>
      <c r="F438" s="37"/>
      <c r="G438" s="6"/>
      <c r="H438" s="6"/>
      <c r="I438" s="6"/>
      <c r="J438" s="6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ht="15.75" customHeight="1">
      <c r="A439" s="5"/>
      <c r="B439" s="5"/>
      <c r="C439" s="6"/>
      <c r="D439" s="5"/>
      <c r="E439" s="5"/>
      <c r="F439" s="37"/>
      <c r="G439" s="6"/>
      <c r="H439" s="6"/>
      <c r="I439" s="6"/>
      <c r="J439" s="6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ht="15.75" customHeight="1">
      <c r="A440" s="5"/>
      <c r="B440" s="5"/>
      <c r="C440" s="6"/>
      <c r="D440" s="5"/>
      <c r="E440" s="5"/>
      <c r="F440" s="37"/>
      <c r="G440" s="6"/>
      <c r="H440" s="6"/>
      <c r="I440" s="6"/>
      <c r="J440" s="6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ht="15.75" customHeight="1">
      <c r="A441" s="5"/>
      <c r="B441" s="5"/>
      <c r="C441" s="6"/>
      <c r="D441" s="5"/>
      <c r="E441" s="5"/>
      <c r="F441" s="37"/>
      <c r="G441" s="6"/>
      <c r="H441" s="6"/>
      <c r="I441" s="6"/>
      <c r="J441" s="6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ht="15.75" customHeight="1">
      <c r="A442" s="5"/>
      <c r="B442" s="5"/>
      <c r="C442" s="6"/>
      <c r="D442" s="5"/>
      <c r="E442" s="5"/>
      <c r="F442" s="37"/>
      <c r="G442" s="6"/>
      <c r="H442" s="6"/>
      <c r="I442" s="6"/>
      <c r="J442" s="6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ht="15.75" customHeight="1">
      <c r="A443" s="5"/>
      <c r="B443" s="5"/>
      <c r="C443" s="6"/>
      <c r="D443" s="5"/>
      <c r="E443" s="5"/>
      <c r="F443" s="37"/>
      <c r="G443" s="6"/>
      <c r="H443" s="6"/>
      <c r="I443" s="6"/>
      <c r="J443" s="6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ht="15.75" customHeight="1">
      <c r="A444" s="5"/>
      <c r="B444" s="5"/>
      <c r="C444" s="6"/>
      <c r="D444" s="5"/>
      <c r="E444" s="5"/>
      <c r="F444" s="37"/>
      <c r="G444" s="6"/>
      <c r="H444" s="6"/>
      <c r="I444" s="6"/>
      <c r="J444" s="6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ht="15.75" customHeight="1">
      <c r="A445" s="5"/>
      <c r="B445" s="5"/>
      <c r="C445" s="6"/>
      <c r="D445" s="5"/>
      <c r="E445" s="5"/>
      <c r="F445" s="37"/>
      <c r="G445" s="6"/>
      <c r="H445" s="6"/>
      <c r="I445" s="6"/>
      <c r="J445" s="6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ht="15.75" customHeight="1">
      <c r="A446" s="5"/>
      <c r="B446" s="5"/>
      <c r="C446" s="6"/>
      <c r="D446" s="5"/>
      <c r="E446" s="5"/>
      <c r="F446" s="37"/>
      <c r="G446" s="6"/>
      <c r="H446" s="6"/>
      <c r="I446" s="6"/>
      <c r="J446" s="6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ht="15.75" customHeight="1">
      <c r="A447" s="5"/>
      <c r="B447" s="5"/>
      <c r="C447" s="6"/>
      <c r="D447" s="5"/>
      <c r="E447" s="5"/>
      <c r="F447" s="37"/>
      <c r="G447" s="6"/>
      <c r="H447" s="6"/>
      <c r="I447" s="6"/>
      <c r="J447" s="6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ht="15.75" customHeight="1">
      <c r="A448" s="5"/>
      <c r="B448" s="5"/>
      <c r="C448" s="6"/>
      <c r="D448" s="5"/>
      <c r="E448" s="5"/>
      <c r="F448" s="37"/>
      <c r="G448" s="6"/>
      <c r="H448" s="6"/>
      <c r="I448" s="6"/>
      <c r="J448" s="6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ht="15.75" customHeight="1">
      <c r="A449" s="5"/>
      <c r="B449" s="5"/>
      <c r="C449" s="6"/>
      <c r="D449" s="5"/>
      <c r="E449" s="5"/>
      <c r="F449" s="37"/>
      <c r="G449" s="6"/>
      <c r="H449" s="6"/>
      <c r="I449" s="6"/>
      <c r="J449" s="6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ht="15.75" customHeight="1">
      <c r="A450" s="5"/>
      <c r="B450" s="5"/>
      <c r="C450" s="6"/>
      <c r="D450" s="5"/>
      <c r="E450" s="5"/>
      <c r="F450" s="37"/>
      <c r="G450" s="6"/>
      <c r="H450" s="6"/>
      <c r="I450" s="6"/>
      <c r="J450" s="6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ht="15.75" customHeight="1">
      <c r="A451" s="5"/>
      <c r="B451" s="5"/>
      <c r="C451" s="6"/>
      <c r="D451" s="5"/>
      <c r="E451" s="5"/>
      <c r="F451" s="37"/>
      <c r="G451" s="6"/>
      <c r="H451" s="6"/>
      <c r="I451" s="6"/>
      <c r="J451" s="6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ht="15.75" customHeight="1">
      <c r="A452" s="5"/>
      <c r="B452" s="5"/>
      <c r="C452" s="6"/>
      <c r="D452" s="5"/>
      <c r="E452" s="5"/>
      <c r="F452" s="37"/>
      <c r="G452" s="6"/>
      <c r="H452" s="6"/>
      <c r="I452" s="6"/>
      <c r="J452" s="6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ht="15.75" customHeight="1">
      <c r="A453" s="5"/>
      <c r="B453" s="5"/>
      <c r="C453" s="6"/>
      <c r="D453" s="5"/>
      <c r="E453" s="5"/>
      <c r="F453" s="37"/>
      <c r="G453" s="6"/>
      <c r="H453" s="6"/>
      <c r="I453" s="6"/>
      <c r="J453" s="6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ht="15.75" customHeight="1">
      <c r="A454" s="5"/>
      <c r="B454" s="5"/>
      <c r="C454" s="6"/>
      <c r="D454" s="5"/>
      <c r="E454" s="5"/>
      <c r="F454" s="37"/>
      <c r="G454" s="6"/>
      <c r="H454" s="6"/>
      <c r="I454" s="6"/>
      <c r="J454" s="6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ht="15.75" customHeight="1">
      <c r="A455" s="5"/>
      <c r="B455" s="5"/>
      <c r="C455" s="6"/>
      <c r="D455" s="5"/>
      <c r="E455" s="5"/>
      <c r="F455" s="37"/>
      <c r="G455" s="6"/>
      <c r="H455" s="6"/>
      <c r="I455" s="6"/>
      <c r="J455" s="6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ht="15.75" customHeight="1">
      <c r="A456" s="5"/>
      <c r="B456" s="5"/>
      <c r="C456" s="6"/>
      <c r="D456" s="5"/>
      <c r="E456" s="5"/>
      <c r="F456" s="37"/>
      <c r="G456" s="6"/>
      <c r="H456" s="6"/>
      <c r="I456" s="6"/>
      <c r="J456" s="6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ht="15.75" customHeight="1">
      <c r="A457" s="5"/>
      <c r="B457" s="5"/>
      <c r="C457" s="6"/>
      <c r="D457" s="5"/>
      <c r="E457" s="5"/>
      <c r="F457" s="37"/>
      <c r="G457" s="6"/>
      <c r="H457" s="6"/>
      <c r="I457" s="6"/>
      <c r="J457" s="6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ht="15.75" customHeight="1">
      <c r="A458" s="5"/>
      <c r="B458" s="5"/>
      <c r="C458" s="6"/>
      <c r="D458" s="5"/>
      <c r="E458" s="5"/>
      <c r="F458" s="37"/>
      <c r="G458" s="6"/>
      <c r="H458" s="6"/>
      <c r="I458" s="6"/>
      <c r="J458" s="6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ht="15.75" customHeight="1">
      <c r="A459" s="5"/>
      <c r="B459" s="5"/>
      <c r="C459" s="6"/>
      <c r="D459" s="5"/>
      <c r="E459" s="5"/>
      <c r="F459" s="37"/>
      <c r="G459" s="6"/>
      <c r="H459" s="6"/>
      <c r="I459" s="6"/>
      <c r="J459" s="6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ht="15.75" customHeight="1">
      <c r="A460" s="5"/>
      <c r="B460" s="5"/>
      <c r="C460" s="6"/>
      <c r="D460" s="5"/>
      <c r="E460" s="5"/>
      <c r="F460" s="37"/>
      <c r="G460" s="6"/>
      <c r="H460" s="6"/>
      <c r="I460" s="6"/>
      <c r="J460" s="6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ht="15.75" customHeight="1">
      <c r="A461" s="5"/>
      <c r="B461" s="5"/>
      <c r="C461" s="6"/>
      <c r="D461" s="5"/>
      <c r="E461" s="5"/>
      <c r="F461" s="37"/>
      <c r="G461" s="6"/>
      <c r="H461" s="6"/>
      <c r="I461" s="6"/>
      <c r="J461" s="6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ht="15.75" customHeight="1">
      <c r="A462" s="5"/>
      <c r="B462" s="5"/>
      <c r="C462" s="6"/>
      <c r="D462" s="5"/>
      <c r="E462" s="5"/>
      <c r="F462" s="37"/>
      <c r="G462" s="6"/>
      <c r="H462" s="6"/>
      <c r="I462" s="6"/>
      <c r="J462" s="6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ht="15.75" customHeight="1">
      <c r="A463" s="5"/>
      <c r="B463" s="5"/>
      <c r="C463" s="6"/>
      <c r="D463" s="5"/>
      <c r="E463" s="5"/>
      <c r="F463" s="37"/>
      <c r="G463" s="6"/>
      <c r="H463" s="6"/>
      <c r="I463" s="6"/>
      <c r="J463" s="6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ht="15.75" customHeight="1">
      <c r="A464" s="5"/>
      <c r="B464" s="5"/>
      <c r="C464" s="6"/>
      <c r="D464" s="5"/>
      <c r="E464" s="5"/>
      <c r="F464" s="37"/>
      <c r="G464" s="6"/>
      <c r="H464" s="6"/>
      <c r="I464" s="6"/>
      <c r="J464" s="6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ht="15.75" customHeight="1">
      <c r="A465" s="5"/>
      <c r="B465" s="5"/>
      <c r="C465" s="6"/>
      <c r="D465" s="5"/>
      <c r="E465" s="5"/>
      <c r="F465" s="37"/>
      <c r="G465" s="6"/>
      <c r="H465" s="6"/>
      <c r="I465" s="6"/>
      <c r="J465" s="6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ht="15.75" customHeight="1">
      <c r="A466" s="5"/>
      <c r="B466" s="5"/>
      <c r="C466" s="6"/>
      <c r="D466" s="5"/>
      <c r="E466" s="5"/>
      <c r="F466" s="37"/>
      <c r="G466" s="6"/>
      <c r="H466" s="6"/>
      <c r="I466" s="6"/>
      <c r="J466" s="6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ht="15.75" customHeight="1">
      <c r="A467" s="5"/>
      <c r="B467" s="5"/>
      <c r="C467" s="6"/>
      <c r="D467" s="5"/>
      <c r="E467" s="5"/>
      <c r="F467" s="37"/>
      <c r="G467" s="6"/>
      <c r="H467" s="6"/>
      <c r="I467" s="6"/>
      <c r="J467" s="6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ht="15.75" customHeight="1">
      <c r="A468" s="5"/>
      <c r="B468" s="5"/>
      <c r="C468" s="6"/>
      <c r="D468" s="5"/>
      <c r="E468" s="5"/>
      <c r="F468" s="37"/>
      <c r="G468" s="6"/>
      <c r="H468" s="6"/>
      <c r="I468" s="6"/>
      <c r="J468" s="6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ht="15.75" customHeight="1">
      <c r="A469" s="5"/>
      <c r="B469" s="5"/>
      <c r="C469" s="6"/>
      <c r="D469" s="5"/>
      <c r="E469" s="5"/>
      <c r="F469" s="37"/>
      <c r="G469" s="6"/>
      <c r="H469" s="6"/>
      <c r="I469" s="6"/>
      <c r="J469" s="6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ht="15.75" customHeight="1">
      <c r="A470" s="5"/>
      <c r="B470" s="5"/>
      <c r="C470" s="6"/>
      <c r="D470" s="5"/>
      <c r="E470" s="5"/>
      <c r="F470" s="37"/>
      <c r="G470" s="6"/>
      <c r="H470" s="6"/>
      <c r="I470" s="6"/>
      <c r="J470" s="6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ht="15.75" customHeight="1">
      <c r="A471" s="5"/>
      <c r="B471" s="5"/>
      <c r="C471" s="6"/>
      <c r="D471" s="5"/>
      <c r="E471" s="5"/>
      <c r="F471" s="37"/>
      <c r="G471" s="6"/>
      <c r="H471" s="6"/>
      <c r="I471" s="6"/>
      <c r="J471" s="6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ht="15.75" customHeight="1">
      <c r="A472" s="5"/>
      <c r="B472" s="5"/>
      <c r="C472" s="6"/>
      <c r="D472" s="5"/>
      <c r="E472" s="5"/>
      <c r="F472" s="37"/>
      <c r="G472" s="6"/>
      <c r="H472" s="6"/>
      <c r="I472" s="6"/>
      <c r="J472" s="6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ht="15.75" customHeight="1">
      <c r="A473" s="5"/>
      <c r="B473" s="5"/>
      <c r="C473" s="6"/>
      <c r="D473" s="5"/>
      <c r="E473" s="5"/>
      <c r="F473" s="37"/>
      <c r="G473" s="6"/>
      <c r="H473" s="6"/>
      <c r="I473" s="6"/>
      <c r="J473" s="6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ht="15.75" customHeight="1">
      <c r="A474" s="5"/>
      <c r="B474" s="5"/>
      <c r="C474" s="6"/>
      <c r="D474" s="5"/>
      <c r="E474" s="5"/>
      <c r="F474" s="37"/>
      <c r="G474" s="6"/>
      <c r="H474" s="6"/>
      <c r="I474" s="6"/>
      <c r="J474" s="6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ht="15.75" customHeight="1">
      <c r="A475" s="5"/>
      <c r="B475" s="5"/>
      <c r="C475" s="6"/>
      <c r="D475" s="5"/>
      <c r="E475" s="5"/>
      <c r="F475" s="37"/>
      <c r="G475" s="6"/>
      <c r="H475" s="6"/>
      <c r="I475" s="6"/>
      <c r="J475" s="6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ht="15.75" customHeight="1">
      <c r="A476" s="5"/>
      <c r="B476" s="5"/>
      <c r="C476" s="6"/>
      <c r="D476" s="5"/>
      <c r="E476" s="5"/>
      <c r="F476" s="37"/>
      <c r="G476" s="6"/>
      <c r="H476" s="6"/>
      <c r="I476" s="6"/>
      <c r="J476" s="6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ht="15.75" customHeight="1">
      <c r="A477" s="5"/>
      <c r="B477" s="5"/>
      <c r="C477" s="6"/>
      <c r="D477" s="5"/>
      <c r="E477" s="5"/>
      <c r="F477" s="37"/>
      <c r="G477" s="6"/>
      <c r="H477" s="6"/>
      <c r="I477" s="6"/>
      <c r="J477" s="6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ht="15.75" customHeight="1">
      <c r="A478" s="5"/>
      <c r="B478" s="5"/>
      <c r="C478" s="6"/>
      <c r="D478" s="5"/>
      <c r="E478" s="5"/>
      <c r="F478" s="37"/>
      <c r="G478" s="6"/>
      <c r="H478" s="6"/>
      <c r="I478" s="6"/>
      <c r="J478" s="6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ht="15.75" customHeight="1">
      <c r="A479" s="5"/>
      <c r="B479" s="5"/>
      <c r="C479" s="6"/>
      <c r="D479" s="5"/>
      <c r="E479" s="5"/>
      <c r="F479" s="37"/>
      <c r="G479" s="6"/>
      <c r="H479" s="6"/>
      <c r="I479" s="6"/>
      <c r="J479" s="6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ht="15.75" customHeight="1">
      <c r="A480" s="5"/>
      <c r="B480" s="5"/>
      <c r="C480" s="6"/>
      <c r="D480" s="5"/>
      <c r="E480" s="5"/>
      <c r="F480" s="37"/>
      <c r="G480" s="6"/>
      <c r="H480" s="6"/>
      <c r="I480" s="6"/>
      <c r="J480" s="6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ht="15.75" customHeight="1">
      <c r="A481" s="5"/>
      <c r="B481" s="5"/>
      <c r="C481" s="6"/>
      <c r="D481" s="5"/>
      <c r="E481" s="5"/>
      <c r="F481" s="37"/>
      <c r="G481" s="6"/>
      <c r="H481" s="6"/>
      <c r="I481" s="6"/>
      <c r="J481" s="6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ht="15.75" customHeight="1">
      <c r="A482" s="5"/>
      <c r="B482" s="5"/>
      <c r="C482" s="6"/>
      <c r="D482" s="5"/>
      <c r="E482" s="5"/>
      <c r="F482" s="37"/>
      <c r="G482" s="6"/>
      <c r="H482" s="6"/>
      <c r="I482" s="6"/>
      <c r="J482" s="6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ht="15.75" customHeight="1">
      <c r="A483" s="5"/>
      <c r="B483" s="5"/>
      <c r="C483" s="6"/>
      <c r="D483" s="5"/>
      <c r="E483" s="5"/>
      <c r="F483" s="37"/>
      <c r="G483" s="6"/>
      <c r="H483" s="6"/>
      <c r="I483" s="6"/>
      <c r="J483" s="6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ht="15.75" customHeight="1">
      <c r="A484" s="5"/>
      <c r="B484" s="5"/>
      <c r="C484" s="6"/>
      <c r="D484" s="5"/>
      <c r="E484" s="5"/>
      <c r="F484" s="37"/>
      <c r="G484" s="6"/>
      <c r="H484" s="6"/>
      <c r="I484" s="6"/>
      <c r="J484" s="6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ht="15.75" customHeight="1">
      <c r="A485" s="5"/>
      <c r="B485" s="5"/>
      <c r="C485" s="6"/>
      <c r="D485" s="5"/>
      <c r="E485" s="5"/>
      <c r="F485" s="37"/>
      <c r="G485" s="6"/>
      <c r="H485" s="6"/>
      <c r="I485" s="6"/>
      <c r="J485" s="6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ht="15.75" customHeight="1">
      <c r="A486" s="5"/>
      <c r="B486" s="5"/>
      <c r="C486" s="6"/>
      <c r="D486" s="5"/>
      <c r="E486" s="5"/>
      <c r="F486" s="37"/>
      <c r="G486" s="6"/>
      <c r="H486" s="6"/>
      <c r="I486" s="6"/>
      <c r="J486" s="6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ht="15.75" customHeight="1">
      <c r="A487" s="5"/>
      <c r="B487" s="5"/>
      <c r="C487" s="6"/>
      <c r="D487" s="5"/>
      <c r="E487" s="5"/>
      <c r="F487" s="37"/>
      <c r="G487" s="6"/>
      <c r="H487" s="6"/>
      <c r="I487" s="6"/>
      <c r="J487" s="6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ht="15.75" customHeight="1">
      <c r="A488" s="5"/>
      <c r="B488" s="5"/>
      <c r="C488" s="6"/>
      <c r="D488" s="5"/>
      <c r="E488" s="5"/>
      <c r="F488" s="37"/>
      <c r="G488" s="6"/>
      <c r="H488" s="6"/>
      <c r="I488" s="6"/>
      <c r="J488" s="6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ht="15.75" customHeight="1">
      <c r="A489" s="5"/>
      <c r="B489" s="5"/>
      <c r="C489" s="6"/>
      <c r="D489" s="5"/>
      <c r="E489" s="5"/>
      <c r="F489" s="37"/>
      <c r="G489" s="6"/>
      <c r="H489" s="6"/>
      <c r="I489" s="6"/>
      <c r="J489" s="6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ht="15.75" customHeight="1">
      <c r="A490" s="5"/>
      <c r="B490" s="5"/>
      <c r="C490" s="6"/>
      <c r="D490" s="5"/>
      <c r="E490" s="5"/>
      <c r="F490" s="37"/>
      <c r="G490" s="6"/>
      <c r="H490" s="6"/>
      <c r="I490" s="6"/>
      <c r="J490" s="6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ht="15.75" customHeight="1">
      <c r="A491" s="5"/>
      <c r="B491" s="5"/>
      <c r="C491" s="6"/>
      <c r="D491" s="5"/>
      <c r="E491" s="5"/>
      <c r="F491" s="37"/>
      <c r="G491" s="6"/>
      <c r="H491" s="6"/>
      <c r="I491" s="6"/>
      <c r="J491" s="6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ht="15.75" customHeight="1">
      <c r="A492" s="5"/>
      <c r="B492" s="5"/>
      <c r="C492" s="6"/>
      <c r="D492" s="5"/>
      <c r="E492" s="5"/>
      <c r="F492" s="37"/>
      <c r="G492" s="6"/>
      <c r="H492" s="6"/>
      <c r="I492" s="6"/>
      <c r="J492" s="6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ht="15.75" customHeight="1">
      <c r="A493" s="5"/>
      <c r="B493" s="5"/>
      <c r="C493" s="6"/>
      <c r="D493" s="5"/>
      <c r="E493" s="5"/>
      <c r="F493" s="37"/>
      <c r="G493" s="6"/>
      <c r="H493" s="6"/>
      <c r="I493" s="6"/>
      <c r="J493" s="6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ht="15.75" customHeight="1">
      <c r="A494" s="5"/>
      <c r="B494" s="5"/>
      <c r="C494" s="6"/>
      <c r="D494" s="5"/>
      <c r="E494" s="5"/>
      <c r="F494" s="37"/>
      <c r="G494" s="6"/>
      <c r="H494" s="6"/>
      <c r="I494" s="6"/>
      <c r="J494" s="6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ht="15.75" customHeight="1">
      <c r="A495" s="5"/>
      <c r="B495" s="5"/>
      <c r="C495" s="6"/>
      <c r="D495" s="5"/>
      <c r="E495" s="5"/>
      <c r="F495" s="37"/>
      <c r="G495" s="6"/>
      <c r="H495" s="6"/>
      <c r="I495" s="6"/>
      <c r="J495" s="6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ht="15.75" customHeight="1">
      <c r="A496" s="5"/>
      <c r="B496" s="5"/>
      <c r="C496" s="6"/>
      <c r="D496" s="5"/>
      <c r="E496" s="5"/>
      <c r="F496" s="37"/>
      <c r="G496" s="6"/>
      <c r="H496" s="6"/>
      <c r="I496" s="6"/>
      <c r="J496" s="6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ht="15.75" customHeight="1">
      <c r="A497" s="5"/>
      <c r="B497" s="5"/>
      <c r="C497" s="6"/>
      <c r="D497" s="5"/>
      <c r="E497" s="5"/>
      <c r="F497" s="37"/>
      <c r="G497" s="6"/>
      <c r="H497" s="6"/>
      <c r="I497" s="6"/>
      <c r="J497" s="6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ht="15.75" customHeight="1">
      <c r="A498" s="5"/>
      <c r="B498" s="5"/>
      <c r="C498" s="6"/>
      <c r="D498" s="5"/>
      <c r="E498" s="5"/>
      <c r="F498" s="37"/>
      <c r="G498" s="6"/>
      <c r="H498" s="6"/>
      <c r="I498" s="6"/>
      <c r="J498" s="6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ht="15.75" customHeight="1">
      <c r="A499" s="5"/>
      <c r="B499" s="5"/>
      <c r="C499" s="6"/>
      <c r="D499" s="5"/>
      <c r="E499" s="5"/>
      <c r="F499" s="37"/>
      <c r="G499" s="6"/>
      <c r="H499" s="6"/>
      <c r="I499" s="6"/>
      <c r="J499" s="6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ht="15.75" customHeight="1">
      <c r="A500" s="5"/>
      <c r="B500" s="5"/>
      <c r="C500" s="6"/>
      <c r="D500" s="5"/>
      <c r="E500" s="5"/>
      <c r="F500" s="37"/>
      <c r="G500" s="6"/>
      <c r="H500" s="6"/>
      <c r="I500" s="6"/>
      <c r="J500" s="6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ht="15.75" customHeight="1">
      <c r="A501" s="5"/>
      <c r="B501" s="5"/>
      <c r="C501" s="6"/>
      <c r="D501" s="5"/>
      <c r="E501" s="5"/>
      <c r="F501" s="37"/>
      <c r="G501" s="6"/>
      <c r="H501" s="6"/>
      <c r="I501" s="6"/>
      <c r="J501" s="6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ht="15.75" customHeight="1">
      <c r="A502" s="5"/>
      <c r="B502" s="5"/>
      <c r="C502" s="6"/>
      <c r="D502" s="5"/>
      <c r="E502" s="5"/>
      <c r="F502" s="37"/>
      <c r="G502" s="6"/>
      <c r="H502" s="6"/>
      <c r="I502" s="6"/>
      <c r="J502" s="6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ht="15.75" customHeight="1">
      <c r="A503" s="5"/>
      <c r="B503" s="5"/>
      <c r="C503" s="6"/>
      <c r="D503" s="5"/>
      <c r="E503" s="5"/>
      <c r="F503" s="37"/>
      <c r="G503" s="6"/>
      <c r="H503" s="6"/>
      <c r="I503" s="6"/>
      <c r="J503" s="6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ht="15.75" customHeight="1">
      <c r="A504" s="5"/>
      <c r="B504" s="5"/>
      <c r="C504" s="6"/>
      <c r="D504" s="5"/>
      <c r="E504" s="5"/>
      <c r="F504" s="37"/>
      <c r="G504" s="6"/>
      <c r="H504" s="6"/>
      <c r="I504" s="6"/>
      <c r="J504" s="6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ht="15.75" customHeight="1">
      <c r="A505" s="5"/>
      <c r="B505" s="5"/>
      <c r="C505" s="6"/>
      <c r="D505" s="5"/>
      <c r="E505" s="5"/>
      <c r="F505" s="37"/>
      <c r="G505" s="6"/>
      <c r="H505" s="6"/>
      <c r="I505" s="6"/>
      <c r="J505" s="6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ht="15.75" customHeight="1">
      <c r="A506" s="5"/>
      <c r="B506" s="5"/>
      <c r="C506" s="6"/>
      <c r="D506" s="5"/>
      <c r="E506" s="5"/>
      <c r="F506" s="37"/>
      <c r="G506" s="6"/>
      <c r="H506" s="6"/>
      <c r="I506" s="6"/>
      <c r="J506" s="6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ht="15.75" customHeight="1">
      <c r="A507" s="5"/>
      <c r="B507" s="5"/>
      <c r="C507" s="6"/>
      <c r="D507" s="5"/>
      <c r="E507" s="5"/>
      <c r="F507" s="37"/>
      <c r="G507" s="6"/>
      <c r="H507" s="6"/>
      <c r="I507" s="6"/>
      <c r="J507" s="6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ht="15.75" customHeight="1">
      <c r="A508" s="5"/>
      <c r="B508" s="5"/>
      <c r="C508" s="6"/>
      <c r="D508" s="5"/>
      <c r="E508" s="5"/>
      <c r="F508" s="37"/>
      <c r="G508" s="6"/>
      <c r="H508" s="6"/>
      <c r="I508" s="6"/>
      <c r="J508" s="6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ht="15.75" customHeight="1">
      <c r="A509" s="5"/>
      <c r="B509" s="5"/>
      <c r="C509" s="6"/>
      <c r="D509" s="5"/>
      <c r="E509" s="5"/>
      <c r="F509" s="37"/>
      <c r="G509" s="6"/>
      <c r="H509" s="6"/>
      <c r="I509" s="6"/>
      <c r="J509" s="6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ht="15.75" customHeight="1">
      <c r="A510" s="5"/>
      <c r="B510" s="5"/>
      <c r="C510" s="6"/>
      <c r="D510" s="5"/>
      <c r="E510" s="5"/>
      <c r="F510" s="37"/>
      <c r="G510" s="6"/>
      <c r="H510" s="6"/>
      <c r="I510" s="6"/>
      <c r="J510" s="6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ht="15.75" customHeight="1">
      <c r="A511" s="5"/>
      <c r="B511" s="5"/>
      <c r="C511" s="6"/>
      <c r="D511" s="5"/>
      <c r="E511" s="5"/>
      <c r="F511" s="37"/>
      <c r="G511" s="6"/>
      <c r="H511" s="6"/>
      <c r="I511" s="6"/>
      <c r="J511" s="6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ht="15.75" customHeight="1">
      <c r="A512" s="5"/>
      <c r="B512" s="5"/>
      <c r="C512" s="6"/>
      <c r="D512" s="5"/>
      <c r="E512" s="5"/>
      <c r="F512" s="37"/>
      <c r="G512" s="6"/>
      <c r="H512" s="6"/>
      <c r="I512" s="6"/>
      <c r="J512" s="6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ht="15.75" customHeight="1">
      <c r="A513" s="5"/>
      <c r="B513" s="5"/>
      <c r="C513" s="6"/>
      <c r="D513" s="5"/>
      <c r="E513" s="5"/>
      <c r="F513" s="37"/>
      <c r="G513" s="6"/>
      <c r="H513" s="6"/>
      <c r="I513" s="6"/>
      <c r="J513" s="6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ht="15.75" customHeight="1">
      <c r="A514" s="5"/>
      <c r="B514" s="5"/>
      <c r="C514" s="6"/>
      <c r="D514" s="5"/>
      <c r="E514" s="5"/>
      <c r="F514" s="37"/>
      <c r="G514" s="6"/>
      <c r="H514" s="6"/>
      <c r="I514" s="6"/>
      <c r="J514" s="6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ht="15.75" customHeight="1">
      <c r="A515" s="5"/>
      <c r="B515" s="5"/>
      <c r="C515" s="6"/>
      <c r="D515" s="5"/>
      <c r="E515" s="5"/>
      <c r="F515" s="37"/>
      <c r="G515" s="6"/>
      <c r="H515" s="6"/>
      <c r="I515" s="6"/>
      <c r="J515" s="6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ht="15.75" customHeight="1">
      <c r="A516" s="5"/>
      <c r="B516" s="5"/>
      <c r="C516" s="6"/>
      <c r="D516" s="5"/>
      <c r="E516" s="5"/>
      <c r="F516" s="37"/>
      <c r="G516" s="6"/>
      <c r="H516" s="6"/>
      <c r="I516" s="6"/>
      <c r="J516" s="6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ht="15.75" customHeight="1">
      <c r="A517" s="5"/>
      <c r="B517" s="5"/>
      <c r="C517" s="6"/>
      <c r="D517" s="5"/>
      <c r="E517" s="5"/>
      <c r="F517" s="37"/>
      <c r="G517" s="6"/>
      <c r="H517" s="6"/>
      <c r="I517" s="6"/>
      <c r="J517" s="6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ht="15.75" customHeight="1">
      <c r="A518" s="5"/>
      <c r="B518" s="5"/>
      <c r="C518" s="6"/>
      <c r="D518" s="5"/>
      <c r="E518" s="5"/>
      <c r="F518" s="37"/>
      <c r="G518" s="6"/>
      <c r="H518" s="6"/>
      <c r="I518" s="6"/>
      <c r="J518" s="6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ht="15.75" customHeight="1">
      <c r="A519" s="5"/>
      <c r="B519" s="5"/>
      <c r="C519" s="6"/>
      <c r="D519" s="5"/>
      <c r="E519" s="5"/>
      <c r="F519" s="37"/>
      <c r="G519" s="6"/>
      <c r="H519" s="6"/>
      <c r="I519" s="6"/>
      <c r="J519" s="6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ht="15.75" customHeight="1">
      <c r="A520" s="5"/>
      <c r="B520" s="5"/>
      <c r="C520" s="6"/>
      <c r="D520" s="5"/>
      <c r="E520" s="5"/>
      <c r="F520" s="37"/>
      <c r="G520" s="6"/>
      <c r="H520" s="6"/>
      <c r="I520" s="6"/>
      <c r="J520" s="6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ht="15.75" customHeight="1">
      <c r="A521" s="5"/>
      <c r="B521" s="5"/>
      <c r="C521" s="6"/>
      <c r="D521" s="5"/>
      <c r="E521" s="5"/>
      <c r="F521" s="37"/>
      <c r="G521" s="6"/>
      <c r="H521" s="6"/>
      <c r="I521" s="6"/>
      <c r="J521" s="6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ht="15.75" customHeight="1">
      <c r="A522" s="5"/>
      <c r="B522" s="5"/>
      <c r="C522" s="6"/>
      <c r="D522" s="5"/>
      <c r="E522" s="5"/>
      <c r="F522" s="37"/>
      <c r="G522" s="6"/>
      <c r="H522" s="6"/>
      <c r="I522" s="6"/>
      <c r="J522" s="6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ht="15.75" customHeight="1">
      <c r="A523" s="5"/>
      <c r="B523" s="5"/>
      <c r="C523" s="6"/>
      <c r="D523" s="5"/>
      <c r="E523" s="5"/>
      <c r="F523" s="37"/>
      <c r="G523" s="6"/>
      <c r="H523" s="6"/>
      <c r="I523" s="6"/>
      <c r="J523" s="6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ht="15.75" customHeight="1">
      <c r="A524" s="5"/>
      <c r="B524" s="5"/>
      <c r="C524" s="6"/>
      <c r="D524" s="5"/>
      <c r="E524" s="5"/>
      <c r="F524" s="37"/>
      <c r="G524" s="6"/>
      <c r="H524" s="6"/>
      <c r="I524" s="6"/>
      <c r="J524" s="6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ht="15.75" customHeight="1">
      <c r="A525" s="5"/>
      <c r="B525" s="5"/>
      <c r="C525" s="6"/>
      <c r="D525" s="5"/>
      <c r="E525" s="5"/>
      <c r="F525" s="37"/>
      <c r="G525" s="6"/>
      <c r="H525" s="6"/>
      <c r="I525" s="6"/>
      <c r="J525" s="6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ht="15.75" customHeight="1">
      <c r="A526" s="5"/>
      <c r="B526" s="5"/>
      <c r="C526" s="6"/>
      <c r="D526" s="5"/>
      <c r="E526" s="5"/>
      <c r="F526" s="37"/>
      <c r="G526" s="6"/>
      <c r="H526" s="6"/>
      <c r="I526" s="6"/>
      <c r="J526" s="6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ht="15.75" customHeight="1">
      <c r="A527" s="5"/>
      <c r="B527" s="5"/>
      <c r="C527" s="6"/>
      <c r="D527" s="5"/>
      <c r="E527" s="5"/>
      <c r="F527" s="37"/>
      <c r="G527" s="6"/>
      <c r="H527" s="6"/>
      <c r="I527" s="6"/>
      <c r="J527" s="6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ht="15.75" customHeight="1">
      <c r="A528" s="5"/>
      <c r="B528" s="5"/>
      <c r="C528" s="6"/>
      <c r="D528" s="5"/>
      <c r="E528" s="5"/>
      <c r="F528" s="37"/>
      <c r="G528" s="6"/>
      <c r="H528" s="6"/>
      <c r="I528" s="6"/>
      <c r="J528" s="6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ht="15.75" customHeight="1">
      <c r="A529" s="5"/>
      <c r="B529" s="5"/>
      <c r="C529" s="6"/>
      <c r="D529" s="5"/>
      <c r="E529" s="5"/>
      <c r="F529" s="37"/>
      <c r="G529" s="6"/>
      <c r="H529" s="6"/>
      <c r="I529" s="6"/>
      <c r="J529" s="6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ht="15.75" customHeight="1">
      <c r="A530" s="5"/>
      <c r="B530" s="5"/>
      <c r="C530" s="6"/>
      <c r="D530" s="5"/>
      <c r="E530" s="5"/>
      <c r="F530" s="37"/>
      <c r="G530" s="6"/>
      <c r="H530" s="6"/>
      <c r="I530" s="6"/>
      <c r="J530" s="6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ht="15.75" customHeight="1">
      <c r="A531" s="5"/>
      <c r="B531" s="5"/>
      <c r="C531" s="6"/>
      <c r="D531" s="5"/>
      <c r="E531" s="5"/>
      <c r="F531" s="37"/>
      <c r="G531" s="6"/>
      <c r="H531" s="6"/>
      <c r="I531" s="6"/>
      <c r="J531" s="6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ht="15.75" customHeight="1">
      <c r="A532" s="5"/>
      <c r="B532" s="5"/>
      <c r="C532" s="6"/>
      <c r="D532" s="5"/>
      <c r="E532" s="5"/>
      <c r="F532" s="37"/>
      <c r="G532" s="6"/>
      <c r="H532" s="6"/>
      <c r="I532" s="6"/>
      <c r="J532" s="6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ht="15.75" customHeight="1">
      <c r="A533" s="5"/>
      <c r="B533" s="5"/>
      <c r="C533" s="6"/>
      <c r="D533" s="5"/>
      <c r="E533" s="5"/>
      <c r="F533" s="37"/>
      <c r="G533" s="6"/>
      <c r="H533" s="6"/>
      <c r="I533" s="6"/>
      <c r="J533" s="6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ht="15.75" customHeight="1">
      <c r="A534" s="5"/>
      <c r="B534" s="5"/>
      <c r="C534" s="6"/>
      <c r="D534" s="5"/>
      <c r="E534" s="5"/>
      <c r="F534" s="37"/>
      <c r="G534" s="6"/>
      <c r="H534" s="6"/>
      <c r="I534" s="6"/>
      <c r="J534" s="6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ht="15.75" customHeight="1">
      <c r="A535" s="5"/>
      <c r="B535" s="5"/>
      <c r="C535" s="6"/>
      <c r="D535" s="5"/>
      <c r="E535" s="5"/>
      <c r="F535" s="37"/>
      <c r="G535" s="6"/>
      <c r="H535" s="6"/>
      <c r="I535" s="6"/>
      <c r="J535" s="6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ht="15.75" customHeight="1">
      <c r="A536" s="5"/>
      <c r="B536" s="5"/>
      <c r="C536" s="6"/>
      <c r="D536" s="5"/>
      <c r="E536" s="5"/>
      <c r="F536" s="37"/>
      <c r="G536" s="6"/>
      <c r="H536" s="6"/>
      <c r="I536" s="6"/>
      <c r="J536" s="6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ht="15.75" customHeight="1">
      <c r="A537" s="5"/>
      <c r="B537" s="5"/>
      <c r="C537" s="6"/>
      <c r="D537" s="5"/>
      <c r="E537" s="5"/>
      <c r="F537" s="37"/>
      <c r="G537" s="6"/>
      <c r="H537" s="6"/>
      <c r="I537" s="6"/>
      <c r="J537" s="6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ht="15.75" customHeight="1">
      <c r="A538" s="5"/>
      <c r="B538" s="5"/>
      <c r="C538" s="6"/>
      <c r="D538" s="5"/>
      <c r="E538" s="5"/>
      <c r="F538" s="37"/>
      <c r="G538" s="6"/>
      <c r="H538" s="6"/>
      <c r="I538" s="6"/>
      <c r="J538" s="6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ht="15.75" customHeight="1">
      <c r="A539" s="5"/>
      <c r="B539" s="5"/>
      <c r="C539" s="6"/>
      <c r="D539" s="5"/>
      <c r="E539" s="5"/>
      <c r="F539" s="37"/>
      <c r="G539" s="6"/>
      <c r="H539" s="6"/>
      <c r="I539" s="6"/>
      <c r="J539" s="6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ht="15.75" customHeight="1">
      <c r="A540" s="5"/>
      <c r="B540" s="5"/>
      <c r="C540" s="6"/>
      <c r="D540" s="5"/>
      <c r="E540" s="5"/>
      <c r="F540" s="37"/>
      <c r="G540" s="6"/>
      <c r="H540" s="6"/>
      <c r="I540" s="6"/>
      <c r="J540" s="6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ht="15.75" customHeight="1">
      <c r="A541" s="5"/>
      <c r="B541" s="5"/>
      <c r="C541" s="6"/>
      <c r="D541" s="5"/>
      <c r="E541" s="5"/>
      <c r="F541" s="37"/>
      <c r="G541" s="6"/>
      <c r="H541" s="6"/>
      <c r="I541" s="6"/>
      <c r="J541" s="6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ht="15.75" customHeight="1">
      <c r="A542" s="5"/>
      <c r="B542" s="5"/>
      <c r="C542" s="6"/>
      <c r="D542" s="5"/>
      <c r="E542" s="5"/>
      <c r="F542" s="37"/>
      <c r="G542" s="6"/>
      <c r="H542" s="6"/>
      <c r="I542" s="6"/>
      <c r="J542" s="6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ht="15.75" customHeight="1">
      <c r="A543" s="5"/>
      <c r="B543" s="5"/>
      <c r="C543" s="6"/>
      <c r="D543" s="5"/>
      <c r="E543" s="5"/>
      <c r="F543" s="37"/>
      <c r="G543" s="6"/>
      <c r="H543" s="6"/>
      <c r="I543" s="6"/>
      <c r="J543" s="6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ht="15.75" customHeight="1">
      <c r="A544" s="5"/>
      <c r="B544" s="5"/>
      <c r="C544" s="6"/>
      <c r="D544" s="5"/>
      <c r="E544" s="5"/>
      <c r="F544" s="37"/>
      <c r="G544" s="6"/>
      <c r="H544" s="6"/>
      <c r="I544" s="6"/>
      <c r="J544" s="6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ht="15.75" customHeight="1">
      <c r="A545" s="5"/>
      <c r="B545" s="5"/>
      <c r="C545" s="6"/>
      <c r="D545" s="5"/>
      <c r="E545" s="5"/>
      <c r="F545" s="37"/>
      <c r="G545" s="6"/>
      <c r="H545" s="6"/>
      <c r="I545" s="6"/>
      <c r="J545" s="6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ht="15.75" customHeight="1">
      <c r="A546" s="5"/>
      <c r="B546" s="5"/>
      <c r="C546" s="6"/>
      <c r="D546" s="5"/>
      <c r="E546" s="5"/>
      <c r="F546" s="37"/>
      <c r="G546" s="6"/>
      <c r="H546" s="6"/>
      <c r="I546" s="6"/>
      <c r="J546" s="6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ht="15.75" customHeight="1">
      <c r="A547" s="5"/>
      <c r="B547" s="5"/>
      <c r="C547" s="6"/>
      <c r="D547" s="5"/>
      <c r="E547" s="5"/>
      <c r="F547" s="37"/>
      <c r="G547" s="6"/>
      <c r="H547" s="6"/>
      <c r="I547" s="6"/>
      <c r="J547" s="6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ht="15.75" customHeight="1">
      <c r="A548" s="5"/>
      <c r="B548" s="5"/>
      <c r="C548" s="6"/>
      <c r="D548" s="5"/>
      <c r="E548" s="5"/>
      <c r="F548" s="37"/>
      <c r="G548" s="6"/>
      <c r="H548" s="6"/>
      <c r="I548" s="6"/>
      <c r="J548" s="6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ht="15.75" customHeight="1">
      <c r="A549" s="5"/>
      <c r="B549" s="5"/>
      <c r="C549" s="6"/>
      <c r="D549" s="5"/>
      <c r="E549" s="5"/>
      <c r="F549" s="37"/>
      <c r="G549" s="6"/>
      <c r="H549" s="6"/>
      <c r="I549" s="6"/>
      <c r="J549" s="6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ht="15.75" customHeight="1">
      <c r="A550" s="5"/>
      <c r="B550" s="5"/>
      <c r="C550" s="6"/>
      <c r="D550" s="5"/>
      <c r="E550" s="5"/>
      <c r="F550" s="37"/>
      <c r="G550" s="6"/>
      <c r="H550" s="6"/>
      <c r="I550" s="6"/>
      <c r="J550" s="6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ht="15.75" customHeight="1">
      <c r="A551" s="5"/>
      <c r="B551" s="5"/>
      <c r="C551" s="6"/>
      <c r="D551" s="5"/>
      <c r="E551" s="5"/>
      <c r="F551" s="37"/>
      <c r="G551" s="6"/>
      <c r="H551" s="6"/>
      <c r="I551" s="6"/>
      <c r="J551" s="6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ht="15.75" customHeight="1">
      <c r="A552" s="5"/>
      <c r="B552" s="5"/>
      <c r="C552" s="6"/>
      <c r="D552" s="5"/>
      <c r="E552" s="5"/>
      <c r="F552" s="37"/>
      <c r="G552" s="6"/>
      <c r="H552" s="6"/>
      <c r="I552" s="6"/>
      <c r="J552" s="6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ht="15.75" customHeight="1">
      <c r="A553" s="5"/>
      <c r="B553" s="5"/>
      <c r="C553" s="6"/>
      <c r="D553" s="5"/>
      <c r="E553" s="5"/>
      <c r="F553" s="37"/>
      <c r="G553" s="6"/>
      <c r="H553" s="6"/>
      <c r="I553" s="6"/>
      <c r="J553" s="6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ht="15.75" customHeight="1">
      <c r="A554" s="5"/>
      <c r="B554" s="5"/>
      <c r="C554" s="6"/>
      <c r="D554" s="5"/>
      <c r="E554" s="5"/>
      <c r="F554" s="37"/>
      <c r="G554" s="6"/>
      <c r="H554" s="6"/>
      <c r="I554" s="6"/>
      <c r="J554" s="6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ht="15.75" customHeight="1">
      <c r="A555" s="5"/>
      <c r="B555" s="5"/>
      <c r="C555" s="6"/>
      <c r="D555" s="5"/>
      <c r="E555" s="5"/>
      <c r="F555" s="37"/>
      <c r="G555" s="6"/>
      <c r="H555" s="6"/>
      <c r="I555" s="6"/>
      <c r="J555" s="6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ht="15.75" customHeight="1">
      <c r="A556" s="5"/>
      <c r="B556" s="5"/>
      <c r="C556" s="6"/>
      <c r="D556" s="5"/>
      <c r="E556" s="5"/>
      <c r="F556" s="37"/>
      <c r="G556" s="6"/>
      <c r="H556" s="6"/>
      <c r="I556" s="6"/>
      <c r="J556" s="6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ht="15.75" customHeight="1">
      <c r="A557" s="5"/>
      <c r="B557" s="5"/>
      <c r="C557" s="6"/>
      <c r="D557" s="5"/>
      <c r="E557" s="5"/>
      <c r="F557" s="37"/>
      <c r="G557" s="6"/>
      <c r="H557" s="6"/>
      <c r="I557" s="6"/>
      <c r="J557" s="6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ht="15.75" customHeight="1">
      <c r="A558" s="5"/>
      <c r="B558" s="5"/>
      <c r="C558" s="6"/>
      <c r="D558" s="5"/>
      <c r="E558" s="5"/>
      <c r="F558" s="37"/>
      <c r="G558" s="6"/>
      <c r="H558" s="6"/>
      <c r="I558" s="6"/>
      <c r="J558" s="6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ht="15.75" customHeight="1">
      <c r="A559" s="5"/>
      <c r="B559" s="5"/>
      <c r="C559" s="6"/>
      <c r="D559" s="5"/>
      <c r="E559" s="5"/>
      <c r="F559" s="37"/>
      <c r="G559" s="6"/>
      <c r="H559" s="6"/>
      <c r="I559" s="6"/>
      <c r="J559" s="6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ht="15.75" customHeight="1">
      <c r="A560" s="5"/>
      <c r="B560" s="5"/>
      <c r="C560" s="6"/>
      <c r="D560" s="5"/>
      <c r="E560" s="5"/>
      <c r="F560" s="37"/>
      <c r="G560" s="6"/>
      <c r="H560" s="6"/>
      <c r="I560" s="6"/>
      <c r="J560" s="6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ht="15.75" customHeight="1">
      <c r="A561" s="5"/>
      <c r="B561" s="5"/>
      <c r="C561" s="6"/>
      <c r="D561" s="5"/>
      <c r="E561" s="5"/>
      <c r="F561" s="37"/>
      <c r="G561" s="6"/>
      <c r="H561" s="6"/>
      <c r="I561" s="6"/>
      <c r="J561" s="6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ht="15.75" customHeight="1">
      <c r="A562" s="5"/>
      <c r="B562" s="5"/>
      <c r="C562" s="6"/>
      <c r="D562" s="5"/>
      <c r="E562" s="5"/>
      <c r="F562" s="37"/>
      <c r="G562" s="6"/>
      <c r="H562" s="6"/>
      <c r="I562" s="6"/>
      <c r="J562" s="6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ht="15.75" customHeight="1">
      <c r="A563" s="5"/>
      <c r="B563" s="5"/>
      <c r="C563" s="6"/>
      <c r="D563" s="5"/>
      <c r="E563" s="5"/>
      <c r="F563" s="37"/>
      <c r="G563" s="6"/>
      <c r="H563" s="6"/>
      <c r="I563" s="6"/>
      <c r="J563" s="6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ht="15.75" customHeight="1">
      <c r="A564" s="5"/>
      <c r="B564" s="5"/>
      <c r="C564" s="6"/>
      <c r="D564" s="5"/>
      <c r="E564" s="5"/>
      <c r="F564" s="37"/>
      <c r="G564" s="6"/>
      <c r="H564" s="6"/>
      <c r="I564" s="6"/>
      <c r="J564" s="6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ht="15.75" customHeight="1">
      <c r="A565" s="5"/>
      <c r="B565" s="5"/>
      <c r="C565" s="6"/>
      <c r="D565" s="5"/>
      <c r="E565" s="5"/>
      <c r="F565" s="37"/>
      <c r="G565" s="6"/>
      <c r="H565" s="6"/>
      <c r="I565" s="6"/>
      <c r="J565" s="6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ht="15.75" customHeight="1">
      <c r="A566" s="5"/>
      <c r="B566" s="5"/>
      <c r="C566" s="6"/>
      <c r="D566" s="5"/>
      <c r="E566" s="5"/>
      <c r="F566" s="37"/>
      <c r="G566" s="6"/>
      <c r="H566" s="6"/>
      <c r="I566" s="6"/>
      <c r="J566" s="6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ht="15.75" customHeight="1">
      <c r="A567" s="5"/>
      <c r="B567" s="5"/>
      <c r="C567" s="6"/>
      <c r="D567" s="5"/>
      <c r="E567" s="5"/>
      <c r="F567" s="37"/>
      <c r="G567" s="6"/>
      <c r="H567" s="6"/>
      <c r="I567" s="6"/>
      <c r="J567" s="6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ht="15.75" customHeight="1">
      <c r="A568" s="5"/>
      <c r="B568" s="5"/>
      <c r="C568" s="6"/>
      <c r="D568" s="5"/>
      <c r="E568" s="5"/>
      <c r="F568" s="37"/>
      <c r="G568" s="6"/>
      <c r="H568" s="6"/>
      <c r="I568" s="6"/>
      <c r="J568" s="6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ht="15.75" customHeight="1">
      <c r="A569" s="5"/>
      <c r="B569" s="5"/>
      <c r="C569" s="6"/>
      <c r="D569" s="5"/>
      <c r="E569" s="5"/>
      <c r="F569" s="37"/>
      <c r="G569" s="6"/>
      <c r="H569" s="6"/>
      <c r="I569" s="6"/>
      <c r="J569" s="6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ht="15.75" customHeight="1">
      <c r="A570" s="5"/>
      <c r="B570" s="5"/>
      <c r="C570" s="6"/>
      <c r="D570" s="5"/>
      <c r="E570" s="5"/>
      <c r="F570" s="37"/>
      <c r="G570" s="6"/>
      <c r="H570" s="6"/>
      <c r="I570" s="6"/>
      <c r="J570" s="6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ht="15.75" customHeight="1">
      <c r="A571" s="5"/>
      <c r="B571" s="5"/>
      <c r="C571" s="6"/>
      <c r="D571" s="5"/>
      <c r="E571" s="5"/>
      <c r="F571" s="37"/>
      <c r="G571" s="6"/>
      <c r="H571" s="6"/>
      <c r="I571" s="6"/>
      <c r="J571" s="6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ht="15.75" customHeight="1">
      <c r="A572" s="5"/>
      <c r="B572" s="5"/>
      <c r="C572" s="6"/>
      <c r="D572" s="5"/>
      <c r="E572" s="5"/>
      <c r="F572" s="37"/>
      <c r="G572" s="6"/>
      <c r="H572" s="6"/>
      <c r="I572" s="6"/>
      <c r="J572" s="6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ht="15.75" customHeight="1">
      <c r="A573" s="5"/>
      <c r="B573" s="5"/>
      <c r="C573" s="6"/>
      <c r="D573" s="5"/>
      <c r="E573" s="5"/>
      <c r="F573" s="37"/>
      <c r="G573" s="6"/>
      <c r="H573" s="6"/>
      <c r="I573" s="6"/>
      <c r="J573" s="6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ht="15.75" customHeight="1">
      <c r="A574" s="5"/>
      <c r="B574" s="5"/>
      <c r="C574" s="6"/>
      <c r="D574" s="5"/>
      <c r="E574" s="5"/>
      <c r="F574" s="37"/>
      <c r="G574" s="6"/>
      <c r="H574" s="6"/>
      <c r="I574" s="6"/>
      <c r="J574" s="6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ht="15.75" customHeight="1">
      <c r="A575" s="5"/>
      <c r="B575" s="5"/>
      <c r="C575" s="6"/>
      <c r="D575" s="5"/>
      <c r="E575" s="5"/>
      <c r="F575" s="37"/>
      <c r="G575" s="6"/>
      <c r="H575" s="6"/>
      <c r="I575" s="6"/>
      <c r="J575" s="6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ht="15.75" customHeight="1">
      <c r="A576" s="5"/>
      <c r="B576" s="5"/>
      <c r="C576" s="6"/>
      <c r="D576" s="5"/>
      <c r="E576" s="5"/>
      <c r="F576" s="37"/>
      <c r="G576" s="6"/>
      <c r="H576" s="6"/>
      <c r="I576" s="6"/>
      <c r="J576" s="6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ht="15.75" customHeight="1">
      <c r="A577" s="5"/>
      <c r="B577" s="5"/>
      <c r="C577" s="6"/>
      <c r="D577" s="5"/>
      <c r="E577" s="5"/>
      <c r="F577" s="37"/>
      <c r="G577" s="6"/>
      <c r="H577" s="6"/>
      <c r="I577" s="6"/>
      <c r="J577" s="6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ht="15.75" customHeight="1">
      <c r="A578" s="5"/>
      <c r="B578" s="5"/>
      <c r="C578" s="6"/>
      <c r="D578" s="5"/>
      <c r="E578" s="5"/>
      <c r="F578" s="37"/>
      <c r="G578" s="6"/>
      <c r="H578" s="6"/>
      <c r="I578" s="6"/>
      <c r="J578" s="6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ht="15.75" customHeight="1">
      <c r="A579" s="5"/>
      <c r="B579" s="5"/>
      <c r="C579" s="6"/>
      <c r="D579" s="5"/>
      <c r="E579" s="5"/>
      <c r="F579" s="37"/>
      <c r="G579" s="6"/>
      <c r="H579" s="6"/>
      <c r="I579" s="6"/>
      <c r="J579" s="6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ht="15.75" customHeight="1">
      <c r="A580" s="5"/>
      <c r="B580" s="5"/>
      <c r="C580" s="6"/>
      <c r="D580" s="5"/>
      <c r="E580" s="5"/>
      <c r="F580" s="37"/>
      <c r="G580" s="6"/>
      <c r="H580" s="6"/>
      <c r="I580" s="6"/>
      <c r="J580" s="6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ht="15.75" customHeight="1">
      <c r="A581" s="5"/>
      <c r="B581" s="5"/>
      <c r="C581" s="6"/>
      <c r="D581" s="5"/>
      <c r="E581" s="5"/>
      <c r="F581" s="37"/>
      <c r="G581" s="6"/>
      <c r="H581" s="6"/>
      <c r="I581" s="6"/>
      <c r="J581" s="6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ht="15.75" customHeight="1">
      <c r="A582" s="5"/>
      <c r="B582" s="5"/>
      <c r="C582" s="6"/>
      <c r="D582" s="5"/>
      <c r="E582" s="5"/>
      <c r="F582" s="37"/>
      <c r="G582" s="6"/>
      <c r="H582" s="6"/>
      <c r="I582" s="6"/>
      <c r="J582" s="6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ht="15.75" customHeight="1">
      <c r="A583" s="5"/>
      <c r="B583" s="5"/>
      <c r="C583" s="6"/>
      <c r="D583" s="5"/>
      <c r="E583" s="5"/>
      <c r="F583" s="37"/>
      <c r="G583" s="6"/>
      <c r="H583" s="6"/>
      <c r="I583" s="6"/>
      <c r="J583" s="6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ht="15.75" customHeight="1">
      <c r="A584" s="5"/>
      <c r="B584" s="5"/>
      <c r="C584" s="6"/>
      <c r="D584" s="5"/>
      <c r="E584" s="5"/>
      <c r="F584" s="37"/>
      <c r="G584" s="6"/>
      <c r="H584" s="6"/>
      <c r="I584" s="6"/>
      <c r="J584" s="6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ht="15.75" customHeight="1">
      <c r="A585" s="5"/>
      <c r="B585" s="5"/>
      <c r="C585" s="6"/>
      <c r="D585" s="5"/>
      <c r="E585" s="5"/>
      <c r="F585" s="37"/>
      <c r="G585" s="6"/>
      <c r="H585" s="6"/>
      <c r="I585" s="6"/>
      <c r="J585" s="6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ht="15.75" customHeight="1">
      <c r="A586" s="5"/>
      <c r="B586" s="5"/>
      <c r="C586" s="6"/>
      <c r="D586" s="5"/>
      <c r="E586" s="5"/>
      <c r="F586" s="37"/>
      <c r="G586" s="6"/>
      <c r="H586" s="6"/>
      <c r="I586" s="6"/>
      <c r="J586" s="6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ht="15.75" customHeight="1">
      <c r="A587" s="5"/>
      <c r="B587" s="5"/>
      <c r="C587" s="6"/>
      <c r="D587" s="5"/>
      <c r="E587" s="5"/>
      <c r="F587" s="37"/>
      <c r="G587" s="6"/>
      <c r="H587" s="6"/>
      <c r="I587" s="6"/>
      <c r="J587" s="6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ht="15.75" customHeight="1">
      <c r="A588" s="5"/>
      <c r="B588" s="5"/>
      <c r="C588" s="6"/>
      <c r="D588" s="5"/>
      <c r="E588" s="5"/>
      <c r="F588" s="37"/>
      <c r="G588" s="6"/>
      <c r="H588" s="6"/>
      <c r="I588" s="6"/>
      <c r="J588" s="6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ht="15.75" customHeight="1">
      <c r="A589" s="5"/>
      <c r="B589" s="5"/>
      <c r="C589" s="6"/>
      <c r="D589" s="5"/>
      <c r="E589" s="5"/>
      <c r="F589" s="37"/>
      <c r="G589" s="6"/>
      <c r="H589" s="6"/>
      <c r="I589" s="6"/>
      <c r="J589" s="6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ht="15.75" customHeight="1">
      <c r="A590" s="5"/>
      <c r="B590" s="5"/>
      <c r="C590" s="6"/>
      <c r="D590" s="5"/>
      <c r="E590" s="5"/>
      <c r="F590" s="37"/>
      <c r="G590" s="6"/>
      <c r="H590" s="6"/>
      <c r="I590" s="6"/>
      <c r="J590" s="6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ht="15.75" customHeight="1">
      <c r="A591" s="5"/>
      <c r="B591" s="5"/>
      <c r="C591" s="6"/>
      <c r="D591" s="5"/>
      <c r="E591" s="5"/>
      <c r="F591" s="37"/>
      <c r="G591" s="6"/>
      <c r="H591" s="6"/>
      <c r="I591" s="6"/>
      <c r="J591" s="6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ht="15.75" customHeight="1">
      <c r="A592" s="5"/>
      <c r="B592" s="5"/>
      <c r="C592" s="6"/>
      <c r="D592" s="5"/>
      <c r="E592" s="5"/>
      <c r="F592" s="37"/>
      <c r="G592" s="6"/>
      <c r="H592" s="6"/>
      <c r="I592" s="6"/>
      <c r="J592" s="6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ht="15.75" customHeight="1">
      <c r="A593" s="5"/>
      <c r="B593" s="5"/>
      <c r="C593" s="6"/>
      <c r="D593" s="5"/>
      <c r="E593" s="5"/>
      <c r="F593" s="37"/>
      <c r="G593" s="6"/>
      <c r="H593" s="6"/>
      <c r="I593" s="6"/>
      <c r="J593" s="6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ht="15.75" customHeight="1">
      <c r="A594" s="5"/>
      <c r="B594" s="5"/>
      <c r="C594" s="6"/>
      <c r="D594" s="5"/>
      <c r="E594" s="5"/>
      <c r="F594" s="37"/>
      <c r="G594" s="6"/>
      <c r="H594" s="6"/>
      <c r="I594" s="6"/>
      <c r="J594" s="6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ht="15.75" customHeight="1">
      <c r="A595" s="5"/>
      <c r="B595" s="5"/>
      <c r="C595" s="6"/>
      <c r="D595" s="5"/>
      <c r="E595" s="5"/>
      <c r="F595" s="37"/>
      <c r="G595" s="6"/>
      <c r="H595" s="6"/>
      <c r="I595" s="6"/>
      <c r="J595" s="6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ht="15.75" customHeight="1">
      <c r="A596" s="5"/>
      <c r="B596" s="5"/>
      <c r="C596" s="6"/>
      <c r="D596" s="5"/>
      <c r="E596" s="5"/>
      <c r="F596" s="37"/>
      <c r="G596" s="6"/>
      <c r="H596" s="6"/>
      <c r="I596" s="6"/>
      <c r="J596" s="6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ht="15.75" customHeight="1">
      <c r="A597" s="5"/>
      <c r="B597" s="5"/>
      <c r="C597" s="6"/>
      <c r="D597" s="5"/>
      <c r="E597" s="5"/>
      <c r="F597" s="37"/>
      <c r="G597" s="6"/>
      <c r="H597" s="6"/>
      <c r="I597" s="6"/>
      <c r="J597" s="6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ht="15.75" customHeight="1">
      <c r="A598" s="5"/>
      <c r="B598" s="5"/>
      <c r="C598" s="6"/>
      <c r="D598" s="5"/>
      <c r="E598" s="5"/>
      <c r="F598" s="37"/>
      <c r="G598" s="6"/>
      <c r="H598" s="6"/>
      <c r="I598" s="6"/>
      <c r="J598" s="6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ht="15.75" customHeight="1">
      <c r="A599" s="5"/>
      <c r="B599" s="5"/>
      <c r="C599" s="6"/>
      <c r="D599" s="5"/>
      <c r="E599" s="5"/>
      <c r="F599" s="37"/>
      <c r="G599" s="6"/>
      <c r="H599" s="6"/>
      <c r="I599" s="6"/>
      <c r="J599" s="6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ht="15.75" customHeight="1">
      <c r="A600" s="5"/>
      <c r="B600" s="5"/>
      <c r="C600" s="6"/>
      <c r="D600" s="5"/>
      <c r="E600" s="5"/>
      <c r="F600" s="37"/>
      <c r="G600" s="6"/>
      <c r="H600" s="6"/>
      <c r="I600" s="6"/>
      <c r="J600" s="6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ht="15.75" customHeight="1">
      <c r="A601" s="5"/>
      <c r="B601" s="5"/>
      <c r="C601" s="6"/>
      <c r="D601" s="5"/>
      <c r="E601" s="5"/>
      <c r="F601" s="37"/>
      <c r="G601" s="6"/>
      <c r="H601" s="6"/>
      <c r="I601" s="6"/>
      <c r="J601" s="6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ht="15.75" customHeight="1">
      <c r="A602" s="5"/>
      <c r="B602" s="5"/>
      <c r="C602" s="6"/>
      <c r="D602" s="5"/>
      <c r="E602" s="5"/>
      <c r="F602" s="37"/>
      <c r="G602" s="6"/>
      <c r="H602" s="6"/>
      <c r="I602" s="6"/>
      <c r="J602" s="6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ht="15.75" customHeight="1">
      <c r="A603" s="5"/>
      <c r="B603" s="5"/>
      <c r="C603" s="6"/>
      <c r="D603" s="5"/>
      <c r="E603" s="5"/>
      <c r="F603" s="37"/>
      <c r="G603" s="6"/>
      <c r="H603" s="6"/>
      <c r="I603" s="6"/>
      <c r="J603" s="6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ht="15.75" customHeight="1">
      <c r="A604" s="5"/>
      <c r="B604" s="5"/>
      <c r="C604" s="6"/>
      <c r="D604" s="5"/>
      <c r="E604" s="5"/>
      <c r="F604" s="37"/>
      <c r="G604" s="6"/>
      <c r="H604" s="6"/>
      <c r="I604" s="6"/>
      <c r="J604" s="6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ht="15.75" customHeight="1">
      <c r="A605" s="5"/>
      <c r="B605" s="5"/>
      <c r="C605" s="6"/>
      <c r="D605" s="5"/>
      <c r="E605" s="5"/>
      <c r="F605" s="37"/>
      <c r="G605" s="6"/>
      <c r="H605" s="6"/>
      <c r="I605" s="6"/>
      <c r="J605" s="6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ht="15.75" customHeight="1">
      <c r="A606" s="5"/>
      <c r="B606" s="5"/>
      <c r="C606" s="6"/>
      <c r="D606" s="5"/>
      <c r="E606" s="5"/>
      <c r="F606" s="37"/>
      <c r="G606" s="6"/>
      <c r="H606" s="6"/>
      <c r="I606" s="6"/>
      <c r="J606" s="6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ht="15.75" customHeight="1">
      <c r="A607" s="5"/>
      <c r="B607" s="5"/>
      <c r="C607" s="6"/>
      <c r="D607" s="5"/>
      <c r="E607" s="5"/>
      <c r="F607" s="37"/>
      <c r="G607" s="6"/>
      <c r="H607" s="6"/>
      <c r="I607" s="6"/>
      <c r="J607" s="6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ht="15.75" customHeight="1">
      <c r="A608" s="5"/>
      <c r="B608" s="5"/>
      <c r="C608" s="6"/>
      <c r="D608" s="5"/>
      <c r="E608" s="5"/>
      <c r="F608" s="37"/>
      <c r="G608" s="6"/>
      <c r="H608" s="6"/>
      <c r="I608" s="6"/>
      <c r="J608" s="6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ht="15.75" customHeight="1">
      <c r="A609" s="5"/>
      <c r="B609" s="5"/>
      <c r="C609" s="6"/>
      <c r="D609" s="5"/>
      <c r="E609" s="5"/>
      <c r="F609" s="37"/>
      <c r="G609" s="6"/>
      <c r="H609" s="6"/>
      <c r="I609" s="6"/>
      <c r="J609" s="6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ht="15.75" customHeight="1">
      <c r="A610" s="5"/>
      <c r="B610" s="5"/>
      <c r="C610" s="6"/>
      <c r="D610" s="5"/>
      <c r="E610" s="5"/>
      <c r="F610" s="37"/>
      <c r="G610" s="6"/>
      <c r="H610" s="6"/>
      <c r="I610" s="6"/>
      <c r="J610" s="6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ht="15.75" customHeight="1">
      <c r="A611" s="5"/>
      <c r="B611" s="5"/>
      <c r="C611" s="6"/>
      <c r="D611" s="5"/>
      <c r="E611" s="5"/>
      <c r="F611" s="37"/>
      <c r="G611" s="6"/>
      <c r="H611" s="6"/>
      <c r="I611" s="6"/>
      <c r="J611" s="6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ht="15.75" customHeight="1">
      <c r="A612" s="5"/>
      <c r="B612" s="5"/>
      <c r="C612" s="6"/>
      <c r="D612" s="5"/>
      <c r="E612" s="5"/>
      <c r="F612" s="37"/>
      <c r="G612" s="6"/>
      <c r="H612" s="6"/>
      <c r="I612" s="6"/>
      <c r="J612" s="6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ht="15.75" customHeight="1">
      <c r="A613" s="5"/>
      <c r="B613" s="5"/>
      <c r="C613" s="6"/>
      <c r="D613" s="5"/>
      <c r="E613" s="5"/>
      <c r="F613" s="37"/>
      <c r="G613" s="6"/>
      <c r="H613" s="6"/>
      <c r="I613" s="6"/>
      <c r="J613" s="6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ht="15.75" customHeight="1">
      <c r="A614" s="5"/>
      <c r="B614" s="5"/>
      <c r="C614" s="6"/>
      <c r="D614" s="5"/>
      <c r="E614" s="5"/>
      <c r="F614" s="37"/>
      <c r="G614" s="6"/>
      <c r="H614" s="6"/>
      <c r="I614" s="6"/>
      <c r="J614" s="6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ht="15.75" customHeight="1">
      <c r="A615" s="5"/>
      <c r="B615" s="5"/>
      <c r="C615" s="6"/>
      <c r="D615" s="5"/>
      <c r="E615" s="5"/>
      <c r="F615" s="37"/>
      <c r="G615" s="6"/>
      <c r="H615" s="6"/>
      <c r="I615" s="6"/>
      <c r="J615" s="6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ht="15.75" customHeight="1">
      <c r="A616" s="5"/>
      <c r="B616" s="5"/>
      <c r="C616" s="6"/>
      <c r="D616" s="5"/>
      <c r="E616" s="5"/>
      <c r="F616" s="37"/>
      <c r="G616" s="6"/>
      <c r="H616" s="6"/>
      <c r="I616" s="6"/>
      <c r="J616" s="6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ht="15.75" customHeight="1">
      <c r="A617" s="5"/>
      <c r="B617" s="5"/>
      <c r="C617" s="6"/>
      <c r="D617" s="5"/>
      <c r="E617" s="5"/>
      <c r="F617" s="37"/>
      <c r="G617" s="6"/>
      <c r="H617" s="6"/>
      <c r="I617" s="6"/>
      <c r="J617" s="6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ht="15.75" customHeight="1">
      <c r="A618" s="5"/>
      <c r="B618" s="5"/>
      <c r="C618" s="6"/>
      <c r="D618" s="5"/>
      <c r="E618" s="5"/>
      <c r="F618" s="37"/>
      <c r="G618" s="6"/>
      <c r="H618" s="6"/>
      <c r="I618" s="6"/>
      <c r="J618" s="6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ht="15.75" customHeight="1">
      <c r="A619" s="5"/>
      <c r="B619" s="5"/>
      <c r="C619" s="6"/>
      <c r="D619" s="5"/>
      <c r="E619" s="5"/>
      <c r="F619" s="37"/>
      <c r="G619" s="6"/>
      <c r="H619" s="6"/>
      <c r="I619" s="6"/>
      <c r="J619" s="6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ht="15.75" customHeight="1">
      <c r="A620" s="5"/>
      <c r="B620" s="5"/>
      <c r="C620" s="6"/>
      <c r="D620" s="5"/>
      <c r="E620" s="5"/>
      <c r="F620" s="37"/>
      <c r="G620" s="6"/>
      <c r="H620" s="6"/>
      <c r="I620" s="6"/>
      <c r="J620" s="6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ht="15.75" customHeight="1">
      <c r="A621" s="5"/>
      <c r="B621" s="5"/>
      <c r="C621" s="6"/>
      <c r="D621" s="5"/>
      <c r="E621" s="5"/>
      <c r="F621" s="37"/>
      <c r="G621" s="6"/>
      <c r="H621" s="6"/>
      <c r="I621" s="6"/>
      <c r="J621" s="6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ht="15.75" customHeight="1">
      <c r="A622" s="5"/>
      <c r="B622" s="5"/>
      <c r="C622" s="6"/>
      <c r="D622" s="5"/>
      <c r="E622" s="5"/>
      <c r="F622" s="37"/>
      <c r="G622" s="6"/>
      <c r="H622" s="6"/>
      <c r="I622" s="6"/>
      <c r="J622" s="6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ht="15.75" customHeight="1">
      <c r="A623" s="5"/>
      <c r="B623" s="5"/>
      <c r="C623" s="6"/>
      <c r="D623" s="5"/>
      <c r="E623" s="5"/>
      <c r="F623" s="37"/>
      <c r="G623" s="6"/>
      <c r="H623" s="6"/>
      <c r="I623" s="6"/>
      <c r="J623" s="6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ht="15.75" customHeight="1">
      <c r="A624" s="5"/>
      <c r="B624" s="5"/>
      <c r="C624" s="6"/>
      <c r="D624" s="5"/>
      <c r="E624" s="5"/>
      <c r="F624" s="37"/>
      <c r="G624" s="6"/>
      <c r="H624" s="6"/>
      <c r="I624" s="6"/>
      <c r="J624" s="6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ht="15.75" customHeight="1">
      <c r="A625" s="5"/>
      <c r="B625" s="5"/>
      <c r="C625" s="6"/>
      <c r="D625" s="5"/>
      <c r="E625" s="5"/>
      <c r="F625" s="37"/>
      <c r="G625" s="6"/>
      <c r="H625" s="6"/>
      <c r="I625" s="6"/>
      <c r="J625" s="6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ht="15.75" customHeight="1">
      <c r="A626" s="5"/>
      <c r="B626" s="5"/>
      <c r="C626" s="6"/>
      <c r="D626" s="5"/>
      <c r="E626" s="5"/>
      <c r="F626" s="37"/>
      <c r="G626" s="6"/>
      <c r="H626" s="6"/>
      <c r="I626" s="6"/>
      <c r="J626" s="6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ht="15.75" customHeight="1">
      <c r="A627" s="5"/>
      <c r="B627" s="5"/>
      <c r="C627" s="6"/>
      <c r="D627" s="5"/>
      <c r="E627" s="5"/>
      <c r="F627" s="37"/>
      <c r="G627" s="6"/>
      <c r="H627" s="6"/>
      <c r="I627" s="6"/>
      <c r="J627" s="6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ht="15.75" customHeight="1">
      <c r="A628" s="5"/>
      <c r="B628" s="5"/>
      <c r="C628" s="6"/>
      <c r="D628" s="5"/>
      <c r="E628" s="5"/>
      <c r="F628" s="37"/>
      <c r="G628" s="6"/>
      <c r="H628" s="6"/>
      <c r="I628" s="6"/>
      <c r="J628" s="6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ht="15.75" customHeight="1">
      <c r="A629" s="5"/>
      <c r="B629" s="5"/>
      <c r="C629" s="6"/>
      <c r="D629" s="5"/>
      <c r="E629" s="5"/>
      <c r="F629" s="37"/>
      <c r="G629" s="6"/>
      <c r="H629" s="6"/>
      <c r="I629" s="6"/>
      <c r="J629" s="6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ht="15.75" customHeight="1">
      <c r="A630" s="5"/>
      <c r="B630" s="5"/>
      <c r="C630" s="6"/>
      <c r="D630" s="5"/>
      <c r="E630" s="5"/>
      <c r="F630" s="37"/>
      <c r="G630" s="6"/>
      <c r="H630" s="6"/>
      <c r="I630" s="6"/>
      <c r="J630" s="6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ht="15.75" customHeight="1">
      <c r="A631" s="5"/>
      <c r="B631" s="5"/>
      <c r="C631" s="6"/>
      <c r="D631" s="5"/>
      <c r="E631" s="5"/>
      <c r="F631" s="37"/>
      <c r="G631" s="6"/>
      <c r="H631" s="6"/>
      <c r="I631" s="6"/>
      <c r="J631" s="6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ht="15.75" customHeight="1">
      <c r="A632" s="5"/>
      <c r="B632" s="5"/>
      <c r="C632" s="6"/>
      <c r="D632" s="5"/>
      <c r="E632" s="5"/>
      <c r="F632" s="37"/>
      <c r="G632" s="6"/>
      <c r="H632" s="6"/>
      <c r="I632" s="6"/>
      <c r="J632" s="6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ht="15.75" customHeight="1">
      <c r="A633" s="5"/>
      <c r="B633" s="5"/>
      <c r="C633" s="6"/>
      <c r="D633" s="5"/>
      <c r="E633" s="5"/>
      <c r="F633" s="37"/>
      <c r="G633" s="6"/>
      <c r="H633" s="6"/>
      <c r="I633" s="6"/>
      <c r="J633" s="6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ht="15.75" customHeight="1">
      <c r="A634" s="5"/>
      <c r="B634" s="5"/>
      <c r="C634" s="6"/>
      <c r="D634" s="5"/>
      <c r="E634" s="5"/>
      <c r="F634" s="37"/>
      <c r="G634" s="6"/>
      <c r="H634" s="6"/>
      <c r="I634" s="6"/>
      <c r="J634" s="6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ht="15.75" customHeight="1">
      <c r="A635" s="5"/>
      <c r="B635" s="5"/>
      <c r="C635" s="6"/>
      <c r="D635" s="5"/>
      <c r="E635" s="5"/>
      <c r="F635" s="37"/>
      <c r="G635" s="6"/>
      <c r="H635" s="6"/>
      <c r="I635" s="6"/>
      <c r="J635" s="6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ht="15.75" customHeight="1">
      <c r="A636" s="5"/>
      <c r="B636" s="5"/>
      <c r="C636" s="6"/>
      <c r="D636" s="5"/>
      <c r="E636" s="5"/>
      <c r="F636" s="37"/>
      <c r="G636" s="6"/>
      <c r="H636" s="6"/>
      <c r="I636" s="6"/>
      <c r="J636" s="6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ht="15.75" customHeight="1">
      <c r="A637" s="5"/>
      <c r="B637" s="5"/>
      <c r="C637" s="6"/>
      <c r="D637" s="5"/>
      <c r="E637" s="5"/>
      <c r="F637" s="37"/>
      <c r="G637" s="6"/>
      <c r="H637" s="6"/>
      <c r="I637" s="6"/>
      <c r="J637" s="6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ht="15.75" customHeight="1">
      <c r="A638" s="5"/>
      <c r="B638" s="5"/>
      <c r="C638" s="6"/>
      <c r="D638" s="5"/>
      <c r="E638" s="5"/>
      <c r="F638" s="37"/>
      <c r="G638" s="6"/>
      <c r="H638" s="6"/>
      <c r="I638" s="6"/>
      <c r="J638" s="6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ht="15.75" customHeight="1">
      <c r="A639" s="5"/>
      <c r="B639" s="5"/>
      <c r="C639" s="6"/>
      <c r="D639" s="5"/>
      <c r="E639" s="5"/>
      <c r="F639" s="37"/>
      <c r="G639" s="6"/>
      <c r="H639" s="6"/>
      <c r="I639" s="6"/>
      <c r="J639" s="6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ht="15.75" customHeight="1">
      <c r="A640" s="5"/>
      <c r="B640" s="5"/>
      <c r="C640" s="6"/>
      <c r="D640" s="5"/>
      <c r="E640" s="5"/>
      <c r="F640" s="37"/>
      <c r="G640" s="6"/>
      <c r="H640" s="6"/>
      <c r="I640" s="6"/>
      <c r="J640" s="6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ht="15.75" customHeight="1">
      <c r="A641" s="5"/>
      <c r="B641" s="5"/>
      <c r="C641" s="6"/>
      <c r="D641" s="5"/>
      <c r="E641" s="5"/>
      <c r="F641" s="37"/>
      <c r="G641" s="6"/>
      <c r="H641" s="6"/>
      <c r="I641" s="6"/>
      <c r="J641" s="6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ht="15.75" customHeight="1">
      <c r="A642" s="5"/>
      <c r="B642" s="5"/>
      <c r="C642" s="6"/>
      <c r="D642" s="5"/>
      <c r="E642" s="5"/>
      <c r="F642" s="37"/>
      <c r="G642" s="6"/>
      <c r="H642" s="6"/>
      <c r="I642" s="6"/>
      <c r="J642" s="6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ht="15.75" customHeight="1">
      <c r="A643" s="5"/>
      <c r="B643" s="5"/>
      <c r="C643" s="6"/>
      <c r="D643" s="5"/>
      <c r="E643" s="5"/>
      <c r="F643" s="37"/>
      <c r="G643" s="6"/>
      <c r="H643" s="6"/>
      <c r="I643" s="6"/>
      <c r="J643" s="6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ht="15.75" customHeight="1">
      <c r="A644" s="5"/>
      <c r="B644" s="5"/>
      <c r="C644" s="6"/>
      <c r="D644" s="5"/>
      <c r="E644" s="5"/>
      <c r="F644" s="37"/>
      <c r="G644" s="6"/>
      <c r="H644" s="6"/>
      <c r="I644" s="6"/>
      <c r="J644" s="6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ht="15.75" customHeight="1">
      <c r="A645" s="5"/>
      <c r="B645" s="5"/>
      <c r="C645" s="6"/>
      <c r="D645" s="5"/>
      <c r="E645" s="5"/>
      <c r="F645" s="37"/>
      <c r="G645" s="6"/>
      <c r="H645" s="6"/>
      <c r="I645" s="6"/>
      <c r="J645" s="6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ht="15.75" customHeight="1">
      <c r="A646" s="5"/>
      <c r="B646" s="5"/>
      <c r="C646" s="6"/>
      <c r="D646" s="5"/>
      <c r="E646" s="5"/>
      <c r="F646" s="37"/>
      <c r="G646" s="6"/>
      <c r="H646" s="6"/>
      <c r="I646" s="6"/>
      <c r="J646" s="6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ht="15.75" customHeight="1">
      <c r="A647" s="5"/>
      <c r="B647" s="5"/>
      <c r="C647" s="6"/>
      <c r="D647" s="5"/>
      <c r="E647" s="5"/>
      <c r="F647" s="37"/>
      <c r="G647" s="6"/>
      <c r="H647" s="6"/>
      <c r="I647" s="6"/>
      <c r="J647" s="6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ht="15.75" customHeight="1">
      <c r="A648" s="5"/>
      <c r="B648" s="5"/>
      <c r="C648" s="6"/>
      <c r="D648" s="5"/>
      <c r="E648" s="5"/>
      <c r="F648" s="37"/>
      <c r="G648" s="6"/>
      <c r="H648" s="6"/>
      <c r="I648" s="6"/>
      <c r="J648" s="6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ht="15.75" customHeight="1">
      <c r="A649" s="5"/>
      <c r="B649" s="5"/>
      <c r="C649" s="6"/>
      <c r="D649" s="5"/>
      <c r="E649" s="5"/>
      <c r="F649" s="37"/>
      <c r="G649" s="6"/>
      <c r="H649" s="6"/>
      <c r="I649" s="6"/>
      <c r="J649" s="6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ht="15.75" customHeight="1">
      <c r="A650" s="5"/>
      <c r="B650" s="5"/>
      <c r="C650" s="6"/>
      <c r="D650" s="5"/>
      <c r="E650" s="5"/>
      <c r="F650" s="37"/>
      <c r="G650" s="6"/>
      <c r="H650" s="6"/>
      <c r="I650" s="6"/>
      <c r="J650" s="6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ht="15.75" customHeight="1">
      <c r="A651" s="5"/>
      <c r="B651" s="5"/>
      <c r="C651" s="6"/>
      <c r="D651" s="5"/>
      <c r="E651" s="5"/>
      <c r="F651" s="37"/>
      <c r="G651" s="6"/>
      <c r="H651" s="6"/>
      <c r="I651" s="6"/>
      <c r="J651" s="6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ht="15.75" customHeight="1">
      <c r="A652" s="5"/>
      <c r="B652" s="5"/>
      <c r="C652" s="6"/>
      <c r="D652" s="5"/>
      <c r="E652" s="5"/>
      <c r="F652" s="37"/>
      <c r="G652" s="6"/>
      <c r="H652" s="6"/>
      <c r="I652" s="6"/>
      <c r="J652" s="6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ht="15.75" customHeight="1">
      <c r="A653" s="5"/>
      <c r="B653" s="5"/>
      <c r="C653" s="6"/>
      <c r="D653" s="5"/>
      <c r="E653" s="5"/>
      <c r="F653" s="37"/>
      <c r="G653" s="6"/>
      <c r="H653" s="6"/>
      <c r="I653" s="6"/>
      <c r="J653" s="6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ht="15.75" customHeight="1">
      <c r="A654" s="5"/>
      <c r="B654" s="5"/>
      <c r="C654" s="6"/>
      <c r="D654" s="5"/>
      <c r="E654" s="5"/>
      <c r="F654" s="37"/>
      <c r="G654" s="6"/>
      <c r="H654" s="6"/>
      <c r="I654" s="6"/>
      <c r="J654" s="6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ht="15.75" customHeight="1">
      <c r="A655" s="5"/>
      <c r="B655" s="5"/>
      <c r="C655" s="6"/>
      <c r="D655" s="5"/>
      <c r="E655" s="5"/>
      <c r="F655" s="37"/>
      <c r="G655" s="6"/>
      <c r="H655" s="6"/>
      <c r="I655" s="6"/>
      <c r="J655" s="6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ht="15.75" customHeight="1">
      <c r="A656" s="5"/>
      <c r="B656" s="5"/>
      <c r="C656" s="6"/>
      <c r="D656" s="5"/>
      <c r="E656" s="5"/>
      <c r="F656" s="37"/>
      <c r="G656" s="6"/>
      <c r="H656" s="6"/>
      <c r="I656" s="6"/>
      <c r="J656" s="6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ht="15.75" customHeight="1">
      <c r="A657" s="5"/>
      <c r="B657" s="5"/>
      <c r="C657" s="6"/>
      <c r="D657" s="5"/>
      <c r="E657" s="5"/>
      <c r="F657" s="37"/>
      <c r="G657" s="6"/>
      <c r="H657" s="6"/>
      <c r="I657" s="6"/>
      <c r="J657" s="6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ht="15.75" customHeight="1">
      <c r="A658" s="5"/>
      <c r="B658" s="5"/>
      <c r="C658" s="6"/>
      <c r="D658" s="5"/>
      <c r="E658" s="5"/>
      <c r="F658" s="37"/>
      <c r="G658" s="6"/>
      <c r="H658" s="6"/>
      <c r="I658" s="6"/>
      <c r="J658" s="6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ht="15.75" customHeight="1">
      <c r="A659" s="5"/>
      <c r="B659" s="5"/>
      <c r="C659" s="6"/>
      <c r="D659" s="5"/>
      <c r="E659" s="5"/>
      <c r="F659" s="37"/>
      <c r="G659" s="6"/>
      <c r="H659" s="6"/>
      <c r="I659" s="6"/>
      <c r="J659" s="6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ht="15.75" customHeight="1">
      <c r="A660" s="5"/>
      <c r="B660" s="5"/>
      <c r="C660" s="6"/>
      <c r="D660" s="5"/>
      <c r="E660" s="5"/>
      <c r="F660" s="37"/>
      <c r="G660" s="6"/>
      <c r="H660" s="6"/>
      <c r="I660" s="6"/>
      <c r="J660" s="6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ht="15.75" customHeight="1">
      <c r="A661" s="5"/>
      <c r="B661" s="5"/>
      <c r="C661" s="6"/>
      <c r="D661" s="5"/>
      <c r="E661" s="5"/>
      <c r="F661" s="37"/>
      <c r="G661" s="6"/>
      <c r="H661" s="6"/>
      <c r="I661" s="6"/>
      <c r="J661" s="6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ht="15.75" customHeight="1">
      <c r="A662" s="5"/>
      <c r="B662" s="5"/>
      <c r="C662" s="6"/>
      <c r="D662" s="5"/>
      <c r="E662" s="5"/>
      <c r="F662" s="37"/>
      <c r="G662" s="6"/>
      <c r="H662" s="6"/>
      <c r="I662" s="6"/>
      <c r="J662" s="6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ht="15.75" customHeight="1">
      <c r="A663" s="5"/>
      <c r="B663" s="5"/>
      <c r="C663" s="6"/>
      <c r="D663" s="5"/>
      <c r="E663" s="5"/>
      <c r="F663" s="37"/>
      <c r="G663" s="6"/>
      <c r="H663" s="6"/>
      <c r="I663" s="6"/>
      <c r="J663" s="6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ht="15.75" customHeight="1">
      <c r="A664" s="5"/>
      <c r="B664" s="5"/>
      <c r="C664" s="6"/>
      <c r="D664" s="5"/>
      <c r="E664" s="5"/>
      <c r="F664" s="37"/>
      <c r="G664" s="6"/>
      <c r="H664" s="6"/>
      <c r="I664" s="6"/>
      <c r="J664" s="6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ht="15.75" customHeight="1">
      <c r="A665" s="5"/>
      <c r="B665" s="5"/>
      <c r="C665" s="6"/>
      <c r="D665" s="5"/>
      <c r="E665" s="5"/>
      <c r="F665" s="37"/>
      <c r="G665" s="6"/>
      <c r="H665" s="6"/>
      <c r="I665" s="6"/>
      <c r="J665" s="6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ht="15.75" customHeight="1">
      <c r="A666" s="5"/>
      <c r="B666" s="5"/>
      <c r="C666" s="6"/>
      <c r="D666" s="5"/>
      <c r="E666" s="5"/>
      <c r="F666" s="37"/>
      <c r="G666" s="6"/>
      <c r="H666" s="6"/>
      <c r="I666" s="6"/>
      <c r="J666" s="6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ht="15.75" customHeight="1">
      <c r="A667" s="5"/>
      <c r="B667" s="5"/>
      <c r="C667" s="6"/>
      <c r="D667" s="5"/>
      <c r="E667" s="5"/>
      <c r="F667" s="37"/>
      <c r="G667" s="6"/>
      <c r="H667" s="6"/>
      <c r="I667" s="6"/>
      <c r="J667" s="6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ht="15.75" customHeight="1">
      <c r="A668" s="5"/>
      <c r="B668" s="5"/>
      <c r="C668" s="6"/>
      <c r="D668" s="5"/>
      <c r="E668" s="5"/>
      <c r="F668" s="37"/>
      <c r="G668" s="6"/>
      <c r="H668" s="6"/>
      <c r="I668" s="6"/>
      <c r="J668" s="6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ht="15.75" customHeight="1">
      <c r="A669" s="5"/>
      <c r="B669" s="5"/>
      <c r="C669" s="6"/>
      <c r="D669" s="5"/>
      <c r="E669" s="5"/>
      <c r="F669" s="37"/>
      <c r="G669" s="6"/>
      <c r="H669" s="6"/>
      <c r="I669" s="6"/>
      <c r="J669" s="6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ht="15.75" customHeight="1">
      <c r="A670" s="5"/>
      <c r="B670" s="5"/>
      <c r="C670" s="6"/>
      <c r="D670" s="5"/>
      <c r="E670" s="5"/>
      <c r="F670" s="37"/>
      <c r="G670" s="6"/>
      <c r="H670" s="6"/>
      <c r="I670" s="6"/>
      <c r="J670" s="6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ht="15.75" customHeight="1">
      <c r="A671" s="5"/>
      <c r="B671" s="5"/>
      <c r="C671" s="6"/>
      <c r="D671" s="5"/>
      <c r="E671" s="5"/>
      <c r="F671" s="37"/>
      <c r="G671" s="6"/>
      <c r="H671" s="6"/>
      <c r="I671" s="6"/>
      <c r="J671" s="6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ht="15.75" customHeight="1">
      <c r="A672" s="5"/>
      <c r="B672" s="5"/>
      <c r="C672" s="6"/>
      <c r="D672" s="5"/>
      <c r="E672" s="5"/>
      <c r="F672" s="37"/>
      <c r="G672" s="6"/>
      <c r="H672" s="6"/>
      <c r="I672" s="6"/>
      <c r="J672" s="6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ht="15.75" customHeight="1">
      <c r="A673" s="5"/>
      <c r="B673" s="5"/>
      <c r="C673" s="6"/>
      <c r="D673" s="5"/>
      <c r="E673" s="5"/>
      <c r="F673" s="37"/>
      <c r="G673" s="6"/>
      <c r="H673" s="6"/>
      <c r="I673" s="6"/>
      <c r="J673" s="6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ht="15.75" customHeight="1">
      <c r="A674" s="5"/>
      <c r="B674" s="5"/>
      <c r="C674" s="6"/>
      <c r="D674" s="5"/>
      <c r="E674" s="5"/>
      <c r="F674" s="37"/>
      <c r="G674" s="6"/>
      <c r="H674" s="6"/>
      <c r="I674" s="6"/>
      <c r="J674" s="6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ht="15.75" customHeight="1">
      <c r="A675" s="5"/>
      <c r="B675" s="5"/>
      <c r="C675" s="6"/>
      <c r="D675" s="5"/>
      <c r="E675" s="5"/>
      <c r="F675" s="37"/>
      <c r="G675" s="6"/>
      <c r="H675" s="6"/>
      <c r="I675" s="6"/>
      <c r="J675" s="6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ht="15.75" customHeight="1">
      <c r="A676" s="5"/>
      <c r="B676" s="5"/>
      <c r="C676" s="6"/>
      <c r="D676" s="5"/>
      <c r="E676" s="5"/>
      <c r="F676" s="37"/>
      <c r="G676" s="6"/>
      <c r="H676" s="6"/>
      <c r="I676" s="6"/>
      <c r="J676" s="6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ht="15.75" customHeight="1">
      <c r="A677" s="5"/>
      <c r="B677" s="5"/>
      <c r="C677" s="6"/>
      <c r="D677" s="5"/>
      <c r="E677" s="5"/>
      <c r="F677" s="37"/>
      <c r="G677" s="6"/>
      <c r="H677" s="6"/>
      <c r="I677" s="6"/>
      <c r="J677" s="6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ht="15.75" customHeight="1">
      <c r="A678" s="5"/>
      <c r="B678" s="5"/>
      <c r="C678" s="6"/>
      <c r="D678" s="5"/>
      <c r="E678" s="5"/>
      <c r="F678" s="37"/>
      <c r="G678" s="6"/>
      <c r="H678" s="6"/>
      <c r="I678" s="6"/>
      <c r="J678" s="6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ht="15.75" customHeight="1">
      <c r="A679" s="5"/>
      <c r="B679" s="5"/>
      <c r="C679" s="6"/>
      <c r="D679" s="5"/>
      <c r="E679" s="5"/>
      <c r="F679" s="37"/>
      <c r="G679" s="6"/>
      <c r="H679" s="6"/>
      <c r="I679" s="6"/>
      <c r="J679" s="6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ht="15.75" customHeight="1">
      <c r="A680" s="5"/>
      <c r="B680" s="5"/>
      <c r="C680" s="6"/>
      <c r="D680" s="5"/>
      <c r="E680" s="5"/>
      <c r="F680" s="37"/>
      <c r="G680" s="6"/>
      <c r="H680" s="6"/>
      <c r="I680" s="6"/>
      <c r="J680" s="6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ht="15.75" customHeight="1">
      <c r="A681" s="5"/>
      <c r="B681" s="5"/>
      <c r="C681" s="6"/>
      <c r="D681" s="5"/>
      <c r="E681" s="5"/>
      <c r="F681" s="37"/>
      <c r="G681" s="6"/>
      <c r="H681" s="6"/>
      <c r="I681" s="6"/>
      <c r="J681" s="6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ht="15.75" customHeight="1">
      <c r="A682" s="5"/>
      <c r="B682" s="5"/>
      <c r="C682" s="6"/>
      <c r="D682" s="5"/>
      <c r="E682" s="5"/>
      <c r="F682" s="37"/>
      <c r="G682" s="6"/>
      <c r="H682" s="6"/>
      <c r="I682" s="6"/>
      <c r="J682" s="6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ht="15.75" customHeight="1">
      <c r="A683" s="5"/>
      <c r="B683" s="5"/>
      <c r="C683" s="6"/>
      <c r="D683" s="5"/>
      <c r="E683" s="5"/>
      <c r="F683" s="37"/>
      <c r="G683" s="6"/>
      <c r="H683" s="6"/>
      <c r="I683" s="6"/>
      <c r="J683" s="6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ht="15.75" customHeight="1">
      <c r="A684" s="5"/>
      <c r="B684" s="5"/>
      <c r="C684" s="6"/>
      <c r="D684" s="5"/>
      <c r="E684" s="5"/>
      <c r="F684" s="37"/>
      <c r="G684" s="6"/>
      <c r="H684" s="6"/>
      <c r="I684" s="6"/>
      <c r="J684" s="6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ht="15.75" customHeight="1">
      <c r="A685" s="5"/>
      <c r="B685" s="5"/>
      <c r="C685" s="6"/>
      <c r="D685" s="5"/>
      <c r="E685" s="5"/>
      <c r="F685" s="37"/>
      <c r="G685" s="6"/>
      <c r="H685" s="6"/>
      <c r="I685" s="6"/>
      <c r="J685" s="6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ht="15.75" customHeight="1">
      <c r="A686" s="5"/>
      <c r="B686" s="5"/>
      <c r="C686" s="6"/>
      <c r="D686" s="5"/>
      <c r="E686" s="5"/>
      <c r="F686" s="37"/>
      <c r="G686" s="6"/>
      <c r="H686" s="6"/>
      <c r="I686" s="6"/>
      <c r="J686" s="6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ht="15.75" customHeight="1">
      <c r="A687" s="5"/>
      <c r="B687" s="5"/>
      <c r="C687" s="6"/>
      <c r="D687" s="5"/>
      <c r="E687" s="5"/>
      <c r="F687" s="37"/>
      <c r="G687" s="6"/>
      <c r="H687" s="6"/>
      <c r="I687" s="6"/>
      <c r="J687" s="6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ht="15.75" customHeight="1">
      <c r="A688" s="5"/>
      <c r="B688" s="5"/>
      <c r="C688" s="6"/>
      <c r="D688" s="5"/>
      <c r="E688" s="5"/>
      <c r="F688" s="37"/>
      <c r="G688" s="6"/>
      <c r="H688" s="6"/>
      <c r="I688" s="6"/>
      <c r="J688" s="6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ht="15.75" customHeight="1">
      <c r="A689" s="5"/>
      <c r="B689" s="5"/>
      <c r="C689" s="6"/>
      <c r="D689" s="5"/>
      <c r="E689" s="5"/>
      <c r="F689" s="37"/>
      <c r="G689" s="6"/>
      <c r="H689" s="6"/>
      <c r="I689" s="6"/>
      <c r="J689" s="6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ht="15.75" customHeight="1">
      <c r="A690" s="5"/>
      <c r="B690" s="5"/>
      <c r="C690" s="6"/>
      <c r="D690" s="5"/>
      <c r="E690" s="5"/>
      <c r="F690" s="37"/>
      <c r="G690" s="6"/>
      <c r="H690" s="6"/>
      <c r="I690" s="6"/>
      <c r="J690" s="6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ht="15.75" customHeight="1">
      <c r="A691" s="5"/>
      <c r="B691" s="5"/>
      <c r="C691" s="6"/>
      <c r="D691" s="5"/>
      <c r="E691" s="5"/>
      <c r="F691" s="37"/>
      <c r="G691" s="6"/>
      <c r="H691" s="6"/>
      <c r="I691" s="6"/>
      <c r="J691" s="6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ht="15.75" customHeight="1">
      <c r="A692" s="5"/>
      <c r="B692" s="5"/>
      <c r="C692" s="6"/>
      <c r="D692" s="5"/>
      <c r="E692" s="5"/>
      <c r="F692" s="37"/>
      <c r="G692" s="6"/>
      <c r="H692" s="6"/>
      <c r="I692" s="6"/>
      <c r="J692" s="6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ht="15.75" customHeight="1">
      <c r="A693" s="5"/>
      <c r="B693" s="5"/>
      <c r="C693" s="6"/>
      <c r="D693" s="5"/>
      <c r="E693" s="5"/>
      <c r="F693" s="37"/>
      <c r="G693" s="6"/>
      <c r="H693" s="6"/>
      <c r="I693" s="6"/>
      <c r="J693" s="6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ht="15.75" customHeight="1">
      <c r="A694" s="5"/>
      <c r="B694" s="5"/>
      <c r="C694" s="6"/>
      <c r="D694" s="5"/>
      <c r="E694" s="5"/>
      <c r="F694" s="37"/>
      <c r="G694" s="6"/>
      <c r="H694" s="6"/>
      <c r="I694" s="6"/>
      <c r="J694" s="6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ht="15.75" customHeight="1">
      <c r="A695" s="5"/>
      <c r="B695" s="5"/>
      <c r="C695" s="6"/>
      <c r="D695" s="5"/>
      <c r="E695" s="5"/>
      <c r="F695" s="37"/>
      <c r="G695" s="6"/>
      <c r="H695" s="6"/>
      <c r="I695" s="6"/>
      <c r="J695" s="6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ht="15.75" customHeight="1">
      <c r="A696" s="5"/>
      <c r="B696" s="5"/>
      <c r="C696" s="6"/>
      <c r="D696" s="5"/>
      <c r="E696" s="5"/>
      <c r="F696" s="37"/>
      <c r="G696" s="6"/>
      <c r="H696" s="6"/>
      <c r="I696" s="6"/>
      <c r="J696" s="6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ht="15.75" customHeight="1">
      <c r="A697" s="5"/>
      <c r="B697" s="5"/>
      <c r="C697" s="6"/>
      <c r="D697" s="5"/>
      <c r="E697" s="5"/>
      <c r="F697" s="37"/>
      <c r="G697" s="6"/>
      <c r="H697" s="6"/>
      <c r="I697" s="6"/>
      <c r="J697" s="6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ht="15.75" customHeight="1">
      <c r="A698" s="5"/>
      <c r="B698" s="5"/>
      <c r="C698" s="6"/>
      <c r="D698" s="5"/>
      <c r="E698" s="5"/>
      <c r="F698" s="37"/>
      <c r="G698" s="6"/>
      <c r="H698" s="6"/>
      <c r="I698" s="6"/>
      <c r="J698" s="6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ht="15.75" customHeight="1">
      <c r="A699" s="5"/>
      <c r="B699" s="5"/>
      <c r="C699" s="6"/>
      <c r="D699" s="5"/>
      <c r="E699" s="5"/>
      <c r="F699" s="37"/>
      <c r="G699" s="6"/>
      <c r="H699" s="6"/>
      <c r="I699" s="6"/>
      <c r="J699" s="6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ht="15.75" customHeight="1">
      <c r="A700" s="5"/>
      <c r="B700" s="5"/>
      <c r="C700" s="6"/>
      <c r="D700" s="5"/>
      <c r="E700" s="5"/>
      <c r="F700" s="37"/>
      <c r="G700" s="6"/>
      <c r="H700" s="6"/>
      <c r="I700" s="6"/>
      <c r="J700" s="6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ht="15.75" customHeight="1">
      <c r="A701" s="5"/>
      <c r="B701" s="5"/>
      <c r="C701" s="6"/>
      <c r="D701" s="5"/>
      <c r="E701" s="5"/>
      <c r="F701" s="37"/>
      <c r="G701" s="6"/>
      <c r="H701" s="6"/>
      <c r="I701" s="6"/>
      <c r="J701" s="6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ht="15.75" customHeight="1">
      <c r="A702" s="5"/>
      <c r="B702" s="5"/>
      <c r="C702" s="6"/>
      <c r="D702" s="5"/>
      <c r="E702" s="5"/>
      <c r="F702" s="37"/>
      <c r="G702" s="6"/>
      <c r="H702" s="6"/>
      <c r="I702" s="6"/>
      <c r="J702" s="6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ht="15.75" customHeight="1">
      <c r="A703" s="5"/>
      <c r="B703" s="5"/>
      <c r="C703" s="6"/>
      <c r="D703" s="5"/>
      <c r="E703" s="5"/>
      <c r="F703" s="37"/>
      <c r="G703" s="6"/>
      <c r="H703" s="6"/>
      <c r="I703" s="6"/>
      <c r="J703" s="6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ht="15.75" customHeight="1">
      <c r="A704" s="5"/>
      <c r="B704" s="5"/>
      <c r="C704" s="6"/>
      <c r="D704" s="5"/>
      <c r="E704" s="5"/>
      <c r="F704" s="37"/>
      <c r="G704" s="6"/>
      <c r="H704" s="6"/>
      <c r="I704" s="6"/>
      <c r="J704" s="6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ht="15.75" customHeight="1">
      <c r="A705" s="5"/>
      <c r="B705" s="5"/>
      <c r="C705" s="6"/>
      <c r="D705" s="5"/>
      <c r="E705" s="5"/>
      <c r="F705" s="37"/>
      <c r="G705" s="6"/>
      <c r="H705" s="6"/>
      <c r="I705" s="6"/>
      <c r="J705" s="6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ht="15.75" customHeight="1">
      <c r="A706" s="5"/>
      <c r="B706" s="5"/>
      <c r="C706" s="6"/>
      <c r="D706" s="5"/>
      <c r="E706" s="5"/>
      <c r="F706" s="37"/>
      <c r="G706" s="6"/>
      <c r="H706" s="6"/>
      <c r="I706" s="6"/>
      <c r="J706" s="6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ht="15.75" customHeight="1">
      <c r="A707" s="5"/>
      <c r="B707" s="5"/>
      <c r="C707" s="6"/>
      <c r="D707" s="5"/>
      <c r="E707" s="5"/>
      <c r="F707" s="37"/>
      <c r="G707" s="6"/>
      <c r="H707" s="6"/>
      <c r="I707" s="6"/>
      <c r="J707" s="6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ht="15.75" customHeight="1">
      <c r="A708" s="5"/>
      <c r="B708" s="5"/>
      <c r="C708" s="6"/>
      <c r="D708" s="5"/>
      <c r="E708" s="5"/>
      <c r="F708" s="37"/>
      <c r="G708" s="6"/>
      <c r="H708" s="6"/>
      <c r="I708" s="6"/>
      <c r="J708" s="6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ht="15.75" customHeight="1">
      <c r="A709" s="5"/>
      <c r="B709" s="5"/>
      <c r="C709" s="6"/>
      <c r="D709" s="5"/>
      <c r="E709" s="5"/>
      <c r="F709" s="37"/>
      <c r="G709" s="6"/>
      <c r="H709" s="6"/>
      <c r="I709" s="6"/>
      <c r="J709" s="6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ht="15.75" customHeight="1">
      <c r="A710" s="5"/>
      <c r="B710" s="5"/>
      <c r="C710" s="6"/>
      <c r="D710" s="5"/>
      <c r="E710" s="5"/>
      <c r="F710" s="37"/>
      <c r="G710" s="6"/>
      <c r="H710" s="6"/>
      <c r="I710" s="6"/>
      <c r="J710" s="6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ht="15.75" customHeight="1">
      <c r="A711" s="5"/>
      <c r="B711" s="5"/>
      <c r="C711" s="6"/>
      <c r="D711" s="5"/>
      <c r="E711" s="5"/>
      <c r="F711" s="37"/>
      <c r="G711" s="6"/>
      <c r="H711" s="6"/>
      <c r="I711" s="6"/>
      <c r="J711" s="6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ht="15.75" customHeight="1">
      <c r="A712" s="5"/>
      <c r="B712" s="5"/>
      <c r="C712" s="6"/>
      <c r="D712" s="5"/>
      <c r="E712" s="5"/>
      <c r="F712" s="37"/>
      <c r="G712" s="6"/>
      <c r="H712" s="6"/>
      <c r="I712" s="6"/>
      <c r="J712" s="6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ht="15.75" customHeight="1">
      <c r="A713" s="5"/>
      <c r="B713" s="5"/>
      <c r="C713" s="6"/>
      <c r="D713" s="5"/>
      <c r="E713" s="5"/>
      <c r="F713" s="37"/>
      <c r="G713" s="6"/>
      <c r="H713" s="6"/>
      <c r="I713" s="6"/>
      <c r="J713" s="6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ht="15.75" customHeight="1">
      <c r="A714" s="5"/>
      <c r="B714" s="5"/>
      <c r="C714" s="6"/>
      <c r="D714" s="5"/>
      <c r="E714" s="5"/>
      <c r="F714" s="37"/>
      <c r="G714" s="6"/>
      <c r="H714" s="6"/>
      <c r="I714" s="6"/>
      <c r="J714" s="6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ht="15.75" customHeight="1">
      <c r="A715" s="5"/>
      <c r="B715" s="5"/>
      <c r="C715" s="6"/>
      <c r="D715" s="5"/>
      <c r="E715" s="5"/>
      <c r="F715" s="37"/>
      <c r="G715" s="6"/>
      <c r="H715" s="6"/>
      <c r="I715" s="6"/>
      <c r="J715" s="6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ht="15.75" customHeight="1">
      <c r="A716" s="5"/>
      <c r="B716" s="5"/>
      <c r="C716" s="6"/>
      <c r="D716" s="5"/>
      <c r="E716" s="5"/>
      <c r="F716" s="37"/>
      <c r="G716" s="6"/>
      <c r="H716" s="6"/>
      <c r="I716" s="6"/>
      <c r="J716" s="6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ht="15.75" customHeight="1">
      <c r="A717" s="5"/>
      <c r="B717" s="5"/>
      <c r="C717" s="6"/>
      <c r="D717" s="5"/>
      <c r="E717" s="5"/>
      <c r="F717" s="37"/>
      <c r="G717" s="6"/>
      <c r="H717" s="6"/>
      <c r="I717" s="6"/>
      <c r="J717" s="6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ht="15.75" customHeight="1">
      <c r="A718" s="5"/>
      <c r="B718" s="5"/>
      <c r="C718" s="6"/>
      <c r="D718" s="5"/>
      <c r="E718" s="5"/>
      <c r="F718" s="37"/>
      <c r="G718" s="6"/>
      <c r="H718" s="6"/>
      <c r="I718" s="6"/>
      <c r="J718" s="6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ht="15.75" customHeight="1">
      <c r="A719" s="5"/>
      <c r="B719" s="5"/>
      <c r="C719" s="6"/>
      <c r="D719" s="5"/>
      <c r="E719" s="5"/>
      <c r="F719" s="37"/>
      <c r="G719" s="6"/>
      <c r="H719" s="6"/>
      <c r="I719" s="6"/>
      <c r="J719" s="6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ht="15.75" customHeight="1">
      <c r="A720" s="5"/>
      <c r="B720" s="5"/>
      <c r="C720" s="6"/>
      <c r="D720" s="5"/>
      <c r="E720" s="5"/>
      <c r="F720" s="37"/>
      <c r="G720" s="6"/>
      <c r="H720" s="6"/>
      <c r="I720" s="6"/>
      <c r="J720" s="6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ht="15.75" customHeight="1">
      <c r="A721" s="5"/>
      <c r="B721" s="5"/>
      <c r="C721" s="6"/>
      <c r="D721" s="5"/>
      <c r="E721" s="5"/>
      <c r="F721" s="37"/>
      <c r="G721" s="6"/>
      <c r="H721" s="6"/>
      <c r="I721" s="6"/>
      <c r="J721" s="6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ht="15.75" customHeight="1">
      <c r="A722" s="5"/>
      <c r="B722" s="5"/>
      <c r="C722" s="6"/>
      <c r="D722" s="5"/>
      <c r="E722" s="5"/>
      <c r="F722" s="37"/>
      <c r="G722" s="6"/>
      <c r="H722" s="6"/>
      <c r="I722" s="6"/>
      <c r="J722" s="6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ht="15.75" customHeight="1">
      <c r="A723" s="5"/>
      <c r="B723" s="5"/>
      <c r="C723" s="6"/>
      <c r="D723" s="5"/>
      <c r="E723" s="5"/>
      <c r="F723" s="37"/>
      <c r="G723" s="6"/>
      <c r="H723" s="6"/>
      <c r="I723" s="6"/>
      <c r="J723" s="6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ht="15.75" customHeight="1">
      <c r="A724" s="5"/>
      <c r="B724" s="5"/>
      <c r="C724" s="6"/>
      <c r="D724" s="5"/>
      <c r="E724" s="5"/>
      <c r="F724" s="37"/>
      <c r="G724" s="6"/>
      <c r="H724" s="6"/>
      <c r="I724" s="6"/>
      <c r="J724" s="6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ht="15.75" customHeight="1">
      <c r="A725" s="5"/>
      <c r="B725" s="5"/>
      <c r="C725" s="6"/>
      <c r="D725" s="5"/>
      <c r="E725" s="5"/>
      <c r="F725" s="37"/>
      <c r="G725" s="6"/>
      <c r="H725" s="6"/>
      <c r="I725" s="6"/>
      <c r="J725" s="6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ht="15.75" customHeight="1">
      <c r="A726" s="5"/>
      <c r="B726" s="5"/>
      <c r="C726" s="6"/>
      <c r="D726" s="5"/>
      <c r="E726" s="5"/>
      <c r="F726" s="37"/>
      <c r="G726" s="6"/>
      <c r="H726" s="6"/>
      <c r="I726" s="6"/>
      <c r="J726" s="6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ht="15.75" customHeight="1">
      <c r="A727" s="5"/>
      <c r="B727" s="5"/>
      <c r="C727" s="6"/>
      <c r="D727" s="5"/>
      <c r="E727" s="5"/>
      <c r="F727" s="37"/>
      <c r="G727" s="6"/>
      <c r="H727" s="6"/>
      <c r="I727" s="6"/>
      <c r="J727" s="6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ht="15.75" customHeight="1">
      <c r="A728" s="5"/>
      <c r="B728" s="5"/>
      <c r="C728" s="6"/>
      <c r="D728" s="5"/>
      <c r="E728" s="5"/>
      <c r="F728" s="37"/>
      <c r="G728" s="6"/>
      <c r="H728" s="6"/>
      <c r="I728" s="6"/>
      <c r="J728" s="6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ht="15.75" customHeight="1">
      <c r="A729" s="5"/>
      <c r="B729" s="5"/>
      <c r="C729" s="6"/>
      <c r="D729" s="5"/>
      <c r="E729" s="5"/>
      <c r="F729" s="37"/>
      <c r="G729" s="6"/>
      <c r="H729" s="6"/>
      <c r="I729" s="6"/>
      <c r="J729" s="6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ht="15.75" customHeight="1">
      <c r="A730" s="5"/>
      <c r="B730" s="5"/>
      <c r="C730" s="6"/>
      <c r="D730" s="5"/>
      <c r="E730" s="5"/>
      <c r="F730" s="37"/>
      <c r="G730" s="6"/>
      <c r="H730" s="6"/>
      <c r="I730" s="6"/>
      <c r="J730" s="6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ht="15.75" customHeight="1">
      <c r="A731" s="5"/>
      <c r="B731" s="5"/>
      <c r="C731" s="6"/>
      <c r="D731" s="5"/>
      <c r="E731" s="5"/>
      <c r="F731" s="37"/>
      <c r="G731" s="6"/>
      <c r="H731" s="6"/>
      <c r="I731" s="6"/>
      <c r="J731" s="6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ht="15.75" customHeight="1">
      <c r="A732" s="5"/>
      <c r="B732" s="5"/>
      <c r="C732" s="6"/>
      <c r="D732" s="5"/>
      <c r="E732" s="5"/>
      <c r="F732" s="37"/>
      <c r="G732" s="6"/>
      <c r="H732" s="6"/>
      <c r="I732" s="6"/>
      <c r="J732" s="6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ht="15.75" customHeight="1">
      <c r="A733" s="5"/>
      <c r="B733" s="5"/>
      <c r="C733" s="6"/>
      <c r="D733" s="5"/>
      <c r="E733" s="5"/>
      <c r="F733" s="37"/>
      <c r="G733" s="6"/>
      <c r="H733" s="6"/>
      <c r="I733" s="6"/>
      <c r="J733" s="6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ht="15.75" customHeight="1">
      <c r="A734" s="5"/>
      <c r="B734" s="5"/>
      <c r="C734" s="6"/>
      <c r="D734" s="5"/>
      <c r="E734" s="5"/>
      <c r="F734" s="37"/>
      <c r="G734" s="6"/>
      <c r="H734" s="6"/>
      <c r="I734" s="6"/>
      <c r="J734" s="6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ht="15.75" customHeight="1">
      <c r="A735" s="5"/>
      <c r="B735" s="5"/>
      <c r="C735" s="6"/>
      <c r="D735" s="5"/>
      <c r="E735" s="5"/>
      <c r="F735" s="37"/>
      <c r="G735" s="6"/>
      <c r="H735" s="6"/>
      <c r="I735" s="6"/>
      <c r="J735" s="6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ht="15.75" customHeight="1">
      <c r="A736" s="5"/>
      <c r="B736" s="5"/>
      <c r="C736" s="6"/>
      <c r="D736" s="5"/>
      <c r="E736" s="5"/>
      <c r="F736" s="37"/>
      <c r="G736" s="6"/>
      <c r="H736" s="6"/>
      <c r="I736" s="6"/>
      <c r="J736" s="6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ht="15.75" customHeight="1">
      <c r="A737" s="5"/>
      <c r="B737" s="5"/>
      <c r="C737" s="6"/>
      <c r="D737" s="5"/>
      <c r="E737" s="5"/>
      <c r="F737" s="37"/>
      <c r="G737" s="6"/>
      <c r="H737" s="6"/>
      <c r="I737" s="6"/>
      <c r="J737" s="6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ht="15.75" customHeight="1">
      <c r="A738" s="5"/>
      <c r="B738" s="5"/>
      <c r="C738" s="6"/>
      <c r="D738" s="5"/>
      <c r="E738" s="5"/>
      <c r="F738" s="37"/>
      <c r="G738" s="6"/>
      <c r="H738" s="6"/>
      <c r="I738" s="6"/>
      <c r="J738" s="6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ht="15.75" customHeight="1">
      <c r="A739" s="5"/>
      <c r="B739" s="5"/>
      <c r="C739" s="6"/>
      <c r="D739" s="5"/>
      <c r="E739" s="5"/>
      <c r="F739" s="37"/>
      <c r="G739" s="6"/>
      <c r="H739" s="6"/>
      <c r="I739" s="6"/>
      <c r="J739" s="6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ht="15.75" customHeight="1">
      <c r="A740" s="5"/>
      <c r="B740" s="5"/>
      <c r="C740" s="6"/>
      <c r="D740" s="5"/>
      <c r="E740" s="5"/>
      <c r="F740" s="37"/>
      <c r="G740" s="6"/>
      <c r="H740" s="6"/>
      <c r="I740" s="6"/>
      <c r="J740" s="6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ht="15.75" customHeight="1">
      <c r="A741" s="5"/>
      <c r="B741" s="5"/>
      <c r="C741" s="6"/>
      <c r="D741" s="5"/>
      <c r="E741" s="5"/>
      <c r="F741" s="37"/>
      <c r="G741" s="6"/>
      <c r="H741" s="6"/>
      <c r="I741" s="6"/>
      <c r="J741" s="6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ht="15.75" customHeight="1">
      <c r="A742" s="5"/>
      <c r="B742" s="5"/>
      <c r="C742" s="6"/>
      <c r="D742" s="5"/>
      <c r="E742" s="5"/>
      <c r="F742" s="37"/>
      <c r="G742" s="6"/>
      <c r="H742" s="6"/>
      <c r="I742" s="6"/>
      <c r="J742" s="6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ht="15.75" customHeight="1">
      <c r="A743" s="5"/>
      <c r="B743" s="5"/>
      <c r="C743" s="6"/>
      <c r="D743" s="5"/>
      <c r="E743" s="5"/>
      <c r="F743" s="37"/>
      <c r="G743" s="6"/>
      <c r="H743" s="6"/>
      <c r="I743" s="6"/>
      <c r="J743" s="6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ht="15.75" customHeight="1">
      <c r="A744" s="5"/>
      <c r="B744" s="5"/>
      <c r="C744" s="6"/>
      <c r="D744" s="5"/>
      <c r="E744" s="5"/>
      <c r="F744" s="37"/>
      <c r="G744" s="6"/>
      <c r="H744" s="6"/>
      <c r="I744" s="6"/>
      <c r="J744" s="6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ht="15.75" customHeight="1">
      <c r="A745" s="5"/>
      <c r="B745" s="5"/>
      <c r="C745" s="6"/>
      <c r="D745" s="5"/>
      <c r="E745" s="5"/>
      <c r="F745" s="37"/>
      <c r="G745" s="6"/>
      <c r="H745" s="6"/>
      <c r="I745" s="6"/>
      <c r="J745" s="6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ht="15.75" customHeight="1">
      <c r="A746" s="5"/>
      <c r="B746" s="5"/>
      <c r="C746" s="6"/>
      <c r="D746" s="5"/>
      <c r="E746" s="5"/>
      <c r="F746" s="37"/>
      <c r="G746" s="6"/>
      <c r="H746" s="6"/>
      <c r="I746" s="6"/>
      <c r="J746" s="6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ht="15.75" customHeight="1">
      <c r="A747" s="5"/>
      <c r="B747" s="5"/>
      <c r="C747" s="6"/>
      <c r="D747" s="5"/>
      <c r="E747" s="5"/>
      <c r="F747" s="37"/>
      <c r="G747" s="6"/>
      <c r="H747" s="6"/>
      <c r="I747" s="6"/>
      <c r="J747" s="6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ht="15.75" customHeight="1">
      <c r="A748" s="5"/>
      <c r="B748" s="5"/>
      <c r="C748" s="6"/>
      <c r="D748" s="5"/>
      <c r="E748" s="5"/>
      <c r="F748" s="37"/>
      <c r="G748" s="6"/>
      <c r="H748" s="6"/>
      <c r="I748" s="6"/>
      <c r="J748" s="6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ht="15.75" customHeight="1">
      <c r="A749" s="5"/>
      <c r="B749" s="5"/>
      <c r="C749" s="6"/>
      <c r="D749" s="5"/>
      <c r="E749" s="5"/>
      <c r="F749" s="37"/>
      <c r="G749" s="6"/>
      <c r="H749" s="6"/>
      <c r="I749" s="6"/>
      <c r="J749" s="6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ht="15.75" customHeight="1">
      <c r="A750" s="5"/>
      <c r="B750" s="5"/>
      <c r="C750" s="6"/>
      <c r="D750" s="5"/>
      <c r="E750" s="5"/>
      <c r="F750" s="37"/>
      <c r="G750" s="6"/>
      <c r="H750" s="6"/>
      <c r="I750" s="6"/>
      <c r="J750" s="6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ht="15.75" customHeight="1">
      <c r="A751" s="5"/>
      <c r="B751" s="5"/>
      <c r="C751" s="6"/>
      <c r="D751" s="5"/>
      <c r="E751" s="5"/>
      <c r="F751" s="37"/>
      <c r="G751" s="6"/>
      <c r="H751" s="6"/>
      <c r="I751" s="6"/>
      <c r="J751" s="6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ht="15.75" customHeight="1">
      <c r="A752" s="5"/>
      <c r="B752" s="5"/>
      <c r="C752" s="6"/>
      <c r="D752" s="5"/>
      <c r="E752" s="5"/>
      <c r="F752" s="37"/>
      <c r="G752" s="6"/>
      <c r="H752" s="6"/>
      <c r="I752" s="6"/>
      <c r="J752" s="6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ht="15.75" customHeight="1">
      <c r="A753" s="5"/>
      <c r="B753" s="5"/>
      <c r="C753" s="6"/>
      <c r="D753" s="5"/>
      <c r="E753" s="5"/>
      <c r="F753" s="37"/>
      <c r="G753" s="6"/>
      <c r="H753" s="6"/>
      <c r="I753" s="6"/>
      <c r="J753" s="6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ht="15.75" customHeight="1">
      <c r="A754" s="5"/>
      <c r="B754" s="5"/>
      <c r="C754" s="6"/>
      <c r="D754" s="5"/>
      <c r="E754" s="5"/>
      <c r="F754" s="37"/>
      <c r="G754" s="6"/>
      <c r="H754" s="6"/>
      <c r="I754" s="6"/>
      <c r="J754" s="6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ht="15.75" customHeight="1">
      <c r="A755" s="5"/>
      <c r="B755" s="5"/>
      <c r="C755" s="6"/>
      <c r="D755" s="5"/>
      <c r="E755" s="5"/>
      <c r="F755" s="37"/>
      <c r="G755" s="6"/>
      <c r="H755" s="6"/>
      <c r="I755" s="6"/>
      <c r="J755" s="6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ht="15.75" customHeight="1">
      <c r="A756" s="5"/>
      <c r="B756" s="5"/>
      <c r="C756" s="6"/>
      <c r="D756" s="5"/>
      <c r="E756" s="5"/>
      <c r="F756" s="37"/>
      <c r="G756" s="6"/>
      <c r="H756" s="6"/>
      <c r="I756" s="6"/>
      <c r="J756" s="6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ht="15.75" customHeight="1">
      <c r="A757" s="5"/>
      <c r="B757" s="5"/>
      <c r="C757" s="6"/>
      <c r="D757" s="5"/>
      <c r="E757" s="5"/>
      <c r="F757" s="37"/>
      <c r="G757" s="6"/>
      <c r="H757" s="6"/>
      <c r="I757" s="6"/>
      <c r="J757" s="6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ht="15.75" customHeight="1">
      <c r="A758" s="5"/>
      <c r="B758" s="5"/>
      <c r="C758" s="6"/>
      <c r="D758" s="5"/>
      <c r="E758" s="5"/>
      <c r="F758" s="37"/>
      <c r="G758" s="6"/>
      <c r="H758" s="6"/>
      <c r="I758" s="6"/>
      <c r="J758" s="6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ht="15.75" customHeight="1">
      <c r="A759" s="5"/>
      <c r="B759" s="5"/>
      <c r="C759" s="6"/>
      <c r="D759" s="5"/>
      <c r="E759" s="5"/>
      <c r="F759" s="37"/>
      <c r="G759" s="6"/>
      <c r="H759" s="6"/>
      <c r="I759" s="6"/>
      <c r="J759" s="6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ht="15.75" customHeight="1">
      <c r="A760" s="5"/>
      <c r="B760" s="5"/>
      <c r="C760" s="6"/>
      <c r="D760" s="5"/>
      <c r="E760" s="5"/>
      <c r="F760" s="37"/>
      <c r="G760" s="6"/>
      <c r="H760" s="6"/>
      <c r="I760" s="6"/>
      <c r="J760" s="6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ht="15.75" customHeight="1">
      <c r="A761" s="5"/>
      <c r="B761" s="5"/>
      <c r="C761" s="6"/>
      <c r="D761" s="5"/>
      <c r="E761" s="5"/>
      <c r="F761" s="37"/>
      <c r="G761" s="6"/>
      <c r="H761" s="6"/>
      <c r="I761" s="6"/>
      <c r="J761" s="6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ht="15.75" customHeight="1">
      <c r="A762" s="5"/>
      <c r="B762" s="5"/>
      <c r="C762" s="6"/>
      <c r="D762" s="5"/>
      <c r="E762" s="5"/>
      <c r="F762" s="37"/>
      <c r="G762" s="6"/>
      <c r="H762" s="6"/>
      <c r="I762" s="6"/>
      <c r="J762" s="6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ht="15.75" customHeight="1">
      <c r="A763" s="5"/>
      <c r="B763" s="5"/>
      <c r="C763" s="6"/>
      <c r="D763" s="5"/>
      <c r="E763" s="5"/>
      <c r="F763" s="37"/>
      <c r="G763" s="6"/>
      <c r="H763" s="6"/>
      <c r="I763" s="6"/>
      <c r="J763" s="6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ht="15.75" customHeight="1">
      <c r="A764" s="5"/>
      <c r="B764" s="5"/>
      <c r="C764" s="6"/>
      <c r="D764" s="5"/>
      <c r="E764" s="5"/>
      <c r="F764" s="37"/>
      <c r="G764" s="6"/>
      <c r="H764" s="6"/>
      <c r="I764" s="6"/>
      <c r="J764" s="6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ht="15.75" customHeight="1">
      <c r="A765" s="5"/>
      <c r="B765" s="5"/>
      <c r="C765" s="6"/>
      <c r="D765" s="5"/>
      <c r="E765" s="5"/>
      <c r="F765" s="37"/>
      <c r="G765" s="6"/>
      <c r="H765" s="6"/>
      <c r="I765" s="6"/>
      <c r="J765" s="6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ht="15.75" customHeight="1">
      <c r="A766" s="5"/>
      <c r="B766" s="5"/>
      <c r="C766" s="6"/>
      <c r="D766" s="5"/>
      <c r="E766" s="5"/>
      <c r="F766" s="37"/>
      <c r="G766" s="6"/>
      <c r="H766" s="6"/>
      <c r="I766" s="6"/>
      <c r="J766" s="6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ht="15.75" customHeight="1">
      <c r="A767" s="5"/>
      <c r="B767" s="5"/>
      <c r="C767" s="6"/>
      <c r="D767" s="5"/>
      <c r="E767" s="5"/>
      <c r="F767" s="37"/>
      <c r="G767" s="6"/>
      <c r="H767" s="6"/>
      <c r="I767" s="6"/>
      <c r="J767" s="6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ht="15.75" customHeight="1">
      <c r="A768" s="5"/>
      <c r="B768" s="5"/>
      <c r="C768" s="6"/>
      <c r="D768" s="5"/>
      <c r="E768" s="5"/>
      <c r="F768" s="37"/>
      <c r="G768" s="6"/>
      <c r="H768" s="6"/>
      <c r="I768" s="6"/>
      <c r="J768" s="6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ht="15.75" customHeight="1">
      <c r="A769" s="5"/>
      <c r="B769" s="5"/>
      <c r="C769" s="6"/>
      <c r="D769" s="5"/>
      <c r="E769" s="5"/>
      <c r="F769" s="37"/>
      <c r="G769" s="6"/>
      <c r="H769" s="6"/>
      <c r="I769" s="6"/>
      <c r="J769" s="6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ht="15.75" customHeight="1">
      <c r="A770" s="5"/>
      <c r="B770" s="5"/>
      <c r="C770" s="6"/>
      <c r="D770" s="5"/>
      <c r="E770" s="5"/>
      <c r="F770" s="37"/>
      <c r="G770" s="6"/>
      <c r="H770" s="6"/>
      <c r="I770" s="6"/>
      <c r="J770" s="6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ht="15.75" customHeight="1">
      <c r="A771" s="5"/>
      <c r="B771" s="5"/>
      <c r="C771" s="6"/>
      <c r="D771" s="5"/>
      <c r="E771" s="5"/>
      <c r="F771" s="37"/>
      <c r="G771" s="6"/>
      <c r="H771" s="6"/>
      <c r="I771" s="6"/>
      <c r="J771" s="6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ht="15.75" customHeight="1">
      <c r="A772" s="5"/>
      <c r="B772" s="5"/>
      <c r="C772" s="6"/>
      <c r="D772" s="5"/>
      <c r="E772" s="5"/>
      <c r="F772" s="37"/>
      <c r="G772" s="6"/>
      <c r="H772" s="6"/>
      <c r="I772" s="6"/>
      <c r="J772" s="6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ht="15.75" customHeight="1">
      <c r="A773" s="5"/>
      <c r="B773" s="5"/>
      <c r="C773" s="6"/>
      <c r="D773" s="5"/>
      <c r="E773" s="5"/>
      <c r="F773" s="37"/>
      <c r="G773" s="6"/>
      <c r="H773" s="6"/>
      <c r="I773" s="6"/>
      <c r="J773" s="6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ht="15.75" customHeight="1">
      <c r="A774" s="5"/>
      <c r="B774" s="5"/>
      <c r="C774" s="6"/>
      <c r="D774" s="5"/>
      <c r="E774" s="5"/>
      <c r="F774" s="37"/>
      <c r="G774" s="6"/>
      <c r="H774" s="6"/>
      <c r="I774" s="6"/>
      <c r="J774" s="6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ht="15.75" customHeight="1">
      <c r="A775" s="5"/>
      <c r="B775" s="5"/>
      <c r="C775" s="6"/>
      <c r="D775" s="5"/>
      <c r="E775" s="5"/>
      <c r="F775" s="37"/>
      <c r="G775" s="6"/>
      <c r="H775" s="6"/>
      <c r="I775" s="6"/>
      <c r="J775" s="6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ht="15.75" customHeight="1">
      <c r="A776" s="5"/>
      <c r="B776" s="5"/>
      <c r="C776" s="6"/>
      <c r="D776" s="5"/>
      <c r="E776" s="5"/>
      <c r="F776" s="37"/>
      <c r="G776" s="6"/>
      <c r="H776" s="6"/>
      <c r="I776" s="6"/>
      <c r="J776" s="6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ht="15.75" customHeight="1">
      <c r="A777" s="5"/>
      <c r="B777" s="5"/>
      <c r="C777" s="6"/>
      <c r="D777" s="5"/>
      <c r="E777" s="5"/>
      <c r="F777" s="37"/>
      <c r="G777" s="6"/>
      <c r="H777" s="6"/>
      <c r="I777" s="6"/>
      <c r="J777" s="6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ht="15.75" customHeight="1">
      <c r="A778" s="5"/>
      <c r="B778" s="5"/>
      <c r="C778" s="6"/>
      <c r="D778" s="5"/>
      <c r="E778" s="5"/>
      <c r="F778" s="37"/>
      <c r="G778" s="6"/>
      <c r="H778" s="6"/>
      <c r="I778" s="6"/>
      <c r="J778" s="6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ht="15.75" customHeight="1">
      <c r="A779" s="5"/>
      <c r="B779" s="5"/>
      <c r="C779" s="6"/>
      <c r="D779" s="5"/>
      <c r="E779" s="5"/>
      <c r="F779" s="37"/>
      <c r="G779" s="6"/>
      <c r="H779" s="6"/>
      <c r="I779" s="6"/>
      <c r="J779" s="6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ht="15.75" customHeight="1">
      <c r="A780" s="5"/>
      <c r="B780" s="5"/>
      <c r="C780" s="6"/>
      <c r="D780" s="5"/>
      <c r="E780" s="5"/>
      <c r="F780" s="37"/>
      <c r="G780" s="6"/>
      <c r="H780" s="6"/>
      <c r="I780" s="6"/>
      <c r="J780" s="6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ht="15.75" customHeight="1">
      <c r="A781" s="5"/>
      <c r="B781" s="5"/>
      <c r="C781" s="6"/>
      <c r="D781" s="5"/>
      <c r="E781" s="5"/>
      <c r="F781" s="37"/>
      <c r="G781" s="6"/>
      <c r="H781" s="6"/>
      <c r="I781" s="6"/>
      <c r="J781" s="6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ht="15.75" customHeight="1">
      <c r="A782" s="5"/>
      <c r="B782" s="5"/>
      <c r="C782" s="6"/>
      <c r="D782" s="5"/>
      <c r="E782" s="5"/>
      <c r="F782" s="37"/>
      <c r="G782" s="6"/>
      <c r="H782" s="6"/>
      <c r="I782" s="6"/>
      <c r="J782" s="6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ht="15.75" customHeight="1">
      <c r="A783" s="5"/>
      <c r="B783" s="5"/>
      <c r="C783" s="6"/>
      <c r="D783" s="5"/>
      <c r="E783" s="5"/>
      <c r="F783" s="37"/>
      <c r="G783" s="6"/>
      <c r="H783" s="6"/>
      <c r="I783" s="6"/>
      <c r="J783" s="6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ht="15.75" customHeight="1">
      <c r="A784" s="5"/>
      <c r="B784" s="5"/>
      <c r="C784" s="6"/>
      <c r="D784" s="5"/>
      <c r="E784" s="5"/>
      <c r="F784" s="37"/>
      <c r="G784" s="6"/>
      <c r="H784" s="6"/>
      <c r="I784" s="6"/>
      <c r="J784" s="6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ht="15.75" customHeight="1">
      <c r="A785" s="5"/>
      <c r="B785" s="5"/>
      <c r="C785" s="6"/>
      <c r="D785" s="5"/>
      <c r="E785" s="5"/>
      <c r="F785" s="37"/>
      <c r="G785" s="6"/>
      <c r="H785" s="6"/>
      <c r="I785" s="6"/>
      <c r="J785" s="6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ht="15.75" customHeight="1">
      <c r="A786" s="5"/>
      <c r="B786" s="5"/>
      <c r="C786" s="6"/>
      <c r="D786" s="5"/>
      <c r="E786" s="5"/>
      <c r="F786" s="37"/>
      <c r="G786" s="6"/>
      <c r="H786" s="6"/>
      <c r="I786" s="6"/>
      <c r="J786" s="6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ht="15.75" customHeight="1">
      <c r="A787" s="5"/>
      <c r="B787" s="5"/>
      <c r="C787" s="6"/>
      <c r="D787" s="5"/>
      <c r="E787" s="5"/>
      <c r="F787" s="37"/>
      <c r="G787" s="6"/>
      <c r="H787" s="6"/>
      <c r="I787" s="6"/>
      <c r="J787" s="6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ht="15.75" customHeight="1">
      <c r="A788" s="5"/>
      <c r="B788" s="5"/>
      <c r="C788" s="6"/>
      <c r="D788" s="5"/>
      <c r="E788" s="5"/>
      <c r="F788" s="37"/>
      <c r="G788" s="6"/>
      <c r="H788" s="6"/>
      <c r="I788" s="6"/>
      <c r="J788" s="6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ht="15.75" customHeight="1">
      <c r="A789" s="5"/>
      <c r="B789" s="5"/>
      <c r="C789" s="6"/>
      <c r="D789" s="5"/>
      <c r="E789" s="5"/>
      <c r="F789" s="37"/>
      <c r="G789" s="6"/>
      <c r="H789" s="6"/>
      <c r="I789" s="6"/>
      <c r="J789" s="6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ht="15.75" customHeight="1">
      <c r="A790" s="5"/>
      <c r="B790" s="5"/>
      <c r="C790" s="6"/>
      <c r="D790" s="5"/>
      <c r="E790" s="5"/>
      <c r="F790" s="37"/>
      <c r="G790" s="6"/>
      <c r="H790" s="6"/>
      <c r="I790" s="6"/>
      <c r="J790" s="6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ht="15.75" customHeight="1">
      <c r="A791" s="5"/>
      <c r="B791" s="5"/>
      <c r="C791" s="6"/>
      <c r="D791" s="5"/>
      <c r="E791" s="5"/>
      <c r="F791" s="37"/>
      <c r="G791" s="6"/>
      <c r="H791" s="6"/>
      <c r="I791" s="6"/>
      <c r="J791" s="6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ht="15.75" customHeight="1">
      <c r="A792" s="5"/>
      <c r="B792" s="5"/>
      <c r="C792" s="6"/>
      <c r="D792" s="5"/>
      <c r="E792" s="5"/>
      <c r="F792" s="37"/>
      <c r="G792" s="6"/>
      <c r="H792" s="6"/>
      <c r="I792" s="6"/>
      <c r="J792" s="6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ht="15.75" customHeight="1">
      <c r="A793" s="5"/>
      <c r="B793" s="5"/>
      <c r="C793" s="6"/>
      <c r="D793" s="5"/>
      <c r="E793" s="5"/>
      <c r="F793" s="37"/>
      <c r="G793" s="6"/>
      <c r="H793" s="6"/>
      <c r="I793" s="6"/>
      <c r="J793" s="6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ht="15.75" customHeight="1">
      <c r="A794" s="5"/>
      <c r="B794" s="5"/>
      <c r="C794" s="6"/>
      <c r="D794" s="5"/>
      <c r="E794" s="5"/>
      <c r="F794" s="37"/>
      <c r="G794" s="6"/>
      <c r="H794" s="6"/>
      <c r="I794" s="6"/>
      <c r="J794" s="6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ht="15.75" customHeight="1">
      <c r="A795" s="5"/>
      <c r="B795" s="5"/>
      <c r="C795" s="6"/>
      <c r="D795" s="5"/>
      <c r="E795" s="5"/>
      <c r="F795" s="37"/>
      <c r="G795" s="6"/>
      <c r="H795" s="6"/>
      <c r="I795" s="6"/>
      <c r="J795" s="6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ht="15.75" customHeight="1">
      <c r="A796" s="5"/>
      <c r="B796" s="5"/>
      <c r="C796" s="6"/>
      <c r="D796" s="5"/>
      <c r="E796" s="5"/>
      <c r="F796" s="37"/>
      <c r="G796" s="6"/>
      <c r="H796" s="6"/>
      <c r="I796" s="6"/>
      <c r="J796" s="6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ht="15.75" customHeight="1">
      <c r="A797" s="5"/>
      <c r="B797" s="5"/>
      <c r="C797" s="6"/>
      <c r="D797" s="5"/>
      <c r="E797" s="5"/>
      <c r="F797" s="37"/>
      <c r="G797" s="6"/>
      <c r="H797" s="6"/>
      <c r="I797" s="6"/>
      <c r="J797" s="6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ht="15.75" customHeight="1">
      <c r="A798" s="5"/>
      <c r="B798" s="5"/>
      <c r="C798" s="6"/>
      <c r="D798" s="5"/>
      <c r="E798" s="5"/>
      <c r="F798" s="37"/>
      <c r="G798" s="6"/>
      <c r="H798" s="6"/>
      <c r="I798" s="6"/>
      <c r="J798" s="6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ht="15.75" customHeight="1">
      <c r="A799" s="5"/>
      <c r="B799" s="5"/>
      <c r="C799" s="6"/>
      <c r="D799" s="5"/>
      <c r="E799" s="5"/>
      <c r="F799" s="37"/>
      <c r="G799" s="6"/>
      <c r="H799" s="6"/>
      <c r="I799" s="6"/>
      <c r="J799" s="6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ht="15.75" customHeight="1">
      <c r="A800" s="5"/>
      <c r="B800" s="5"/>
      <c r="C800" s="6"/>
      <c r="D800" s="5"/>
      <c r="E800" s="5"/>
      <c r="F800" s="37"/>
      <c r="G800" s="6"/>
      <c r="H800" s="6"/>
      <c r="I800" s="6"/>
      <c r="J800" s="6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ht="15.75" customHeight="1">
      <c r="A801" s="5"/>
      <c r="B801" s="5"/>
      <c r="C801" s="6"/>
      <c r="D801" s="5"/>
      <c r="E801" s="5"/>
      <c r="F801" s="37"/>
      <c r="G801" s="6"/>
      <c r="H801" s="6"/>
      <c r="I801" s="6"/>
      <c r="J801" s="6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ht="15.75" customHeight="1">
      <c r="A802" s="5"/>
      <c r="B802" s="5"/>
      <c r="C802" s="6"/>
      <c r="D802" s="5"/>
      <c r="E802" s="5"/>
      <c r="F802" s="37"/>
      <c r="G802" s="6"/>
      <c r="H802" s="6"/>
      <c r="I802" s="6"/>
      <c r="J802" s="6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ht="15.75" customHeight="1">
      <c r="A803" s="5"/>
      <c r="B803" s="5"/>
      <c r="C803" s="6"/>
      <c r="D803" s="5"/>
      <c r="E803" s="5"/>
      <c r="F803" s="37"/>
      <c r="G803" s="6"/>
      <c r="H803" s="6"/>
      <c r="I803" s="6"/>
      <c r="J803" s="6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ht="15.75" customHeight="1">
      <c r="A804" s="5"/>
      <c r="B804" s="5"/>
      <c r="C804" s="6"/>
      <c r="D804" s="5"/>
      <c r="E804" s="5"/>
      <c r="F804" s="37"/>
      <c r="G804" s="6"/>
      <c r="H804" s="6"/>
      <c r="I804" s="6"/>
      <c r="J804" s="6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ht="15.75" customHeight="1">
      <c r="A805" s="5"/>
      <c r="B805" s="5"/>
      <c r="C805" s="6"/>
      <c r="D805" s="5"/>
      <c r="E805" s="5"/>
      <c r="F805" s="37"/>
      <c r="G805" s="6"/>
      <c r="H805" s="6"/>
      <c r="I805" s="6"/>
      <c r="J805" s="6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ht="15.75" customHeight="1">
      <c r="A806" s="5"/>
      <c r="B806" s="5"/>
      <c r="C806" s="6"/>
      <c r="D806" s="5"/>
      <c r="E806" s="5"/>
      <c r="F806" s="37"/>
      <c r="G806" s="6"/>
      <c r="H806" s="6"/>
      <c r="I806" s="6"/>
      <c r="J806" s="6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ht="15.75" customHeight="1">
      <c r="A807" s="5"/>
      <c r="B807" s="5"/>
      <c r="C807" s="6"/>
      <c r="D807" s="5"/>
      <c r="E807" s="5"/>
      <c r="F807" s="37"/>
      <c r="G807" s="6"/>
      <c r="H807" s="6"/>
      <c r="I807" s="6"/>
      <c r="J807" s="6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ht="15.75" customHeight="1">
      <c r="A808" s="5"/>
      <c r="B808" s="5"/>
      <c r="C808" s="6"/>
      <c r="D808" s="5"/>
      <c r="E808" s="5"/>
      <c r="F808" s="37"/>
      <c r="G808" s="6"/>
      <c r="H808" s="6"/>
      <c r="I808" s="6"/>
      <c r="J808" s="6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ht="15.75" customHeight="1">
      <c r="A809" s="5"/>
      <c r="B809" s="5"/>
      <c r="C809" s="6"/>
      <c r="D809" s="5"/>
      <c r="E809" s="5"/>
      <c r="F809" s="37"/>
      <c r="G809" s="6"/>
      <c r="H809" s="6"/>
      <c r="I809" s="6"/>
      <c r="J809" s="6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ht="15.75" customHeight="1">
      <c r="A810" s="5"/>
      <c r="B810" s="5"/>
      <c r="C810" s="6"/>
      <c r="D810" s="5"/>
      <c r="E810" s="5"/>
      <c r="F810" s="37"/>
      <c r="G810" s="6"/>
      <c r="H810" s="6"/>
      <c r="I810" s="6"/>
      <c r="J810" s="6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ht="15.75" customHeight="1">
      <c r="A811" s="5"/>
      <c r="B811" s="5"/>
      <c r="C811" s="6"/>
      <c r="D811" s="5"/>
      <c r="E811" s="5"/>
      <c r="F811" s="37"/>
      <c r="G811" s="6"/>
      <c r="H811" s="6"/>
      <c r="I811" s="6"/>
      <c r="J811" s="6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ht="15.75" customHeight="1">
      <c r="A812" s="5"/>
      <c r="B812" s="5"/>
      <c r="C812" s="6"/>
      <c r="D812" s="5"/>
      <c r="E812" s="5"/>
      <c r="F812" s="37"/>
      <c r="G812" s="6"/>
      <c r="H812" s="6"/>
      <c r="I812" s="6"/>
      <c r="J812" s="6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ht="15.75" customHeight="1">
      <c r="A813" s="5"/>
      <c r="B813" s="5"/>
      <c r="C813" s="6"/>
      <c r="D813" s="5"/>
      <c r="E813" s="5"/>
      <c r="F813" s="37"/>
      <c r="G813" s="6"/>
      <c r="H813" s="6"/>
      <c r="I813" s="6"/>
      <c r="J813" s="6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ht="15.75" customHeight="1">
      <c r="A814" s="5"/>
      <c r="B814" s="5"/>
      <c r="C814" s="6"/>
      <c r="D814" s="5"/>
      <c r="E814" s="5"/>
      <c r="F814" s="37"/>
      <c r="G814" s="6"/>
      <c r="H814" s="6"/>
      <c r="I814" s="6"/>
      <c r="J814" s="6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ht="15.75" customHeight="1">
      <c r="A815" s="5"/>
      <c r="B815" s="5"/>
      <c r="C815" s="6"/>
      <c r="D815" s="5"/>
      <c r="E815" s="5"/>
      <c r="F815" s="37"/>
      <c r="G815" s="6"/>
      <c r="H815" s="6"/>
      <c r="I815" s="6"/>
      <c r="J815" s="6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ht="15.75" customHeight="1">
      <c r="A816" s="5"/>
      <c r="B816" s="5"/>
      <c r="C816" s="6"/>
      <c r="D816" s="5"/>
      <c r="E816" s="5"/>
      <c r="F816" s="37"/>
      <c r="G816" s="6"/>
      <c r="H816" s="6"/>
      <c r="I816" s="6"/>
      <c r="J816" s="6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ht="15.75" customHeight="1">
      <c r="A817" s="5"/>
      <c r="B817" s="5"/>
      <c r="C817" s="6"/>
      <c r="D817" s="5"/>
      <c r="E817" s="5"/>
      <c r="F817" s="37"/>
      <c r="G817" s="6"/>
      <c r="H817" s="6"/>
      <c r="I817" s="6"/>
      <c r="J817" s="6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ht="15.75" customHeight="1">
      <c r="A818" s="5"/>
      <c r="B818" s="5"/>
      <c r="C818" s="6"/>
      <c r="D818" s="5"/>
      <c r="E818" s="5"/>
      <c r="F818" s="37"/>
      <c r="G818" s="6"/>
      <c r="H818" s="6"/>
      <c r="I818" s="6"/>
      <c r="J818" s="6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ht="15.75" customHeight="1">
      <c r="A819" s="5"/>
      <c r="B819" s="5"/>
      <c r="C819" s="6"/>
      <c r="D819" s="5"/>
      <c r="E819" s="5"/>
      <c r="F819" s="37"/>
      <c r="G819" s="6"/>
      <c r="H819" s="6"/>
      <c r="I819" s="6"/>
      <c r="J819" s="6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ht="15.75" customHeight="1">
      <c r="A820" s="5"/>
      <c r="B820" s="5"/>
      <c r="C820" s="6"/>
      <c r="D820" s="5"/>
      <c r="E820" s="5"/>
      <c r="F820" s="37"/>
      <c r="G820" s="6"/>
      <c r="H820" s="6"/>
      <c r="I820" s="6"/>
      <c r="J820" s="6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ht="15.75" customHeight="1">
      <c r="A821" s="5"/>
      <c r="B821" s="5"/>
      <c r="C821" s="6"/>
      <c r="D821" s="5"/>
      <c r="E821" s="5"/>
      <c r="F821" s="37"/>
      <c r="G821" s="6"/>
      <c r="H821" s="6"/>
      <c r="I821" s="6"/>
      <c r="J821" s="6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ht="15.75" customHeight="1">
      <c r="A822" s="5"/>
      <c r="B822" s="5"/>
      <c r="C822" s="6"/>
      <c r="D822" s="5"/>
      <c r="E822" s="5"/>
      <c r="F822" s="37"/>
      <c r="G822" s="6"/>
      <c r="H822" s="6"/>
      <c r="I822" s="6"/>
      <c r="J822" s="6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ht="15.75" customHeight="1">
      <c r="A823" s="5"/>
      <c r="B823" s="5"/>
      <c r="C823" s="6"/>
      <c r="D823" s="5"/>
      <c r="E823" s="5"/>
      <c r="F823" s="37"/>
      <c r="G823" s="6"/>
      <c r="H823" s="6"/>
      <c r="I823" s="6"/>
      <c r="J823" s="6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ht="15.75" customHeight="1">
      <c r="A824" s="5"/>
      <c r="B824" s="5"/>
      <c r="C824" s="6"/>
      <c r="D824" s="5"/>
      <c r="E824" s="5"/>
      <c r="F824" s="37"/>
      <c r="G824" s="6"/>
      <c r="H824" s="6"/>
      <c r="I824" s="6"/>
      <c r="J824" s="6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ht="15.75" customHeight="1">
      <c r="A825" s="5"/>
      <c r="B825" s="5"/>
      <c r="C825" s="6"/>
      <c r="D825" s="5"/>
      <c r="E825" s="5"/>
      <c r="F825" s="37"/>
      <c r="G825" s="6"/>
      <c r="H825" s="6"/>
      <c r="I825" s="6"/>
      <c r="J825" s="6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ht="15.75" customHeight="1">
      <c r="A826" s="5"/>
      <c r="B826" s="5"/>
      <c r="C826" s="6"/>
      <c r="D826" s="5"/>
      <c r="E826" s="5"/>
      <c r="F826" s="37"/>
      <c r="G826" s="6"/>
      <c r="H826" s="6"/>
      <c r="I826" s="6"/>
      <c r="J826" s="6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ht="15.75" customHeight="1">
      <c r="A827" s="5"/>
      <c r="B827" s="5"/>
      <c r="C827" s="6"/>
      <c r="D827" s="5"/>
      <c r="E827" s="5"/>
      <c r="F827" s="37"/>
      <c r="G827" s="6"/>
      <c r="H827" s="6"/>
      <c r="I827" s="6"/>
      <c r="J827" s="6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ht="15.75" customHeight="1">
      <c r="A828" s="5"/>
      <c r="B828" s="5"/>
      <c r="C828" s="6"/>
      <c r="D828" s="5"/>
      <c r="E828" s="5"/>
      <c r="F828" s="37"/>
      <c r="G828" s="6"/>
      <c r="H828" s="6"/>
      <c r="I828" s="6"/>
      <c r="J828" s="6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ht="15.75" customHeight="1">
      <c r="A829" s="5"/>
      <c r="B829" s="5"/>
      <c r="C829" s="6"/>
      <c r="D829" s="5"/>
      <c r="E829" s="5"/>
      <c r="F829" s="37"/>
      <c r="G829" s="6"/>
      <c r="H829" s="6"/>
      <c r="I829" s="6"/>
      <c r="J829" s="6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ht="15.75" customHeight="1">
      <c r="A830" s="5"/>
      <c r="B830" s="5"/>
      <c r="C830" s="6"/>
      <c r="D830" s="5"/>
      <c r="E830" s="5"/>
      <c r="F830" s="37"/>
      <c r="G830" s="6"/>
      <c r="H830" s="6"/>
      <c r="I830" s="6"/>
      <c r="J830" s="6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ht="15.75" customHeight="1">
      <c r="A831" s="5"/>
      <c r="B831" s="5"/>
      <c r="C831" s="6"/>
      <c r="D831" s="5"/>
      <c r="E831" s="5"/>
      <c r="F831" s="37"/>
      <c r="G831" s="6"/>
      <c r="H831" s="6"/>
      <c r="I831" s="6"/>
      <c r="J831" s="6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ht="15.75" customHeight="1">
      <c r="A832" s="5"/>
      <c r="B832" s="5"/>
      <c r="C832" s="6"/>
      <c r="D832" s="5"/>
      <c r="E832" s="5"/>
      <c r="F832" s="37"/>
      <c r="G832" s="6"/>
      <c r="H832" s="6"/>
      <c r="I832" s="6"/>
      <c r="J832" s="6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ht="15.75" customHeight="1">
      <c r="A833" s="5"/>
      <c r="B833" s="5"/>
      <c r="C833" s="6"/>
      <c r="D833" s="5"/>
      <c r="E833" s="5"/>
      <c r="F833" s="37"/>
      <c r="G833" s="6"/>
      <c r="H833" s="6"/>
      <c r="I833" s="6"/>
      <c r="J833" s="6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ht="15.75" customHeight="1">
      <c r="A834" s="5"/>
      <c r="B834" s="5"/>
      <c r="C834" s="6"/>
      <c r="D834" s="5"/>
      <c r="E834" s="5"/>
      <c r="F834" s="37"/>
      <c r="G834" s="6"/>
      <c r="H834" s="6"/>
      <c r="I834" s="6"/>
      <c r="J834" s="6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ht="15.75" customHeight="1">
      <c r="A835" s="5"/>
      <c r="B835" s="5"/>
      <c r="C835" s="6"/>
      <c r="D835" s="5"/>
      <c r="E835" s="5"/>
      <c r="F835" s="37"/>
      <c r="G835" s="6"/>
      <c r="H835" s="6"/>
      <c r="I835" s="6"/>
      <c r="J835" s="6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ht="15.75" customHeight="1">
      <c r="A836" s="5"/>
      <c r="B836" s="5"/>
      <c r="C836" s="6"/>
      <c r="D836" s="5"/>
      <c r="E836" s="5"/>
      <c r="F836" s="37"/>
      <c r="G836" s="6"/>
      <c r="H836" s="6"/>
      <c r="I836" s="6"/>
      <c r="J836" s="6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ht="15.75" customHeight="1">
      <c r="A837" s="5"/>
      <c r="B837" s="5"/>
      <c r="C837" s="6"/>
      <c r="D837" s="5"/>
      <c r="E837" s="5"/>
      <c r="F837" s="37"/>
      <c r="G837" s="6"/>
      <c r="H837" s="6"/>
      <c r="I837" s="6"/>
      <c r="J837" s="6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ht="15.75" customHeight="1">
      <c r="A838" s="5"/>
      <c r="B838" s="5"/>
      <c r="C838" s="6"/>
      <c r="D838" s="5"/>
      <c r="E838" s="5"/>
      <c r="F838" s="37"/>
      <c r="G838" s="6"/>
      <c r="H838" s="6"/>
      <c r="I838" s="6"/>
      <c r="J838" s="6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ht="15.75" customHeight="1">
      <c r="A839" s="5"/>
      <c r="B839" s="5"/>
      <c r="C839" s="6"/>
      <c r="D839" s="5"/>
      <c r="E839" s="5"/>
      <c r="F839" s="37"/>
      <c r="G839" s="6"/>
      <c r="H839" s="6"/>
      <c r="I839" s="6"/>
      <c r="J839" s="6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ht="15.75" customHeight="1">
      <c r="A840" s="5"/>
      <c r="B840" s="5"/>
      <c r="C840" s="6"/>
      <c r="D840" s="5"/>
      <c r="E840" s="5"/>
      <c r="F840" s="37"/>
      <c r="G840" s="6"/>
      <c r="H840" s="6"/>
      <c r="I840" s="6"/>
      <c r="J840" s="6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ht="15.75" customHeight="1">
      <c r="A841" s="5"/>
      <c r="B841" s="5"/>
      <c r="C841" s="6"/>
      <c r="D841" s="5"/>
      <c r="E841" s="5"/>
      <c r="F841" s="37"/>
      <c r="G841" s="6"/>
      <c r="H841" s="6"/>
      <c r="I841" s="6"/>
      <c r="J841" s="6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ht="15.75" customHeight="1">
      <c r="A842" s="5"/>
      <c r="B842" s="5"/>
      <c r="C842" s="6"/>
      <c r="D842" s="5"/>
      <c r="E842" s="5"/>
      <c r="F842" s="37"/>
      <c r="G842" s="6"/>
      <c r="H842" s="6"/>
      <c r="I842" s="6"/>
      <c r="J842" s="6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ht="15.75" customHeight="1">
      <c r="A843" s="5"/>
      <c r="B843" s="5"/>
      <c r="C843" s="6"/>
      <c r="D843" s="5"/>
      <c r="E843" s="5"/>
      <c r="F843" s="37"/>
      <c r="G843" s="6"/>
      <c r="H843" s="6"/>
      <c r="I843" s="6"/>
      <c r="J843" s="6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ht="15.75" customHeight="1">
      <c r="A844" s="5"/>
      <c r="B844" s="5"/>
      <c r="C844" s="6"/>
      <c r="D844" s="5"/>
      <c r="E844" s="5"/>
      <c r="F844" s="37"/>
      <c r="G844" s="6"/>
      <c r="H844" s="6"/>
      <c r="I844" s="6"/>
      <c r="J844" s="6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ht="15.75" customHeight="1">
      <c r="A845" s="5"/>
      <c r="B845" s="5"/>
      <c r="C845" s="6"/>
      <c r="D845" s="5"/>
      <c r="E845" s="5"/>
      <c r="F845" s="37"/>
      <c r="G845" s="6"/>
      <c r="H845" s="6"/>
      <c r="I845" s="6"/>
      <c r="J845" s="6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ht="15.75" customHeight="1">
      <c r="A846" s="5"/>
      <c r="B846" s="5"/>
      <c r="C846" s="6"/>
      <c r="D846" s="5"/>
      <c r="E846" s="5"/>
      <c r="F846" s="37"/>
      <c r="G846" s="6"/>
      <c r="H846" s="6"/>
      <c r="I846" s="6"/>
      <c r="J846" s="6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ht="15.75" customHeight="1">
      <c r="A847" s="5"/>
      <c r="B847" s="5"/>
      <c r="C847" s="6"/>
      <c r="D847" s="5"/>
      <c r="E847" s="5"/>
      <c r="F847" s="37"/>
      <c r="G847" s="6"/>
      <c r="H847" s="6"/>
      <c r="I847" s="6"/>
      <c r="J847" s="6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ht="15.75" customHeight="1">
      <c r="A848" s="5"/>
      <c r="B848" s="5"/>
      <c r="C848" s="6"/>
      <c r="D848" s="5"/>
      <c r="E848" s="5"/>
      <c r="F848" s="37"/>
      <c r="G848" s="6"/>
      <c r="H848" s="6"/>
      <c r="I848" s="6"/>
      <c r="J848" s="6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ht="15.75" customHeight="1">
      <c r="A849" s="5"/>
      <c r="B849" s="5"/>
      <c r="C849" s="6"/>
      <c r="D849" s="5"/>
      <c r="E849" s="5"/>
      <c r="F849" s="37"/>
      <c r="G849" s="6"/>
      <c r="H849" s="6"/>
      <c r="I849" s="6"/>
      <c r="J849" s="6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ht="15.75" customHeight="1">
      <c r="A850" s="5"/>
      <c r="B850" s="5"/>
      <c r="C850" s="6"/>
      <c r="D850" s="5"/>
      <c r="E850" s="5"/>
      <c r="F850" s="37"/>
      <c r="G850" s="6"/>
      <c r="H850" s="6"/>
      <c r="I850" s="6"/>
      <c r="J850" s="6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ht="15.75" customHeight="1">
      <c r="A851" s="5"/>
      <c r="B851" s="5"/>
      <c r="C851" s="6"/>
      <c r="D851" s="5"/>
      <c r="E851" s="5"/>
      <c r="F851" s="37"/>
      <c r="G851" s="6"/>
      <c r="H851" s="6"/>
      <c r="I851" s="6"/>
      <c r="J851" s="6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ht="15.75" customHeight="1">
      <c r="A852" s="5"/>
      <c r="B852" s="5"/>
      <c r="C852" s="6"/>
      <c r="D852" s="5"/>
      <c r="E852" s="5"/>
      <c r="F852" s="37"/>
      <c r="G852" s="6"/>
      <c r="H852" s="6"/>
      <c r="I852" s="6"/>
      <c r="J852" s="6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ht="15.75" customHeight="1">
      <c r="A853" s="5"/>
      <c r="B853" s="5"/>
      <c r="C853" s="6"/>
      <c r="D853" s="5"/>
      <c r="E853" s="5"/>
      <c r="F853" s="37"/>
      <c r="G853" s="6"/>
      <c r="H853" s="6"/>
      <c r="I853" s="6"/>
      <c r="J853" s="6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ht="15.75" customHeight="1">
      <c r="A854" s="5"/>
      <c r="B854" s="5"/>
      <c r="C854" s="6"/>
      <c r="D854" s="5"/>
      <c r="E854" s="5"/>
      <c r="F854" s="37"/>
      <c r="G854" s="6"/>
      <c r="H854" s="6"/>
      <c r="I854" s="6"/>
      <c r="J854" s="6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ht="15.75" customHeight="1">
      <c r="A855" s="5"/>
      <c r="B855" s="5"/>
      <c r="C855" s="6"/>
      <c r="D855" s="5"/>
      <c r="E855" s="5"/>
      <c r="F855" s="37"/>
      <c r="G855" s="6"/>
      <c r="H855" s="6"/>
      <c r="I855" s="6"/>
      <c r="J855" s="6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ht="15.75" customHeight="1">
      <c r="A856" s="5"/>
      <c r="B856" s="5"/>
      <c r="C856" s="6"/>
      <c r="D856" s="5"/>
      <c r="E856" s="5"/>
      <c r="F856" s="37"/>
      <c r="G856" s="6"/>
      <c r="H856" s="6"/>
      <c r="I856" s="6"/>
      <c r="J856" s="6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ht="15.75" customHeight="1">
      <c r="A857" s="5"/>
      <c r="B857" s="5"/>
      <c r="C857" s="6"/>
      <c r="D857" s="5"/>
      <c r="E857" s="5"/>
      <c r="F857" s="37"/>
      <c r="G857" s="6"/>
      <c r="H857" s="6"/>
      <c r="I857" s="6"/>
      <c r="J857" s="6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ht="15.75" customHeight="1">
      <c r="A858" s="5"/>
      <c r="B858" s="5"/>
      <c r="C858" s="6"/>
      <c r="D858" s="5"/>
      <c r="E858" s="5"/>
      <c r="F858" s="37"/>
      <c r="G858" s="6"/>
      <c r="H858" s="6"/>
      <c r="I858" s="6"/>
      <c r="J858" s="6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ht="15.75" customHeight="1">
      <c r="A859" s="5"/>
      <c r="B859" s="5"/>
      <c r="C859" s="6"/>
      <c r="D859" s="5"/>
      <c r="E859" s="5"/>
      <c r="F859" s="37"/>
      <c r="G859" s="6"/>
      <c r="H859" s="6"/>
      <c r="I859" s="6"/>
      <c r="J859" s="6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ht="15.75" customHeight="1">
      <c r="A860" s="5"/>
      <c r="B860" s="5"/>
      <c r="C860" s="6"/>
      <c r="D860" s="5"/>
      <c r="E860" s="5"/>
      <c r="F860" s="37"/>
      <c r="G860" s="6"/>
      <c r="H860" s="6"/>
      <c r="I860" s="6"/>
      <c r="J860" s="6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ht="15.75" customHeight="1">
      <c r="A861" s="5"/>
      <c r="B861" s="5"/>
      <c r="C861" s="6"/>
      <c r="D861" s="5"/>
      <c r="E861" s="5"/>
      <c r="F861" s="37"/>
      <c r="G861" s="6"/>
      <c r="H861" s="6"/>
      <c r="I861" s="6"/>
      <c r="J861" s="6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ht="15.75" customHeight="1">
      <c r="A862" s="5"/>
      <c r="B862" s="5"/>
      <c r="C862" s="6"/>
      <c r="D862" s="5"/>
      <c r="E862" s="5"/>
      <c r="F862" s="37"/>
      <c r="G862" s="6"/>
      <c r="H862" s="6"/>
      <c r="I862" s="6"/>
      <c r="J862" s="6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ht="15.75" customHeight="1">
      <c r="A863" s="5"/>
      <c r="B863" s="5"/>
      <c r="C863" s="6"/>
      <c r="D863" s="5"/>
      <c r="E863" s="5"/>
      <c r="F863" s="37"/>
      <c r="G863" s="6"/>
      <c r="H863" s="6"/>
      <c r="I863" s="6"/>
      <c r="J863" s="6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ht="15.75" customHeight="1">
      <c r="A864" s="5"/>
      <c r="B864" s="5"/>
      <c r="C864" s="6"/>
      <c r="D864" s="5"/>
      <c r="E864" s="5"/>
      <c r="F864" s="37"/>
      <c r="G864" s="6"/>
      <c r="H864" s="6"/>
      <c r="I864" s="6"/>
      <c r="J864" s="6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ht="15.75" customHeight="1">
      <c r="A865" s="5"/>
      <c r="B865" s="5"/>
      <c r="C865" s="6"/>
      <c r="D865" s="5"/>
      <c r="E865" s="5"/>
      <c r="F865" s="37"/>
      <c r="G865" s="6"/>
      <c r="H865" s="6"/>
      <c r="I865" s="6"/>
      <c r="J865" s="6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ht="15.75" customHeight="1">
      <c r="A866" s="5"/>
      <c r="B866" s="5"/>
      <c r="C866" s="6"/>
      <c r="D866" s="5"/>
      <c r="E866" s="5"/>
      <c r="F866" s="37"/>
      <c r="G866" s="6"/>
      <c r="H866" s="6"/>
      <c r="I866" s="6"/>
      <c r="J866" s="6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ht="15.75" customHeight="1">
      <c r="A867" s="5"/>
      <c r="B867" s="5"/>
      <c r="C867" s="6"/>
      <c r="D867" s="5"/>
      <c r="E867" s="5"/>
      <c r="F867" s="37"/>
      <c r="G867" s="6"/>
      <c r="H867" s="6"/>
      <c r="I867" s="6"/>
      <c r="J867" s="6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ht="15.75" customHeight="1">
      <c r="A868" s="5"/>
      <c r="B868" s="5"/>
      <c r="C868" s="6"/>
      <c r="D868" s="5"/>
      <c r="E868" s="5"/>
      <c r="F868" s="37"/>
      <c r="G868" s="6"/>
      <c r="H868" s="6"/>
      <c r="I868" s="6"/>
      <c r="J868" s="6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ht="15.75" customHeight="1">
      <c r="A869" s="5"/>
      <c r="B869" s="5"/>
      <c r="C869" s="6"/>
      <c r="D869" s="5"/>
      <c r="E869" s="5"/>
      <c r="F869" s="37"/>
      <c r="G869" s="6"/>
      <c r="H869" s="6"/>
      <c r="I869" s="6"/>
      <c r="J869" s="6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ht="15.75" customHeight="1">
      <c r="A870" s="5"/>
      <c r="B870" s="5"/>
      <c r="C870" s="6"/>
      <c r="D870" s="5"/>
      <c r="E870" s="5"/>
      <c r="F870" s="37"/>
      <c r="G870" s="6"/>
      <c r="H870" s="6"/>
      <c r="I870" s="6"/>
      <c r="J870" s="6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ht="15.75" customHeight="1">
      <c r="A871" s="5"/>
      <c r="B871" s="5"/>
      <c r="C871" s="6"/>
      <c r="D871" s="5"/>
      <c r="E871" s="5"/>
      <c r="F871" s="37"/>
      <c r="G871" s="6"/>
      <c r="H871" s="6"/>
      <c r="I871" s="6"/>
      <c r="J871" s="6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ht="15.75" customHeight="1">
      <c r="A872" s="5"/>
      <c r="B872" s="5"/>
      <c r="C872" s="6"/>
      <c r="D872" s="5"/>
      <c r="E872" s="5"/>
      <c r="F872" s="37"/>
      <c r="G872" s="6"/>
      <c r="H872" s="6"/>
      <c r="I872" s="6"/>
      <c r="J872" s="6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ht="15.75" customHeight="1">
      <c r="A873" s="5"/>
      <c r="B873" s="5"/>
      <c r="C873" s="6"/>
      <c r="D873" s="5"/>
      <c r="E873" s="5"/>
      <c r="F873" s="37"/>
      <c r="G873" s="6"/>
      <c r="H873" s="6"/>
      <c r="I873" s="6"/>
      <c r="J873" s="6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ht="15.75" customHeight="1">
      <c r="A874" s="5"/>
      <c r="B874" s="5"/>
      <c r="C874" s="6"/>
      <c r="D874" s="5"/>
      <c r="E874" s="5"/>
      <c r="F874" s="37"/>
      <c r="G874" s="6"/>
      <c r="H874" s="6"/>
      <c r="I874" s="6"/>
      <c r="J874" s="6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ht="15.75" customHeight="1">
      <c r="A875" s="5"/>
      <c r="B875" s="5"/>
      <c r="C875" s="6"/>
      <c r="D875" s="5"/>
      <c r="E875" s="5"/>
      <c r="F875" s="37"/>
      <c r="G875" s="6"/>
      <c r="H875" s="6"/>
      <c r="I875" s="6"/>
      <c r="J875" s="6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ht="15.75" customHeight="1">
      <c r="A876" s="5"/>
      <c r="B876" s="5"/>
      <c r="C876" s="6"/>
      <c r="D876" s="5"/>
      <c r="E876" s="5"/>
      <c r="F876" s="37"/>
      <c r="G876" s="6"/>
      <c r="H876" s="6"/>
      <c r="I876" s="6"/>
      <c r="J876" s="6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ht="15.75" customHeight="1">
      <c r="A877" s="5"/>
      <c r="B877" s="5"/>
      <c r="C877" s="6"/>
      <c r="D877" s="5"/>
      <c r="E877" s="5"/>
      <c r="F877" s="37"/>
      <c r="G877" s="6"/>
      <c r="H877" s="6"/>
      <c r="I877" s="6"/>
      <c r="J877" s="6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ht="15.75" customHeight="1">
      <c r="A878" s="5"/>
      <c r="B878" s="5"/>
      <c r="C878" s="6"/>
      <c r="D878" s="5"/>
      <c r="E878" s="5"/>
      <c r="F878" s="37"/>
      <c r="G878" s="6"/>
      <c r="H878" s="6"/>
      <c r="I878" s="6"/>
      <c r="J878" s="6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ht="15.75" customHeight="1">
      <c r="A879" s="5"/>
      <c r="B879" s="5"/>
      <c r="C879" s="6"/>
      <c r="D879" s="5"/>
      <c r="E879" s="5"/>
      <c r="F879" s="37"/>
      <c r="G879" s="6"/>
      <c r="H879" s="6"/>
      <c r="I879" s="6"/>
      <c r="J879" s="6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ht="15.75" customHeight="1">
      <c r="A880" s="5"/>
      <c r="B880" s="5"/>
      <c r="C880" s="6"/>
      <c r="D880" s="5"/>
      <c r="E880" s="5"/>
      <c r="F880" s="37"/>
      <c r="G880" s="6"/>
      <c r="H880" s="6"/>
      <c r="I880" s="6"/>
      <c r="J880" s="6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ht="15.75" customHeight="1">
      <c r="A881" s="5"/>
      <c r="B881" s="5"/>
      <c r="C881" s="6"/>
      <c r="D881" s="5"/>
      <c r="E881" s="5"/>
      <c r="F881" s="37"/>
      <c r="G881" s="6"/>
      <c r="H881" s="6"/>
      <c r="I881" s="6"/>
      <c r="J881" s="6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ht="15.75" customHeight="1">
      <c r="A882" s="5"/>
      <c r="B882" s="5"/>
      <c r="C882" s="6"/>
      <c r="D882" s="5"/>
      <c r="E882" s="5"/>
      <c r="F882" s="37"/>
      <c r="G882" s="6"/>
      <c r="H882" s="6"/>
      <c r="I882" s="6"/>
      <c r="J882" s="6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ht="15.75" customHeight="1">
      <c r="A883" s="5"/>
      <c r="B883" s="5"/>
      <c r="C883" s="6"/>
      <c r="D883" s="5"/>
      <c r="E883" s="5"/>
      <c r="F883" s="37"/>
      <c r="G883" s="6"/>
      <c r="H883" s="6"/>
      <c r="I883" s="6"/>
      <c r="J883" s="6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ht="15.75" customHeight="1">
      <c r="A884" s="5"/>
      <c r="B884" s="5"/>
      <c r="C884" s="6"/>
      <c r="D884" s="5"/>
      <c r="E884" s="5"/>
      <c r="F884" s="37"/>
      <c r="G884" s="6"/>
      <c r="H884" s="6"/>
      <c r="I884" s="6"/>
      <c r="J884" s="6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ht="15.75" customHeight="1">
      <c r="A885" s="5"/>
      <c r="B885" s="5"/>
      <c r="C885" s="6"/>
      <c r="D885" s="5"/>
      <c r="E885" s="5"/>
      <c r="F885" s="37"/>
      <c r="G885" s="6"/>
      <c r="H885" s="6"/>
      <c r="I885" s="6"/>
      <c r="J885" s="6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ht="15.75" customHeight="1">
      <c r="A886" s="5"/>
      <c r="B886" s="5"/>
      <c r="C886" s="6"/>
      <c r="D886" s="5"/>
      <c r="E886" s="5"/>
      <c r="F886" s="37"/>
      <c r="G886" s="6"/>
      <c r="H886" s="6"/>
      <c r="I886" s="6"/>
      <c r="J886" s="6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ht="15.75" customHeight="1">
      <c r="A887" s="5"/>
      <c r="B887" s="5"/>
      <c r="C887" s="6"/>
      <c r="D887" s="5"/>
      <c r="E887" s="5"/>
      <c r="F887" s="37"/>
      <c r="G887" s="6"/>
      <c r="H887" s="6"/>
      <c r="I887" s="6"/>
      <c r="J887" s="6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ht="15.75" customHeight="1">
      <c r="A888" s="5"/>
      <c r="B888" s="5"/>
      <c r="C888" s="6"/>
      <c r="D888" s="5"/>
      <c r="E888" s="5"/>
      <c r="F888" s="37"/>
      <c r="G888" s="6"/>
      <c r="H888" s="6"/>
      <c r="I888" s="6"/>
      <c r="J888" s="6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ht="15.75" customHeight="1">
      <c r="A889" s="5"/>
      <c r="B889" s="5"/>
      <c r="C889" s="6"/>
      <c r="D889" s="5"/>
      <c r="E889" s="5"/>
      <c r="F889" s="37"/>
      <c r="G889" s="6"/>
      <c r="H889" s="6"/>
      <c r="I889" s="6"/>
      <c r="J889" s="6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ht="15.75" customHeight="1">
      <c r="A890" s="5"/>
      <c r="B890" s="5"/>
      <c r="C890" s="6"/>
      <c r="D890" s="5"/>
      <c r="E890" s="5"/>
      <c r="F890" s="37"/>
      <c r="G890" s="6"/>
      <c r="H890" s="6"/>
      <c r="I890" s="6"/>
      <c r="J890" s="6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ht="15.75" customHeight="1">
      <c r="A891" s="5"/>
      <c r="B891" s="5"/>
      <c r="C891" s="6"/>
      <c r="D891" s="5"/>
      <c r="E891" s="5"/>
      <c r="F891" s="37"/>
      <c r="G891" s="6"/>
      <c r="H891" s="6"/>
      <c r="I891" s="6"/>
      <c r="J891" s="6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ht="15.75" customHeight="1">
      <c r="A892" s="5"/>
      <c r="B892" s="5"/>
      <c r="C892" s="6"/>
      <c r="D892" s="5"/>
      <c r="E892" s="5"/>
      <c r="F892" s="37"/>
      <c r="G892" s="6"/>
      <c r="H892" s="6"/>
      <c r="I892" s="6"/>
      <c r="J892" s="6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ht="15.75" customHeight="1">
      <c r="A893" s="5"/>
      <c r="B893" s="5"/>
      <c r="C893" s="6"/>
      <c r="D893" s="5"/>
      <c r="E893" s="5"/>
      <c r="F893" s="37"/>
      <c r="G893" s="6"/>
      <c r="H893" s="6"/>
      <c r="I893" s="6"/>
      <c r="J893" s="6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ht="15.75" customHeight="1">
      <c r="A894" s="5"/>
      <c r="B894" s="5"/>
      <c r="C894" s="6"/>
      <c r="D894" s="5"/>
      <c r="E894" s="5"/>
      <c r="F894" s="37"/>
      <c r="G894" s="6"/>
      <c r="H894" s="6"/>
      <c r="I894" s="6"/>
      <c r="J894" s="6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ht="15.75" customHeight="1">
      <c r="A895" s="5"/>
      <c r="B895" s="5"/>
      <c r="C895" s="6"/>
      <c r="D895" s="5"/>
      <c r="E895" s="5"/>
      <c r="F895" s="37"/>
      <c r="G895" s="6"/>
      <c r="H895" s="6"/>
      <c r="I895" s="6"/>
      <c r="J895" s="6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ht="15.75" customHeight="1">
      <c r="A896" s="5"/>
      <c r="B896" s="5"/>
      <c r="C896" s="6"/>
      <c r="D896" s="5"/>
      <c r="E896" s="5"/>
      <c r="F896" s="37"/>
      <c r="G896" s="6"/>
      <c r="H896" s="6"/>
      <c r="I896" s="6"/>
      <c r="J896" s="6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ht="15.75" customHeight="1">
      <c r="A897" s="5"/>
      <c r="B897" s="5"/>
      <c r="C897" s="6"/>
      <c r="D897" s="5"/>
      <c r="E897" s="5"/>
      <c r="F897" s="37"/>
      <c r="G897" s="6"/>
      <c r="H897" s="6"/>
      <c r="I897" s="6"/>
      <c r="J897" s="6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ht="15.75" customHeight="1">
      <c r="A898" s="5"/>
      <c r="B898" s="5"/>
      <c r="C898" s="6"/>
      <c r="D898" s="5"/>
      <c r="E898" s="5"/>
      <c r="F898" s="37"/>
      <c r="G898" s="6"/>
      <c r="H898" s="6"/>
      <c r="I898" s="6"/>
      <c r="J898" s="6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ht="15.75" customHeight="1">
      <c r="A899" s="5"/>
      <c r="B899" s="5"/>
      <c r="C899" s="6"/>
      <c r="D899" s="5"/>
      <c r="E899" s="5"/>
      <c r="F899" s="37"/>
      <c r="G899" s="6"/>
      <c r="H899" s="6"/>
      <c r="I899" s="6"/>
      <c r="J899" s="6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ht="15.75" customHeight="1">
      <c r="A900" s="5"/>
      <c r="B900" s="5"/>
      <c r="C900" s="6"/>
      <c r="D900" s="5"/>
      <c r="E900" s="5"/>
      <c r="F900" s="37"/>
      <c r="G900" s="6"/>
      <c r="H900" s="6"/>
      <c r="I900" s="6"/>
      <c r="J900" s="6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ht="15.75" customHeight="1">
      <c r="A901" s="5"/>
      <c r="B901" s="5"/>
      <c r="C901" s="6"/>
      <c r="D901" s="5"/>
      <c r="E901" s="5"/>
      <c r="F901" s="37"/>
      <c r="G901" s="6"/>
      <c r="H901" s="6"/>
      <c r="I901" s="6"/>
      <c r="J901" s="6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ht="15.75" customHeight="1">
      <c r="A902" s="5"/>
      <c r="B902" s="5"/>
      <c r="C902" s="6"/>
      <c r="D902" s="5"/>
      <c r="E902" s="5"/>
      <c r="F902" s="37"/>
      <c r="G902" s="6"/>
      <c r="H902" s="6"/>
      <c r="I902" s="6"/>
      <c r="J902" s="6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ht="15.75" customHeight="1">
      <c r="A903" s="5"/>
      <c r="B903" s="5"/>
      <c r="C903" s="6"/>
      <c r="D903" s="5"/>
      <c r="E903" s="5"/>
      <c r="F903" s="37"/>
      <c r="G903" s="6"/>
      <c r="H903" s="6"/>
      <c r="I903" s="6"/>
      <c r="J903" s="6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ht="15.75" customHeight="1">
      <c r="A904" s="5"/>
      <c r="B904" s="5"/>
      <c r="C904" s="6"/>
      <c r="D904" s="5"/>
      <c r="E904" s="5"/>
      <c r="F904" s="37"/>
      <c r="G904" s="6"/>
      <c r="H904" s="6"/>
      <c r="I904" s="6"/>
      <c r="J904" s="6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ht="15.75" customHeight="1">
      <c r="A905" s="5"/>
      <c r="B905" s="5"/>
      <c r="C905" s="6"/>
      <c r="D905" s="5"/>
      <c r="E905" s="5"/>
      <c r="F905" s="37"/>
      <c r="G905" s="6"/>
      <c r="H905" s="6"/>
      <c r="I905" s="6"/>
      <c r="J905" s="6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ht="15.75" customHeight="1">
      <c r="A906" s="5"/>
      <c r="B906" s="5"/>
      <c r="C906" s="6"/>
      <c r="D906" s="5"/>
      <c r="E906" s="5"/>
      <c r="F906" s="37"/>
      <c r="G906" s="6"/>
      <c r="H906" s="6"/>
      <c r="I906" s="6"/>
      <c r="J906" s="6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ht="15.75" customHeight="1">
      <c r="A907" s="5"/>
      <c r="B907" s="5"/>
      <c r="C907" s="6"/>
      <c r="D907" s="5"/>
      <c r="E907" s="5"/>
      <c r="F907" s="37"/>
      <c r="G907" s="6"/>
      <c r="H907" s="6"/>
      <c r="I907" s="6"/>
      <c r="J907" s="6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ht="15.75" customHeight="1">
      <c r="A908" s="5"/>
      <c r="B908" s="5"/>
      <c r="C908" s="6"/>
      <c r="D908" s="5"/>
      <c r="E908" s="5"/>
      <c r="F908" s="37"/>
      <c r="G908" s="6"/>
      <c r="H908" s="6"/>
      <c r="I908" s="6"/>
      <c r="J908" s="6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ht="15.75" customHeight="1">
      <c r="A909" s="5"/>
      <c r="B909" s="5"/>
      <c r="C909" s="6"/>
      <c r="D909" s="5"/>
      <c r="E909" s="5"/>
      <c r="F909" s="37"/>
      <c r="G909" s="6"/>
      <c r="H909" s="6"/>
      <c r="I909" s="6"/>
      <c r="J909" s="6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ht="15.75" customHeight="1">
      <c r="A910" s="5"/>
      <c r="B910" s="5"/>
      <c r="C910" s="6"/>
      <c r="D910" s="5"/>
      <c r="E910" s="5"/>
      <c r="F910" s="37"/>
      <c r="G910" s="6"/>
      <c r="H910" s="6"/>
      <c r="I910" s="6"/>
      <c r="J910" s="6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ht="15.75" customHeight="1">
      <c r="A911" s="5"/>
      <c r="B911" s="5"/>
      <c r="C911" s="6"/>
      <c r="D911" s="5"/>
      <c r="E911" s="5"/>
      <c r="F911" s="37"/>
      <c r="G911" s="6"/>
      <c r="H911" s="6"/>
      <c r="I911" s="6"/>
      <c r="J911" s="6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ht="15.75" customHeight="1">
      <c r="A912" s="5"/>
      <c r="B912" s="5"/>
      <c r="C912" s="6"/>
      <c r="D912" s="5"/>
      <c r="E912" s="5"/>
      <c r="F912" s="37"/>
      <c r="G912" s="6"/>
      <c r="H912" s="6"/>
      <c r="I912" s="6"/>
      <c r="J912" s="6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ht="15.75" customHeight="1">
      <c r="A913" s="5"/>
      <c r="B913" s="5"/>
      <c r="C913" s="6"/>
      <c r="D913" s="5"/>
      <c r="E913" s="5"/>
      <c r="F913" s="37"/>
      <c r="G913" s="6"/>
      <c r="H913" s="6"/>
      <c r="I913" s="6"/>
      <c r="J913" s="6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ht="15.75" customHeight="1">
      <c r="A914" s="5"/>
      <c r="B914" s="5"/>
      <c r="C914" s="6"/>
      <c r="D914" s="5"/>
      <c r="E914" s="5"/>
      <c r="F914" s="37"/>
      <c r="G914" s="6"/>
      <c r="H914" s="6"/>
      <c r="I914" s="6"/>
      <c r="J914" s="6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ht="15.75" customHeight="1">
      <c r="A915" s="5"/>
      <c r="B915" s="5"/>
      <c r="C915" s="6"/>
      <c r="D915" s="5"/>
      <c r="E915" s="5"/>
      <c r="F915" s="37"/>
      <c r="G915" s="6"/>
      <c r="H915" s="6"/>
      <c r="I915" s="6"/>
      <c r="J915" s="6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ht="15.75" customHeight="1">
      <c r="A916" s="5"/>
      <c r="B916" s="5"/>
      <c r="C916" s="6"/>
      <c r="D916" s="5"/>
      <c r="E916" s="5"/>
      <c r="F916" s="37"/>
      <c r="G916" s="6"/>
      <c r="H916" s="6"/>
      <c r="I916" s="6"/>
      <c r="J916" s="6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ht="15.75" customHeight="1">
      <c r="A917" s="5"/>
      <c r="B917" s="5"/>
      <c r="C917" s="6"/>
      <c r="D917" s="5"/>
      <c r="E917" s="5"/>
      <c r="F917" s="37"/>
      <c r="G917" s="6"/>
      <c r="H917" s="6"/>
      <c r="I917" s="6"/>
      <c r="J917" s="6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ht="15.75" customHeight="1">
      <c r="A918" s="5"/>
      <c r="B918" s="5"/>
      <c r="C918" s="6"/>
      <c r="D918" s="5"/>
      <c r="E918" s="5"/>
      <c r="F918" s="37"/>
      <c r="G918" s="6"/>
      <c r="H918" s="6"/>
      <c r="I918" s="6"/>
      <c r="J918" s="6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ht="15.75" customHeight="1">
      <c r="A919" s="5"/>
      <c r="B919" s="5"/>
      <c r="C919" s="6"/>
      <c r="D919" s="5"/>
      <c r="E919" s="5"/>
      <c r="F919" s="37"/>
      <c r="G919" s="6"/>
      <c r="H919" s="6"/>
      <c r="I919" s="6"/>
      <c r="J919" s="6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ht="15.75" customHeight="1">
      <c r="A920" s="5"/>
      <c r="B920" s="5"/>
      <c r="C920" s="6"/>
      <c r="D920" s="5"/>
      <c r="E920" s="5"/>
      <c r="F920" s="37"/>
      <c r="G920" s="6"/>
      <c r="H920" s="6"/>
      <c r="I920" s="6"/>
      <c r="J920" s="6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ht="15.75" customHeight="1">
      <c r="A921" s="5"/>
      <c r="B921" s="5"/>
      <c r="C921" s="6"/>
      <c r="D921" s="5"/>
      <c r="E921" s="5"/>
      <c r="F921" s="37"/>
      <c r="G921" s="6"/>
      <c r="H921" s="6"/>
      <c r="I921" s="6"/>
      <c r="J921" s="6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ht="15.75" customHeight="1">
      <c r="A922" s="5"/>
      <c r="B922" s="5"/>
      <c r="C922" s="6"/>
      <c r="D922" s="5"/>
      <c r="E922" s="5"/>
      <c r="F922" s="37"/>
      <c r="G922" s="6"/>
      <c r="H922" s="6"/>
      <c r="I922" s="6"/>
      <c r="J922" s="6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ht="15.75" customHeight="1">
      <c r="A923" s="5"/>
      <c r="B923" s="5"/>
      <c r="C923" s="6"/>
      <c r="D923" s="5"/>
      <c r="E923" s="5"/>
      <c r="F923" s="37"/>
      <c r="G923" s="6"/>
      <c r="H923" s="6"/>
      <c r="I923" s="6"/>
      <c r="J923" s="6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ht="15.75" customHeight="1">
      <c r="A924" s="5"/>
      <c r="B924" s="5"/>
      <c r="C924" s="6"/>
      <c r="D924" s="5"/>
      <c r="E924" s="5"/>
      <c r="F924" s="37"/>
      <c r="G924" s="6"/>
      <c r="H924" s="6"/>
      <c r="I924" s="6"/>
      <c r="J924" s="6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ht="15.75" customHeight="1">
      <c r="A925" s="5"/>
      <c r="B925" s="5"/>
      <c r="C925" s="6"/>
      <c r="D925" s="5"/>
      <c r="E925" s="5"/>
      <c r="F925" s="37"/>
      <c r="G925" s="6"/>
      <c r="H925" s="6"/>
      <c r="I925" s="6"/>
      <c r="J925" s="6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ht="15.75" customHeight="1">
      <c r="A926" s="5"/>
      <c r="B926" s="5"/>
      <c r="C926" s="6"/>
      <c r="D926" s="5"/>
      <c r="E926" s="5"/>
      <c r="F926" s="37"/>
      <c r="G926" s="6"/>
      <c r="H926" s="6"/>
      <c r="I926" s="6"/>
      <c r="J926" s="6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ht="15.75" customHeight="1">
      <c r="A927" s="5"/>
      <c r="B927" s="5"/>
      <c r="C927" s="6"/>
      <c r="D927" s="5"/>
      <c r="E927" s="5"/>
      <c r="F927" s="37"/>
      <c r="G927" s="6"/>
      <c r="H927" s="6"/>
      <c r="I927" s="6"/>
      <c r="J927" s="6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ht="15.75" customHeight="1">
      <c r="A928" s="5"/>
      <c r="B928" s="5"/>
      <c r="C928" s="6"/>
      <c r="D928" s="5"/>
      <c r="E928" s="5"/>
      <c r="F928" s="37"/>
      <c r="G928" s="6"/>
      <c r="H928" s="6"/>
      <c r="I928" s="6"/>
      <c r="J928" s="6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ht="15.75" customHeight="1">
      <c r="A929" s="5"/>
      <c r="B929" s="5"/>
      <c r="C929" s="6"/>
      <c r="D929" s="5"/>
      <c r="E929" s="5"/>
      <c r="F929" s="37"/>
      <c r="G929" s="6"/>
      <c r="H929" s="6"/>
      <c r="I929" s="6"/>
      <c r="J929" s="6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ht="15.75" customHeight="1">
      <c r="A930" s="5"/>
      <c r="B930" s="5"/>
      <c r="C930" s="6"/>
      <c r="D930" s="5"/>
      <c r="E930" s="5"/>
      <c r="F930" s="37"/>
      <c r="G930" s="6"/>
      <c r="H930" s="6"/>
      <c r="I930" s="6"/>
      <c r="J930" s="6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ht="15.75" customHeight="1">
      <c r="A931" s="5"/>
      <c r="B931" s="5"/>
      <c r="C931" s="6"/>
      <c r="D931" s="5"/>
      <c r="E931" s="5"/>
      <c r="F931" s="37"/>
      <c r="G931" s="6"/>
      <c r="H931" s="6"/>
      <c r="I931" s="6"/>
      <c r="J931" s="6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ht="15.75" customHeight="1">
      <c r="A932" s="5"/>
      <c r="B932" s="5"/>
      <c r="C932" s="6"/>
      <c r="D932" s="5"/>
      <c r="E932" s="5"/>
      <c r="F932" s="37"/>
      <c r="G932" s="6"/>
      <c r="H932" s="6"/>
      <c r="I932" s="6"/>
      <c r="J932" s="6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ht="15.75" customHeight="1">
      <c r="A933" s="5"/>
      <c r="B933" s="5"/>
      <c r="C933" s="6"/>
      <c r="D933" s="5"/>
      <c r="E933" s="5"/>
      <c r="F933" s="37"/>
      <c r="G933" s="6"/>
      <c r="H933" s="6"/>
      <c r="I933" s="6"/>
      <c r="J933" s="6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ht="15.75" customHeight="1">
      <c r="A934" s="5"/>
      <c r="B934" s="5"/>
      <c r="C934" s="6"/>
      <c r="D934" s="5"/>
      <c r="E934" s="5"/>
      <c r="F934" s="37"/>
      <c r="G934" s="6"/>
      <c r="H934" s="6"/>
      <c r="I934" s="6"/>
      <c r="J934" s="6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ht="15.75" customHeight="1">
      <c r="A935" s="5"/>
      <c r="B935" s="5"/>
      <c r="C935" s="6"/>
      <c r="D935" s="5"/>
      <c r="E935" s="5"/>
      <c r="F935" s="37"/>
      <c r="G935" s="6"/>
      <c r="H935" s="6"/>
      <c r="I935" s="6"/>
      <c r="J935" s="6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ht="15.75" customHeight="1">
      <c r="A936" s="5"/>
      <c r="B936" s="5"/>
      <c r="C936" s="6"/>
      <c r="D936" s="5"/>
      <c r="E936" s="5"/>
      <c r="F936" s="37"/>
      <c r="G936" s="6"/>
      <c r="H936" s="6"/>
      <c r="I936" s="6"/>
      <c r="J936" s="6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ht="15.75" customHeight="1">
      <c r="A937" s="5"/>
      <c r="B937" s="5"/>
      <c r="C937" s="6"/>
      <c r="D937" s="5"/>
      <c r="E937" s="5"/>
      <c r="F937" s="37"/>
      <c r="G937" s="6"/>
      <c r="H937" s="6"/>
      <c r="I937" s="6"/>
      <c r="J937" s="6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ht="15.75" customHeight="1">
      <c r="A938" s="5"/>
      <c r="B938" s="5"/>
      <c r="C938" s="6"/>
      <c r="D938" s="5"/>
      <c r="E938" s="5"/>
      <c r="F938" s="37"/>
      <c r="G938" s="6"/>
      <c r="H938" s="6"/>
      <c r="I938" s="6"/>
      <c r="J938" s="6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ht="15.75" customHeight="1">
      <c r="A939" s="5"/>
      <c r="B939" s="5"/>
      <c r="C939" s="6"/>
      <c r="D939" s="5"/>
      <c r="E939" s="5"/>
      <c r="F939" s="37"/>
      <c r="G939" s="6"/>
      <c r="H939" s="6"/>
      <c r="I939" s="6"/>
      <c r="J939" s="6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ht="15.75" customHeight="1">
      <c r="A940" s="5"/>
      <c r="B940" s="5"/>
      <c r="C940" s="6"/>
      <c r="D940" s="5"/>
      <c r="E940" s="5"/>
      <c r="F940" s="37"/>
      <c r="G940" s="6"/>
      <c r="H940" s="6"/>
      <c r="I940" s="6"/>
      <c r="J940" s="6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ht="15.75" customHeight="1">
      <c r="A941" s="5"/>
      <c r="B941" s="5"/>
      <c r="C941" s="6"/>
      <c r="D941" s="5"/>
      <c r="E941" s="5"/>
      <c r="F941" s="37"/>
      <c r="G941" s="6"/>
      <c r="H941" s="6"/>
      <c r="I941" s="6"/>
      <c r="J941" s="6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ht="15.75" customHeight="1">
      <c r="A942" s="5"/>
      <c r="B942" s="5"/>
      <c r="C942" s="6"/>
      <c r="D942" s="5"/>
      <c r="E942" s="5"/>
      <c r="F942" s="37"/>
      <c r="G942" s="6"/>
      <c r="H942" s="6"/>
      <c r="I942" s="6"/>
      <c r="J942" s="6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ht="15.75" customHeight="1">
      <c r="A943" s="5"/>
      <c r="B943" s="5"/>
      <c r="C943" s="6"/>
      <c r="D943" s="5"/>
      <c r="E943" s="5"/>
      <c r="F943" s="37"/>
      <c r="G943" s="6"/>
      <c r="H943" s="6"/>
      <c r="I943" s="6"/>
      <c r="J943" s="6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ht="15.75" customHeight="1">
      <c r="A944" s="5"/>
      <c r="B944" s="5"/>
      <c r="C944" s="6"/>
      <c r="D944" s="5"/>
      <c r="E944" s="5"/>
      <c r="F944" s="37"/>
      <c r="G944" s="6"/>
      <c r="H944" s="6"/>
      <c r="I944" s="6"/>
      <c r="J944" s="6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ht="15.75" customHeight="1">
      <c r="A945" s="5"/>
      <c r="B945" s="5"/>
      <c r="C945" s="6"/>
      <c r="D945" s="5"/>
      <c r="E945" s="5"/>
      <c r="F945" s="37"/>
      <c r="G945" s="6"/>
      <c r="H945" s="6"/>
      <c r="I945" s="6"/>
      <c r="J945" s="6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ht="15.75" customHeight="1">
      <c r="A946" s="5"/>
      <c r="B946" s="5"/>
      <c r="C946" s="6"/>
      <c r="D946" s="5"/>
      <c r="E946" s="5"/>
      <c r="F946" s="37"/>
      <c r="G946" s="6"/>
      <c r="H946" s="6"/>
      <c r="I946" s="6"/>
      <c r="J946" s="6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ht="15.75" customHeight="1">
      <c r="A947" s="5"/>
      <c r="B947" s="5"/>
      <c r="C947" s="6"/>
      <c r="D947" s="5"/>
      <c r="E947" s="5"/>
      <c r="F947" s="37"/>
      <c r="G947" s="6"/>
      <c r="H947" s="6"/>
      <c r="I947" s="6"/>
      <c r="J947" s="6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ht="15.75" customHeight="1">
      <c r="A948" s="5"/>
      <c r="B948" s="5"/>
      <c r="C948" s="6"/>
      <c r="D948" s="5"/>
      <c r="E948" s="5"/>
      <c r="F948" s="37"/>
      <c r="G948" s="6"/>
      <c r="H948" s="6"/>
      <c r="I948" s="6"/>
      <c r="J948" s="6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ht="15.75" customHeight="1">
      <c r="A949" s="5"/>
      <c r="B949" s="5"/>
      <c r="C949" s="6"/>
      <c r="D949" s="5"/>
      <c r="E949" s="5"/>
      <c r="F949" s="37"/>
      <c r="G949" s="6"/>
      <c r="H949" s="6"/>
      <c r="I949" s="6"/>
      <c r="J949" s="6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ht="15.75" customHeight="1">
      <c r="A950" s="5"/>
      <c r="B950" s="5"/>
      <c r="C950" s="6"/>
      <c r="D950" s="5"/>
      <c r="E950" s="5"/>
      <c r="F950" s="37"/>
      <c r="G950" s="6"/>
      <c r="H950" s="6"/>
      <c r="I950" s="6"/>
      <c r="J950" s="6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ht="15.75" customHeight="1">
      <c r="A951" s="5"/>
      <c r="B951" s="5"/>
      <c r="C951" s="6"/>
      <c r="D951" s="5"/>
      <c r="E951" s="5"/>
      <c r="F951" s="37"/>
      <c r="G951" s="6"/>
      <c r="H951" s="6"/>
      <c r="I951" s="6"/>
      <c r="J951" s="6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ht="15.75" customHeight="1">
      <c r="A952" s="5"/>
      <c r="B952" s="5"/>
      <c r="C952" s="6"/>
      <c r="D952" s="5"/>
      <c r="E952" s="5"/>
      <c r="F952" s="37"/>
      <c r="G952" s="6"/>
      <c r="H952" s="6"/>
      <c r="I952" s="6"/>
      <c r="J952" s="6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ht="15.75" customHeight="1">
      <c r="A953" s="5"/>
      <c r="B953" s="5"/>
      <c r="C953" s="6"/>
      <c r="D953" s="5"/>
      <c r="E953" s="5"/>
      <c r="F953" s="37"/>
      <c r="G953" s="6"/>
      <c r="H953" s="6"/>
      <c r="I953" s="6"/>
      <c r="J953" s="6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ht="15.75" customHeight="1">
      <c r="A954" s="5"/>
      <c r="B954" s="5"/>
      <c r="C954" s="6"/>
      <c r="D954" s="5"/>
      <c r="E954" s="5"/>
      <c r="F954" s="37"/>
      <c r="G954" s="6"/>
      <c r="H954" s="6"/>
      <c r="I954" s="6"/>
      <c r="J954" s="6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ht="15.75" customHeight="1">
      <c r="A955" s="5"/>
      <c r="B955" s="5"/>
      <c r="C955" s="6"/>
      <c r="D955" s="5"/>
      <c r="E955" s="5"/>
      <c r="F955" s="37"/>
      <c r="G955" s="6"/>
      <c r="H955" s="6"/>
      <c r="I955" s="6"/>
      <c r="J955" s="6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ht="15.75" customHeight="1">
      <c r="A956" s="5"/>
      <c r="B956" s="5"/>
      <c r="C956" s="6"/>
      <c r="D956" s="5"/>
      <c r="E956" s="5"/>
      <c r="F956" s="37"/>
      <c r="G956" s="6"/>
      <c r="H956" s="6"/>
      <c r="I956" s="6"/>
      <c r="J956" s="6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ht="15.75" customHeight="1">
      <c r="A957" s="5"/>
      <c r="B957" s="5"/>
      <c r="C957" s="6"/>
      <c r="D957" s="5"/>
      <c r="E957" s="5"/>
      <c r="F957" s="37"/>
      <c r="G957" s="6"/>
      <c r="H957" s="6"/>
      <c r="I957" s="6"/>
      <c r="J957" s="6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ht="15.75" customHeight="1">
      <c r="A958" s="5"/>
      <c r="B958" s="5"/>
      <c r="C958" s="6"/>
      <c r="D958" s="5"/>
      <c r="E958" s="5"/>
      <c r="F958" s="37"/>
      <c r="G958" s="6"/>
      <c r="H958" s="6"/>
      <c r="I958" s="6"/>
      <c r="J958" s="6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ht="15.75" customHeight="1">
      <c r="A959" s="5"/>
      <c r="B959" s="5"/>
      <c r="C959" s="6"/>
      <c r="D959" s="5"/>
      <c r="E959" s="5"/>
      <c r="F959" s="37"/>
      <c r="G959" s="6"/>
      <c r="H959" s="6"/>
      <c r="I959" s="6"/>
      <c r="J959" s="6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ht="15.75" customHeight="1">
      <c r="A960" s="5"/>
      <c r="B960" s="5"/>
      <c r="C960" s="6"/>
      <c r="D960" s="5"/>
      <c r="E960" s="5"/>
      <c r="F960" s="37"/>
      <c r="G960" s="6"/>
      <c r="H960" s="6"/>
      <c r="I960" s="6"/>
      <c r="J960" s="6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ht="15.75" customHeight="1">
      <c r="A961" s="5"/>
      <c r="B961" s="5"/>
      <c r="C961" s="6"/>
      <c r="D961" s="5"/>
      <c r="E961" s="5"/>
      <c r="F961" s="37"/>
      <c r="G961" s="6"/>
      <c r="H961" s="6"/>
      <c r="I961" s="6"/>
      <c r="J961" s="6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ht="15.75" customHeight="1">
      <c r="A962" s="5"/>
      <c r="B962" s="5"/>
      <c r="C962" s="6"/>
      <c r="D962" s="5"/>
      <c r="E962" s="5"/>
      <c r="F962" s="37"/>
      <c r="G962" s="6"/>
      <c r="H962" s="6"/>
      <c r="I962" s="6"/>
      <c r="J962" s="6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ht="15.75" customHeight="1">
      <c r="A963" s="5"/>
      <c r="B963" s="5"/>
      <c r="C963" s="6"/>
      <c r="D963" s="5"/>
      <c r="E963" s="5"/>
      <c r="F963" s="37"/>
      <c r="G963" s="6"/>
      <c r="H963" s="6"/>
      <c r="I963" s="6"/>
      <c r="J963" s="6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ht="15.75" customHeight="1">
      <c r="A964" s="5"/>
      <c r="B964" s="5"/>
      <c r="C964" s="6"/>
      <c r="D964" s="5"/>
      <c r="E964" s="5"/>
      <c r="F964" s="37"/>
      <c r="G964" s="6"/>
      <c r="H964" s="6"/>
      <c r="I964" s="6"/>
      <c r="J964" s="6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ht="15.75" customHeight="1">
      <c r="A965" s="5"/>
      <c r="B965" s="5"/>
      <c r="C965" s="6"/>
      <c r="D965" s="5"/>
      <c r="E965" s="5"/>
      <c r="F965" s="37"/>
      <c r="G965" s="6"/>
      <c r="H965" s="6"/>
      <c r="I965" s="6"/>
      <c r="J965" s="6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ht="15.75" customHeight="1">
      <c r="A966" s="5"/>
      <c r="B966" s="5"/>
      <c r="C966" s="6"/>
      <c r="D966" s="5"/>
      <c r="E966" s="5"/>
      <c r="F966" s="37"/>
      <c r="G966" s="6"/>
      <c r="H966" s="6"/>
      <c r="I966" s="6"/>
      <c r="J966" s="6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ht="15.75" customHeight="1">
      <c r="A967" s="5"/>
      <c r="B967" s="5"/>
      <c r="C967" s="6"/>
      <c r="D967" s="5"/>
      <c r="E967" s="5"/>
      <c r="F967" s="37"/>
      <c r="G967" s="6"/>
      <c r="H967" s="6"/>
      <c r="I967" s="6"/>
      <c r="J967" s="6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ht="15.75" customHeight="1">
      <c r="A968" s="5"/>
      <c r="B968" s="5"/>
      <c r="C968" s="6"/>
      <c r="D968" s="5"/>
      <c r="E968" s="5"/>
      <c r="F968" s="37"/>
      <c r="G968" s="6"/>
      <c r="H968" s="6"/>
      <c r="I968" s="6"/>
      <c r="J968" s="6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ht="15.75" customHeight="1">
      <c r="A969" s="5"/>
      <c r="B969" s="5"/>
      <c r="C969" s="6"/>
      <c r="D969" s="5"/>
      <c r="E969" s="5"/>
      <c r="F969" s="37"/>
      <c r="G969" s="6"/>
      <c r="H969" s="6"/>
      <c r="I969" s="6"/>
      <c r="J969" s="6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ht="15.75" customHeight="1">
      <c r="A970" s="5"/>
      <c r="B970" s="5"/>
      <c r="C970" s="6"/>
      <c r="D970" s="5"/>
      <c r="E970" s="5"/>
      <c r="F970" s="37"/>
      <c r="G970" s="6"/>
      <c r="H970" s="6"/>
      <c r="I970" s="6"/>
      <c r="J970" s="6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ht="15.75" customHeight="1">
      <c r="A971" s="5"/>
      <c r="B971" s="5"/>
      <c r="C971" s="6"/>
      <c r="D971" s="5"/>
      <c r="E971" s="5"/>
      <c r="F971" s="37"/>
      <c r="G971" s="6"/>
      <c r="H971" s="6"/>
      <c r="I971" s="6"/>
      <c r="J971" s="6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ht="15.75" customHeight="1">
      <c r="A972" s="5"/>
      <c r="B972" s="5"/>
      <c r="C972" s="6"/>
      <c r="D972" s="5"/>
      <c r="E972" s="5"/>
      <c r="F972" s="37"/>
      <c r="G972" s="6"/>
      <c r="H972" s="6"/>
      <c r="I972" s="6"/>
      <c r="J972" s="6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ht="15.75" customHeight="1">
      <c r="A973" s="5"/>
      <c r="B973" s="5"/>
      <c r="C973" s="6"/>
      <c r="D973" s="5"/>
      <c r="E973" s="5"/>
      <c r="F973" s="37"/>
      <c r="G973" s="6"/>
      <c r="H973" s="6"/>
      <c r="I973" s="6"/>
      <c r="J973" s="6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ht="15.75" customHeight="1">
      <c r="A974" s="5"/>
      <c r="B974" s="5"/>
      <c r="C974" s="6"/>
      <c r="D974" s="5"/>
      <c r="E974" s="5"/>
      <c r="F974" s="37"/>
      <c r="G974" s="6"/>
      <c r="H974" s="6"/>
      <c r="I974" s="6"/>
      <c r="J974" s="6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ht="15.75" customHeight="1">
      <c r="A975" s="5"/>
      <c r="B975" s="5"/>
      <c r="C975" s="6"/>
      <c r="D975" s="5"/>
      <c r="E975" s="5"/>
      <c r="F975" s="37"/>
      <c r="G975" s="6"/>
      <c r="H975" s="6"/>
      <c r="I975" s="6"/>
      <c r="J975" s="6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ht="15.75" customHeight="1">
      <c r="A976" s="5"/>
      <c r="B976" s="5"/>
      <c r="C976" s="6"/>
      <c r="D976" s="5"/>
      <c r="E976" s="5"/>
      <c r="F976" s="37"/>
      <c r="G976" s="6"/>
      <c r="H976" s="6"/>
      <c r="I976" s="6"/>
      <c r="J976" s="6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ht="15.75" customHeight="1">
      <c r="A977" s="5"/>
      <c r="B977" s="5"/>
      <c r="C977" s="6"/>
      <c r="D977" s="5"/>
      <c r="E977" s="5"/>
      <c r="F977" s="37"/>
      <c r="G977" s="6"/>
      <c r="H977" s="6"/>
      <c r="I977" s="6"/>
      <c r="J977" s="6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ht="15.75" customHeight="1">
      <c r="A978" s="5"/>
      <c r="B978" s="5"/>
      <c r="C978" s="6"/>
      <c r="D978" s="5"/>
      <c r="E978" s="5"/>
      <c r="F978" s="37"/>
      <c r="G978" s="6"/>
      <c r="H978" s="6"/>
      <c r="I978" s="6"/>
      <c r="J978" s="6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ht="15.75" customHeight="1">
      <c r="A979" s="5"/>
      <c r="B979" s="5"/>
      <c r="C979" s="6"/>
      <c r="D979" s="5"/>
      <c r="E979" s="5"/>
      <c r="F979" s="37"/>
      <c r="G979" s="6"/>
      <c r="H979" s="6"/>
      <c r="I979" s="6"/>
      <c r="J979" s="6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ht="15.75" customHeight="1">
      <c r="A980" s="5"/>
      <c r="B980" s="5"/>
      <c r="C980" s="6"/>
      <c r="D980" s="5"/>
      <c r="E980" s="5"/>
      <c r="F980" s="37"/>
      <c r="G980" s="6"/>
      <c r="H980" s="6"/>
      <c r="I980" s="6"/>
      <c r="J980" s="6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ht="15.75" customHeight="1">
      <c r="A981" s="5"/>
      <c r="B981" s="5"/>
      <c r="C981" s="6"/>
      <c r="D981" s="5"/>
      <c r="E981" s="5"/>
      <c r="F981" s="37"/>
      <c r="G981" s="6"/>
      <c r="H981" s="6"/>
      <c r="I981" s="6"/>
      <c r="J981" s="6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ht="15.75" customHeight="1">
      <c r="A982" s="5"/>
      <c r="B982" s="5"/>
      <c r="C982" s="6"/>
      <c r="D982" s="5"/>
      <c r="E982" s="5"/>
      <c r="F982" s="37"/>
      <c r="G982" s="6"/>
      <c r="H982" s="6"/>
      <c r="I982" s="6"/>
      <c r="J982" s="6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</sheetData>
  <mergeCells count="27">
    <mergeCell ref="B1:L1"/>
    <mergeCell ref="C2:L2"/>
    <mergeCell ref="C3:E3"/>
    <mergeCell ref="C4:D4"/>
    <mergeCell ref="C5:D5"/>
    <mergeCell ref="C6:D6"/>
    <mergeCell ref="C7:D7"/>
    <mergeCell ref="C11:D11"/>
    <mergeCell ref="C12:D12"/>
    <mergeCell ref="C23:D23"/>
    <mergeCell ref="C24:D24"/>
    <mergeCell ref="C34:D34"/>
    <mergeCell ref="C35:D35"/>
    <mergeCell ref="C46:D46"/>
    <mergeCell ref="C93:D93"/>
    <mergeCell ref="C94:D94"/>
    <mergeCell ref="C103:D103"/>
    <mergeCell ref="C104:D104"/>
    <mergeCell ref="C113:D113"/>
    <mergeCell ref="C114:D114"/>
    <mergeCell ref="C47:D47"/>
    <mergeCell ref="C55:D55"/>
    <mergeCell ref="C56:D56"/>
    <mergeCell ref="C68:D68"/>
    <mergeCell ref="C69:D69"/>
    <mergeCell ref="C83:D83"/>
    <mergeCell ref="C84:D84"/>
  </mergeCells>
  <dataValidations>
    <dataValidation type="list" allowBlank="1" showErrorMessage="1" sqref="F15:F20 F27:F31 F38:F47 F50:F57 F59:F70 F72:F85 F87:F95 F97:F105 F107:F115 F117:F119">
      <formula1>"SIM,NÃO"</formula1>
    </dataValidation>
    <dataValidation type="list" allowBlank="1" showErrorMessage="1" sqref="H15:H20 H27:H31 H38:H43 H50:H52 H59:H65 H72:H80 H87:H90 H97:H100 H107:H110 H117:H119">
      <formula1>LISTAS!$B$4:$B$7</formula1>
    </dataValidation>
  </dataValidations>
  <printOptions horizontalCentered="1"/>
  <pageMargins bottom="0.984251968503937" footer="0.0" header="0.0" left="0.7480314960629921" right="0.7480314960629921" top="0.984251968503937"/>
  <pageSetup paperSize="8" orientation="landscape"/>
  <rowBreaks count="5" manualBreakCount="5">
    <brk id="80" man="1"/>
    <brk id="65" man="1"/>
    <brk id="52" man="1"/>
    <brk id="100" man="1"/>
    <brk id="3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5.89"/>
    <col customWidth="1" min="2" max="2" width="2.67"/>
    <col customWidth="1" min="3" max="3" width="20.11"/>
    <col customWidth="1" min="4" max="4" width="21.78"/>
    <col customWidth="1" min="5" max="5" width="5.44"/>
    <col customWidth="1" min="6" max="6" width="11.0"/>
    <col customWidth="1" min="7" max="7" width="19.67"/>
    <col customWidth="1" min="8" max="8" width="9.11"/>
    <col customWidth="1" min="9" max="9" width="4.11"/>
    <col customWidth="1" min="10" max="10" width="15.67"/>
    <col customWidth="1" min="11" max="11" width="18.11"/>
    <col customWidth="1" min="12" max="12" width="21.44"/>
    <col customWidth="1" min="13" max="13" width="11.67"/>
    <col customWidth="1" min="14" max="35" width="11.0"/>
  </cols>
  <sheetData>
    <row r="1" ht="30.0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8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4.75" customHeight="1">
      <c r="A3" s="84"/>
      <c r="B3" s="5"/>
      <c r="C3" s="85" t="str">
        <f>Resultados!$D$5</f>
        <v>Comercial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1.0" customHeight="1">
      <c r="A4" s="84"/>
      <c r="B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.75" customHeight="1">
      <c r="A5" s="84"/>
      <c r="B5" s="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.75" customHeight="1">
      <c r="A6" s="84"/>
      <c r="B6" s="5"/>
      <c r="C6" s="87"/>
      <c r="D6" s="87"/>
      <c r="E6" s="86"/>
      <c r="F6" s="86"/>
      <c r="G6" s="86"/>
      <c r="H6" s="86"/>
      <c r="I6" s="86"/>
      <c r="J6" s="86"/>
      <c r="K6" s="86"/>
      <c r="L6" s="86"/>
      <c r="M6" s="8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5.75" customHeight="1">
      <c r="A7" s="84"/>
      <c r="B7" s="5"/>
      <c r="C7" s="86"/>
      <c r="D7" s="88"/>
      <c r="E7" s="89"/>
      <c r="F7" s="89"/>
      <c r="G7" s="86"/>
      <c r="H7" s="86"/>
      <c r="I7" s="86"/>
      <c r="J7" s="86"/>
      <c r="K7" s="86"/>
      <c r="L7" s="86"/>
      <c r="M7" s="86"/>
      <c r="N7" s="5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15.75" customHeight="1">
      <c r="A8" s="90"/>
      <c r="B8" s="91"/>
      <c r="C8" s="92"/>
      <c r="D8" s="93"/>
      <c r="E8" s="89"/>
      <c r="F8" s="89"/>
      <c r="G8" s="92"/>
      <c r="H8" s="92"/>
      <c r="I8" s="92"/>
      <c r="J8" s="92"/>
      <c r="K8" s="92"/>
      <c r="L8" s="92"/>
      <c r="M8" s="92"/>
      <c r="N8" s="91"/>
      <c r="O8" s="5"/>
      <c r="P8" s="5"/>
      <c r="Q8" s="9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22.5" customHeight="1">
      <c r="A9" s="90"/>
      <c r="B9" s="91"/>
      <c r="C9" s="92"/>
      <c r="D9" s="93"/>
      <c r="E9" s="89"/>
      <c r="F9" s="89"/>
      <c r="G9" s="92"/>
      <c r="H9" s="92"/>
      <c r="I9" s="92"/>
      <c r="J9" s="92"/>
      <c r="K9" s="92"/>
      <c r="L9" s="92"/>
      <c r="M9" s="92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ht="22.5" customHeight="1">
      <c r="A10" s="90"/>
      <c r="B10" s="91"/>
      <c r="C10" s="92"/>
      <c r="D10" s="93"/>
      <c r="E10" s="89"/>
      <c r="F10" s="89"/>
      <c r="G10" s="92"/>
      <c r="H10" s="92"/>
      <c r="I10" s="92"/>
      <c r="J10" s="92"/>
      <c r="K10" s="92"/>
      <c r="L10" s="92"/>
      <c r="M10" s="92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ht="22.5" customHeight="1">
      <c r="A11" s="90"/>
      <c r="B11" s="91"/>
      <c r="C11" s="92"/>
      <c r="D11" s="93"/>
      <c r="E11" s="89"/>
      <c r="F11" s="89"/>
      <c r="G11" s="92"/>
      <c r="H11" s="92"/>
      <c r="I11" s="92"/>
      <c r="J11" s="92"/>
      <c r="K11" s="92"/>
      <c r="L11" s="92"/>
      <c r="M11" s="92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ht="22.5" customHeight="1">
      <c r="A12" s="90"/>
      <c r="B12" s="91"/>
      <c r="C12" s="92"/>
      <c r="D12" s="93"/>
      <c r="E12" s="89"/>
      <c r="F12" s="89"/>
      <c r="G12" s="92"/>
      <c r="H12" s="92"/>
      <c r="I12" s="92"/>
      <c r="J12" s="92"/>
      <c r="K12" s="92"/>
      <c r="L12" s="92"/>
      <c r="M12" s="92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ht="22.5" customHeight="1">
      <c r="A13" s="90"/>
      <c r="B13" s="91"/>
      <c r="C13" s="92"/>
      <c r="D13" s="93"/>
      <c r="E13" s="89"/>
      <c r="F13" s="89"/>
      <c r="G13" s="92"/>
      <c r="H13" s="92"/>
      <c r="I13" s="92"/>
      <c r="J13" s="92"/>
      <c r="K13" s="92"/>
      <c r="L13" s="92"/>
      <c r="M13" s="92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ht="22.5" customHeight="1">
      <c r="A14" s="90"/>
      <c r="B14" s="91"/>
      <c r="C14" s="92"/>
      <c r="D14" s="88"/>
      <c r="E14" s="88"/>
      <c r="F14" s="95"/>
      <c r="G14" s="92"/>
      <c r="H14" s="92"/>
      <c r="I14" s="92"/>
      <c r="J14" s="92"/>
      <c r="K14" s="92"/>
      <c r="L14" s="92"/>
      <c r="M14" s="92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ht="15.75" customHeight="1">
      <c r="A15" s="90"/>
      <c r="B15" s="91"/>
      <c r="C15" s="92"/>
      <c r="D15" s="96"/>
      <c r="E15" s="96"/>
      <c r="F15" s="97"/>
      <c r="G15" s="92"/>
      <c r="H15" s="92"/>
      <c r="I15" s="92"/>
      <c r="J15" s="92"/>
      <c r="K15" s="92"/>
      <c r="L15" s="92"/>
      <c r="M15" s="92"/>
      <c r="N15" s="9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5.75" customHeight="1">
      <c r="A16" s="90"/>
      <c r="B16" s="91"/>
      <c r="C16" s="92"/>
      <c r="D16" s="96"/>
      <c r="E16" s="96"/>
      <c r="F16" s="97"/>
      <c r="G16" s="92"/>
      <c r="H16" s="92"/>
      <c r="I16" s="92"/>
      <c r="J16" s="92"/>
      <c r="K16" s="92"/>
      <c r="L16" s="92"/>
      <c r="M16" s="92"/>
      <c r="N16" s="9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90"/>
      <c r="B17" s="91"/>
      <c r="C17" s="92"/>
      <c r="D17" s="96"/>
      <c r="E17" s="96"/>
      <c r="F17" s="97"/>
      <c r="G17" s="92"/>
      <c r="H17" s="92"/>
      <c r="I17" s="92"/>
      <c r="J17" s="92"/>
      <c r="K17" s="92"/>
      <c r="L17" s="92"/>
      <c r="M17" s="92"/>
      <c r="N17" s="9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90"/>
      <c r="B18" s="91"/>
      <c r="C18" s="92"/>
      <c r="D18" s="96"/>
      <c r="E18" s="96"/>
      <c r="F18" s="97"/>
      <c r="G18" s="92"/>
      <c r="H18" s="92"/>
      <c r="I18" s="92"/>
      <c r="J18" s="92"/>
      <c r="K18" s="92"/>
      <c r="L18" s="92"/>
      <c r="M18" s="92"/>
      <c r="N18" s="9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84"/>
      <c r="B19" s="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84"/>
      <c r="B20" s="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38.25" customHeight="1">
      <c r="A21" s="84"/>
      <c r="B21" s="5"/>
      <c r="C21" s="98"/>
      <c r="D21" s="99"/>
      <c r="E21" s="99"/>
      <c r="F21" s="99"/>
      <c r="G21" s="99"/>
      <c r="H21" s="100"/>
      <c r="I21" s="100"/>
      <c r="J21" s="100"/>
      <c r="K21" s="100"/>
      <c r="L21" s="100"/>
      <c r="M21" s="10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45.75" customHeight="1">
      <c r="A22" s="84"/>
      <c r="B22" s="5"/>
      <c r="C22" s="101" t="s">
        <v>187</v>
      </c>
      <c r="D22" s="102"/>
      <c r="E22" s="102"/>
      <c r="F22" s="102"/>
      <c r="G22" s="102"/>
      <c r="H22" s="103"/>
      <c r="I22" s="103"/>
      <c r="J22" s="103"/>
      <c r="K22" s="103"/>
      <c r="L22" s="103"/>
      <c r="M22" s="10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0.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30.0" customHeight="1">
      <c r="A24" s="104"/>
      <c r="B24" s="36"/>
      <c r="C24" s="105" t="s">
        <v>188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ht="30.0" customHeight="1">
      <c r="A25" s="104"/>
      <c r="B25" s="36"/>
      <c r="C25" s="105" t="s">
        <v>189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ht="30.0" customHeight="1">
      <c r="A26" s="104"/>
      <c r="B26" s="36"/>
      <c r="C26" s="105" t="s">
        <v>190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ht="30.0" customHeight="1">
      <c r="A27" s="104"/>
      <c r="B27" s="36"/>
      <c r="C27" s="105" t="s">
        <v>191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ht="30.0" customHeight="1">
      <c r="A28" s="104"/>
      <c r="B28" s="36"/>
      <c r="C28" s="105" t="s">
        <v>192</v>
      </c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ht="30.0" customHeight="1">
      <c r="A29" s="104"/>
      <c r="B29" s="36"/>
      <c r="C29" s="105" t="s">
        <v>193</v>
      </c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ht="30.0" customHeight="1">
      <c r="A30" s="104"/>
      <c r="B30" s="36"/>
      <c r="C30" s="105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ht="30.0" customHeight="1">
      <c r="A31" s="104"/>
      <c r="B31" s="36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ht="30.0" customHeight="1">
      <c r="A32" s="104"/>
      <c r="B32" s="36"/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ht="30.0" customHeight="1">
      <c r="A33" s="104"/>
      <c r="B33" s="36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ht="30.0" customHeight="1">
      <c r="A34" s="104"/>
      <c r="B34" s="36"/>
      <c r="C34" s="105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ht="30.0" customHeight="1">
      <c r="A35" s="104"/>
      <c r="B35" s="36"/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ht="30.0" customHeight="1">
      <c r="A36" s="104"/>
      <c r="B36" s="36"/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5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ht="30.0" customHeight="1">
      <c r="A37" s="104"/>
      <c r="B37" s="36"/>
      <c r="C37" s="105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ht="4.5" customHeight="1">
      <c r="A38" s="84"/>
      <c r="B38" s="5"/>
      <c r="C38" s="107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ht="7.5" customHeight="1">
      <c r="A39" s="84"/>
      <c r="B39" s="5"/>
      <c r="C39" s="5"/>
      <c r="D39" s="5"/>
      <c r="E39" s="5"/>
      <c r="F39" s="5"/>
      <c r="G39" s="5"/>
      <c r="H39" s="108"/>
      <c r="I39" s="5"/>
      <c r="J39" s="5"/>
      <c r="K39" s="5"/>
      <c r="L39" s="5"/>
      <c r="M39" s="5"/>
      <c r="N39" s="5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ht="0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9.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9.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9.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9.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9.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9.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9.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9.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9.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9.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9.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9.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9.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9.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8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mergeCells count="16">
    <mergeCell ref="A1:W1"/>
    <mergeCell ref="C3:L4"/>
    <mergeCell ref="C24:M24"/>
    <mergeCell ref="C25:M25"/>
    <mergeCell ref="C26:M26"/>
    <mergeCell ref="C27:M27"/>
    <mergeCell ref="C28:M28"/>
    <mergeCell ref="C36:M36"/>
    <mergeCell ref="C37:M37"/>
    <mergeCell ref="C29:M29"/>
    <mergeCell ref="C30:M30"/>
    <mergeCell ref="C31:M31"/>
    <mergeCell ref="C32:M32"/>
    <mergeCell ref="C33:M33"/>
    <mergeCell ref="C34:M34"/>
    <mergeCell ref="C35:M35"/>
  </mergeCells>
  <conditionalFormatting sqref="E9:E14">
    <cfRule type="expression" dxfId="0" priority="1">
      <formula>ISERROR(E9)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5.67"/>
    <col customWidth="1" min="2" max="2" width="2.67"/>
    <col customWidth="1" min="3" max="3" width="20.11"/>
    <col customWidth="1" min="4" max="4" width="21.78"/>
    <col customWidth="1" min="5" max="5" width="5.44"/>
    <col customWidth="1" min="6" max="6" width="11.0"/>
    <col customWidth="1" min="7" max="7" width="19.67"/>
    <col customWidth="1" min="8" max="8" width="9.11"/>
    <col customWidth="1" min="9" max="9" width="4.11"/>
    <col customWidth="1" min="10" max="10" width="15.67"/>
    <col customWidth="1" min="11" max="11" width="18.11"/>
    <col customWidth="1" min="12" max="12" width="21.44"/>
    <col customWidth="1" min="13" max="13" width="11.67"/>
    <col customWidth="1" min="14" max="35" width="11.0"/>
  </cols>
  <sheetData>
    <row r="1" ht="51.0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8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4.75" customHeight="1">
      <c r="A3" s="84"/>
      <c r="B3" s="5"/>
      <c r="C3" s="85" t="str">
        <f>Resultados!$D$6</f>
        <v>Marketing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1.0" customHeight="1">
      <c r="A4" s="84"/>
      <c r="B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.75" customHeight="1">
      <c r="A5" s="84"/>
      <c r="B5" s="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.75" customHeight="1">
      <c r="A6" s="84"/>
      <c r="B6" s="5"/>
      <c r="C6" s="87"/>
      <c r="D6" s="87"/>
      <c r="E6" s="86"/>
      <c r="F6" s="86"/>
      <c r="G6" s="86"/>
      <c r="H6" s="86"/>
      <c r="I6" s="86"/>
      <c r="J6" s="86"/>
      <c r="K6" s="86"/>
      <c r="L6" s="86"/>
      <c r="M6" s="8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5.75" customHeight="1">
      <c r="A7" s="84"/>
      <c r="B7" s="5"/>
      <c r="C7" s="86"/>
      <c r="D7" s="88"/>
      <c r="E7" s="89"/>
      <c r="F7" s="89"/>
      <c r="G7" s="86"/>
      <c r="H7" s="86"/>
      <c r="I7" s="86"/>
      <c r="J7" s="86"/>
      <c r="K7" s="86"/>
      <c r="L7" s="86"/>
      <c r="M7" s="86"/>
      <c r="N7" s="5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15.75" customHeight="1">
      <c r="A8" s="90"/>
      <c r="B8" s="91"/>
      <c r="C8" s="92"/>
      <c r="D8" s="93"/>
      <c r="E8" s="89"/>
      <c r="F8" s="89"/>
      <c r="G8" s="92"/>
      <c r="H8" s="92"/>
      <c r="I8" s="92"/>
      <c r="J8" s="92"/>
      <c r="K8" s="92"/>
      <c r="L8" s="92"/>
      <c r="M8" s="92"/>
      <c r="N8" s="91"/>
      <c r="O8" s="5"/>
      <c r="P8" s="5"/>
      <c r="Q8" s="9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22.5" customHeight="1">
      <c r="A9" s="90"/>
      <c r="B9" s="91"/>
      <c r="C9" s="92"/>
      <c r="D9" s="93"/>
      <c r="E9" s="89"/>
      <c r="F9" s="89"/>
      <c r="G9" s="92"/>
      <c r="H9" s="92"/>
      <c r="I9" s="92"/>
      <c r="J9" s="92"/>
      <c r="K9" s="92"/>
      <c r="L9" s="92"/>
      <c r="M9" s="92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ht="22.5" customHeight="1">
      <c r="A10" s="90"/>
      <c r="B10" s="91"/>
      <c r="C10" s="92"/>
      <c r="D10" s="93"/>
      <c r="E10" s="89"/>
      <c r="F10" s="89"/>
      <c r="G10" s="92"/>
      <c r="H10" s="92"/>
      <c r="I10" s="92"/>
      <c r="J10" s="92"/>
      <c r="K10" s="92"/>
      <c r="L10" s="92"/>
      <c r="M10" s="92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ht="22.5" customHeight="1">
      <c r="A11" s="90"/>
      <c r="B11" s="91"/>
      <c r="C11" s="92"/>
      <c r="D11" s="93"/>
      <c r="E11" s="89"/>
      <c r="F11" s="89"/>
      <c r="G11" s="92"/>
      <c r="H11" s="92"/>
      <c r="I11" s="92"/>
      <c r="J11" s="92"/>
      <c r="K11" s="92"/>
      <c r="L11" s="92"/>
      <c r="M11" s="92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ht="22.5" customHeight="1">
      <c r="A12" s="90"/>
      <c r="B12" s="91"/>
      <c r="C12" s="92"/>
      <c r="D12" s="93"/>
      <c r="E12" s="89"/>
      <c r="F12" s="89"/>
      <c r="G12" s="92"/>
      <c r="H12" s="92"/>
      <c r="I12" s="92"/>
      <c r="J12" s="92"/>
      <c r="K12" s="92"/>
      <c r="L12" s="92"/>
      <c r="M12" s="92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ht="22.5" customHeight="1">
      <c r="A13" s="90"/>
      <c r="B13" s="91"/>
      <c r="C13" s="92"/>
      <c r="D13" s="93"/>
      <c r="E13" s="89"/>
      <c r="F13" s="89"/>
      <c r="G13" s="92"/>
      <c r="H13" s="92"/>
      <c r="I13" s="92"/>
      <c r="J13" s="92"/>
      <c r="K13" s="92"/>
      <c r="L13" s="92"/>
      <c r="M13" s="92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ht="22.5" customHeight="1">
      <c r="A14" s="90"/>
      <c r="B14" s="91"/>
      <c r="C14" s="92"/>
      <c r="D14" s="88"/>
      <c r="E14" s="88"/>
      <c r="F14" s="95"/>
      <c r="G14" s="92"/>
      <c r="H14" s="92"/>
      <c r="I14" s="92"/>
      <c r="J14" s="92"/>
      <c r="K14" s="92"/>
      <c r="L14" s="92"/>
      <c r="M14" s="92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ht="15.75" customHeight="1">
      <c r="A15" s="90"/>
      <c r="B15" s="91"/>
      <c r="C15" s="92"/>
      <c r="D15" s="96"/>
      <c r="E15" s="96"/>
      <c r="F15" s="97"/>
      <c r="G15" s="92"/>
      <c r="H15" s="92"/>
      <c r="I15" s="92"/>
      <c r="J15" s="92"/>
      <c r="K15" s="92"/>
      <c r="L15" s="92"/>
      <c r="M15" s="92"/>
      <c r="N15" s="9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5.75" customHeight="1">
      <c r="A16" s="90"/>
      <c r="B16" s="91"/>
      <c r="C16" s="92"/>
      <c r="D16" s="96"/>
      <c r="E16" s="96"/>
      <c r="F16" s="97"/>
      <c r="G16" s="92"/>
      <c r="H16" s="92"/>
      <c r="I16" s="92"/>
      <c r="J16" s="92"/>
      <c r="K16" s="92"/>
      <c r="L16" s="92"/>
      <c r="M16" s="92"/>
      <c r="N16" s="9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90"/>
      <c r="B17" s="91"/>
      <c r="C17" s="92"/>
      <c r="D17" s="96"/>
      <c r="E17" s="96"/>
      <c r="F17" s="97"/>
      <c r="G17" s="92"/>
      <c r="H17" s="92"/>
      <c r="I17" s="92"/>
      <c r="J17" s="92"/>
      <c r="K17" s="92"/>
      <c r="L17" s="92"/>
      <c r="M17" s="92"/>
      <c r="N17" s="9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90"/>
      <c r="B18" s="91"/>
      <c r="C18" s="92"/>
      <c r="D18" s="96"/>
      <c r="E18" s="96"/>
      <c r="F18" s="97"/>
      <c r="G18" s="92"/>
      <c r="H18" s="92"/>
      <c r="I18" s="92"/>
      <c r="J18" s="92"/>
      <c r="K18" s="92"/>
      <c r="L18" s="92"/>
      <c r="M18" s="92"/>
      <c r="N18" s="9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84"/>
      <c r="B19" s="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84"/>
      <c r="B20" s="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38.25" customHeight="1">
      <c r="A21" s="84"/>
      <c r="B21" s="5"/>
      <c r="C21" s="98"/>
      <c r="D21" s="99"/>
      <c r="E21" s="99"/>
      <c r="F21" s="99"/>
      <c r="G21" s="99"/>
      <c r="H21" s="100"/>
      <c r="I21" s="100"/>
      <c r="J21" s="100"/>
      <c r="K21" s="100"/>
      <c r="L21" s="100"/>
      <c r="M21" s="10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45.75" customHeight="1">
      <c r="A22" s="84"/>
      <c r="B22" s="5"/>
      <c r="C22" s="101" t="s">
        <v>187</v>
      </c>
      <c r="D22" s="102"/>
      <c r="E22" s="102"/>
      <c r="F22" s="102"/>
      <c r="G22" s="102"/>
      <c r="H22" s="103"/>
      <c r="I22" s="103"/>
      <c r="J22" s="103"/>
      <c r="K22" s="103"/>
      <c r="L22" s="103"/>
      <c r="M22" s="10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0.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30.0" customHeight="1">
      <c r="A24" s="104"/>
      <c r="B24" s="36"/>
      <c r="C24" s="105" t="s">
        <v>194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ht="30.0" customHeight="1">
      <c r="A25" s="104"/>
      <c r="B25" s="36"/>
      <c r="C25" s="105" t="s">
        <v>195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ht="30.0" customHeight="1">
      <c r="A26" s="104"/>
      <c r="B26" s="36"/>
      <c r="C26" s="105" t="s">
        <v>196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ht="30.0" customHeight="1">
      <c r="A27" s="104"/>
      <c r="B27" s="36"/>
      <c r="C27" s="105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ht="30.0" customHeight="1">
      <c r="A28" s="104"/>
      <c r="B28" s="36"/>
      <c r="C28" s="105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ht="30.0" customHeight="1">
      <c r="A29" s="104"/>
      <c r="B29" s="36"/>
      <c r="C29" s="105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ht="30.0" customHeight="1">
      <c r="A30" s="104"/>
      <c r="B30" s="36"/>
      <c r="C30" s="105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ht="30.0" customHeight="1">
      <c r="A31" s="104"/>
      <c r="B31" s="36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ht="30.0" customHeight="1">
      <c r="A32" s="104"/>
      <c r="B32" s="36"/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ht="30.0" customHeight="1">
      <c r="A33" s="104"/>
      <c r="B33" s="36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ht="30.0" customHeight="1">
      <c r="A34" s="104"/>
      <c r="B34" s="36"/>
      <c r="C34" s="105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ht="30.0" customHeight="1">
      <c r="A35" s="104"/>
      <c r="B35" s="36"/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ht="30.0" customHeight="1">
      <c r="A36" s="104"/>
      <c r="B36" s="36"/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5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ht="30.0" customHeight="1">
      <c r="A37" s="104"/>
      <c r="B37" s="36"/>
      <c r="C37" s="105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ht="4.5" customHeight="1">
      <c r="A38" s="84"/>
      <c r="B38" s="5"/>
      <c r="C38" s="107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ht="7.5" customHeight="1">
      <c r="A39" s="84"/>
      <c r="B39" s="5"/>
      <c r="C39" s="5"/>
      <c r="D39" s="5"/>
      <c r="E39" s="5"/>
      <c r="F39" s="5"/>
      <c r="G39" s="5"/>
      <c r="H39" s="108"/>
      <c r="I39" s="5"/>
      <c r="J39" s="5"/>
      <c r="K39" s="5"/>
      <c r="L39" s="5"/>
      <c r="M39" s="5"/>
      <c r="N39" s="5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ht="0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9.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9.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9.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9.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9.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9.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9.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9.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9.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9.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9.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9.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9.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9.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8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mergeCells count="16">
    <mergeCell ref="A1:W1"/>
    <mergeCell ref="C3:L4"/>
    <mergeCell ref="C24:M24"/>
    <mergeCell ref="C25:M25"/>
    <mergeCell ref="C26:M26"/>
    <mergeCell ref="C27:M27"/>
    <mergeCell ref="C28:M28"/>
    <mergeCell ref="C36:M36"/>
    <mergeCell ref="C37:M37"/>
    <mergeCell ref="C29:M29"/>
    <mergeCell ref="C30:M30"/>
    <mergeCell ref="C31:M31"/>
    <mergeCell ref="C32:M32"/>
    <mergeCell ref="C33:M33"/>
    <mergeCell ref="C34:M34"/>
    <mergeCell ref="C35:M35"/>
  </mergeCells>
  <conditionalFormatting sqref="E9:E14">
    <cfRule type="expression" dxfId="0" priority="1">
      <formula>ISERROR(E9)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5.67"/>
    <col customWidth="1" min="2" max="2" width="2.67"/>
    <col customWidth="1" min="3" max="3" width="20.11"/>
    <col customWidth="1" min="4" max="4" width="21.78"/>
    <col customWidth="1" min="5" max="5" width="5.44"/>
    <col customWidth="1" min="6" max="6" width="11.0"/>
    <col customWidth="1" min="7" max="7" width="19.67"/>
    <col customWidth="1" min="8" max="8" width="9.11"/>
    <col customWidth="1" min="9" max="9" width="4.11"/>
    <col customWidth="1" min="10" max="10" width="15.67"/>
    <col customWidth="1" min="11" max="11" width="18.11"/>
    <col customWidth="1" min="12" max="12" width="21.44"/>
    <col customWidth="1" min="13" max="13" width="11.67"/>
    <col customWidth="1" min="14" max="35" width="11.0"/>
  </cols>
  <sheetData>
    <row r="1" ht="49.5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8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4.75" customHeight="1">
      <c r="A3" s="84"/>
      <c r="B3" s="5"/>
      <c r="C3" s="109" t="str">
        <f>Resultados!$D$12</f>
        <v>Estratégia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1.0" customHeight="1">
      <c r="A4" s="84"/>
      <c r="B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.75" customHeight="1">
      <c r="A5" s="84"/>
      <c r="B5" s="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.75" customHeight="1">
      <c r="A6" s="84"/>
      <c r="B6" s="5"/>
      <c r="C6" s="87"/>
      <c r="D6" s="87"/>
      <c r="E6" s="86"/>
      <c r="F6" s="86"/>
      <c r="G6" s="86"/>
      <c r="H6" s="86"/>
      <c r="I6" s="86"/>
      <c r="J6" s="86"/>
      <c r="K6" s="86"/>
      <c r="L6" s="86"/>
      <c r="M6" s="8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5.75" customHeight="1">
      <c r="A7" s="84"/>
      <c r="B7" s="5"/>
      <c r="C7" s="86"/>
      <c r="D7" s="88"/>
      <c r="E7" s="89"/>
      <c r="F7" s="89"/>
      <c r="G7" s="86"/>
      <c r="H7" s="86"/>
      <c r="I7" s="86"/>
      <c r="J7" s="86"/>
      <c r="K7" s="86"/>
      <c r="L7" s="86"/>
      <c r="M7" s="86"/>
      <c r="N7" s="5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15.75" customHeight="1">
      <c r="A8" s="90"/>
      <c r="B8" s="91"/>
      <c r="C8" s="92"/>
      <c r="D8" s="93"/>
      <c r="E8" s="89"/>
      <c r="F8" s="89"/>
      <c r="G8" s="92"/>
      <c r="H8" s="92"/>
      <c r="I8" s="92"/>
      <c r="J8" s="92"/>
      <c r="K8" s="92"/>
      <c r="L8" s="92"/>
      <c r="M8" s="92"/>
      <c r="N8" s="91"/>
      <c r="O8" s="5"/>
      <c r="P8" s="5"/>
      <c r="Q8" s="9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22.5" customHeight="1">
      <c r="A9" s="90"/>
      <c r="B9" s="91"/>
      <c r="C9" s="92"/>
      <c r="D9" s="93"/>
      <c r="E9" s="89"/>
      <c r="F9" s="89"/>
      <c r="G9" s="92"/>
      <c r="H9" s="92"/>
      <c r="I9" s="92"/>
      <c r="J9" s="92"/>
      <c r="K9" s="92"/>
      <c r="L9" s="92"/>
      <c r="M9" s="92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ht="22.5" customHeight="1">
      <c r="A10" s="90"/>
      <c r="B10" s="91"/>
      <c r="C10" s="92"/>
      <c r="D10" s="93"/>
      <c r="E10" s="89"/>
      <c r="F10" s="89"/>
      <c r="G10" s="92"/>
      <c r="H10" s="92"/>
      <c r="I10" s="92"/>
      <c r="J10" s="92"/>
      <c r="K10" s="92"/>
      <c r="L10" s="92"/>
      <c r="M10" s="92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ht="22.5" customHeight="1">
      <c r="A11" s="90"/>
      <c r="B11" s="91"/>
      <c r="C11" s="92"/>
      <c r="D11" s="93"/>
      <c r="E11" s="89"/>
      <c r="F11" s="89"/>
      <c r="G11" s="92"/>
      <c r="H11" s="92"/>
      <c r="I11" s="92"/>
      <c r="J11" s="92"/>
      <c r="K11" s="92"/>
      <c r="L11" s="92"/>
      <c r="M11" s="92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ht="22.5" customHeight="1">
      <c r="A12" s="90"/>
      <c r="B12" s="91"/>
      <c r="C12" s="92"/>
      <c r="D12" s="93"/>
      <c r="E12" s="89"/>
      <c r="F12" s="89"/>
      <c r="G12" s="92"/>
      <c r="H12" s="92"/>
      <c r="I12" s="92"/>
      <c r="J12" s="92"/>
      <c r="K12" s="92"/>
      <c r="L12" s="92"/>
      <c r="M12" s="92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ht="22.5" customHeight="1">
      <c r="A13" s="90"/>
      <c r="B13" s="91"/>
      <c r="C13" s="92"/>
      <c r="D13" s="93"/>
      <c r="E13" s="89"/>
      <c r="F13" s="89"/>
      <c r="G13" s="92"/>
      <c r="H13" s="92"/>
      <c r="I13" s="92"/>
      <c r="J13" s="92"/>
      <c r="K13" s="92"/>
      <c r="L13" s="92"/>
      <c r="M13" s="92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ht="22.5" customHeight="1">
      <c r="A14" s="90"/>
      <c r="B14" s="91"/>
      <c r="C14" s="92"/>
      <c r="D14" s="88"/>
      <c r="E14" s="88"/>
      <c r="F14" s="95"/>
      <c r="G14" s="92"/>
      <c r="H14" s="92"/>
      <c r="I14" s="92"/>
      <c r="J14" s="92"/>
      <c r="K14" s="92"/>
      <c r="L14" s="92"/>
      <c r="M14" s="92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ht="15.75" customHeight="1">
      <c r="A15" s="90"/>
      <c r="B15" s="91"/>
      <c r="C15" s="92"/>
      <c r="D15" s="96"/>
      <c r="E15" s="96"/>
      <c r="F15" s="97"/>
      <c r="G15" s="92"/>
      <c r="H15" s="92"/>
      <c r="I15" s="92"/>
      <c r="J15" s="92"/>
      <c r="K15" s="92"/>
      <c r="L15" s="92"/>
      <c r="M15" s="92"/>
      <c r="N15" s="9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5.75" customHeight="1">
      <c r="A16" s="90"/>
      <c r="B16" s="91"/>
      <c r="C16" s="92"/>
      <c r="D16" s="96"/>
      <c r="E16" s="96"/>
      <c r="F16" s="97"/>
      <c r="G16" s="92"/>
      <c r="H16" s="92"/>
      <c r="I16" s="92"/>
      <c r="J16" s="92"/>
      <c r="K16" s="92"/>
      <c r="L16" s="92"/>
      <c r="M16" s="92"/>
      <c r="N16" s="9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90"/>
      <c r="B17" s="91"/>
      <c r="C17" s="92"/>
      <c r="D17" s="96"/>
      <c r="E17" s="96"/>
      <c r="F17" s="97"/>
      <c r="G17" s="92"/>
      <c r="H17" s="92"/>
      <c r="I17" s="92"/>
      <c r="J17" s="92"/>
      <c r="K17" s="92"/>
      <c r="L17" s="92"/>
      <c r="M17" s="92"/>
      <c r="N17" s="9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90"/>
      <c r="B18" s="91"/>
      <c r="C18" s="92"/>
      <c r="D18" s="96"/>
      <c r="E18" s="96"/>
      <c r="F18" s="97"/>
      <c r="G18" s="92"/>
      <c r="H18" s="92"/>
      <c r="I18" s="92"/>
      <c r="J18" s="92"/>
      <c r="K18" s="92"/>
      <c r="L18" s="92"/>
      <c r="M18" s="92"/>
      <c r="N18" s="9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84"/>
      <c r="B19" s="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84"/>
      <c r="B20" s="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38.25" customHeight="1">
      <c r="A21" s="84"/>
      <c r="B21" s="5"/>
      <c r="C21" s="98"/>
      <c r="D21" s="99"/>
      <c r="E21" s="99"/>
      <c r="F21" s="99"/>
      <c r="G21" s="99"/>
      <c r="H21" s="100"/>
      <c r="I21" s="100"/>
      <c r="J21" s="100"/>
      <c r="K21" s="100"/>
      <c r="L21" s="100"/>
      <c r="M21" s="10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45.75" customHeight="1">
      <c r="A22" s="84"/>
      <c r="B22" s="5"/>
      <c r="C22" s="101" t="s">
        <v>187</v>
      </c>
      <c r="D22" s="102"/>
      <c r="E22" s="102"/>
      <c r="F22" s="102"/>
      <c r="G22" s="102"/>
      <c r="H22" s="103"/>
      <c r="I22" s="103"/>
      <c r="J22" s="103"/>
      <c r="K22" s="103"/>
      <c r="L22" s="103"/>
      <c r="M22" s="10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0.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30.0" customHeight="1">
      <c r="A24" s="104"/>
      <c r="B24" s="36"/>
      <c r="C24" s="105" t="s">
        <v>197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ht="30.0" customHeight="1">
      <c r="A25" s="104"/>
      <c r="B25" s="36"/>
      <c r="C25" s="105" t="s">
        <v>198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ht="30.0" customHeight="1">
      <c r="A26" s="104"/>
      <c r="B26" s="36"/>
      <c r="C26" s="105" t="s">
        <v>199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ht="30.0" customHeight="1">
      <c r="A27" s="104"/>
      <c r="B27" s="36"/>
      <c r="C27" s="105" t="s">
        <v>200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ht="30.0" customHeight="1">
      <c r="A28" s="104"/>
      <c r="B28" s="36"/>
      <c r="C28" s="105" t="s">
        <v>201</v>
      </c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ht="30.0" customHeight="1">
      <c r="A29" s="104"/>
      <c r="B29" s="36"/>
      <c r="C29" s="105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ht="30.0" customHeight="1">
      <c r="A30" s="104"/>
      <c r="B30" s="36"/>
      <c r="C30" s="105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ht="30.0" customHeight="1">
      <c r="A31" s="104"/>
      <c r="B31" s="36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ht="30.0" customHeight="1">
      <c r="A32" s="104"/>
      <c r="B32" s="36"/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ht="30.0" customHeight="1">
      <c r="A33" s="104"/>
      <c r="B33" s="36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ht="30.0" customHeight="1">
      <c r="A34" s="104"/>
      <c r="B34" s="36"/>
      <c r="C34" s="105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ht="30.0" customHeight="1">
      <c r="A35" s="104"/>
      <c r="B35" s="36"/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ht="30.0" customHeight="1">
      <c r="A36" s="104"/>
      <c r="B36" s="36"/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5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ht="30.0" customHeight="1">
      <c r="A37" s="104"/>
      <c r="B37" s="36"/>
      <c r="C37" s="105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ht="4.5" customHeight="1">
      <c r="A38" s="84"/>
      <c r="B38" s="5"/>
      <c r="C38" s="107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ht="7.5" customHeight="1">
      <c r="A39" s="84"/>
      <c r="B39" s="5"/>
      <c r="C39" s="5"/>
      <c r="D39" s="5"/>
      <c r="E39" s="5"/>
      <c r="F39" s="5"/>
      <c r="G39" s="5"/>
      <c r="H39" s="108"/>
      <c r="I39" s="5"/>
      <c r="J39" s="5"/>
      <c r="K39" s="5"/>
      <c r="L39" s="5"/>
      <c r="M39" s="5"/>
      <c r="N39" s="5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ht="0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9.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9.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9.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9.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9.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9.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9.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9.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9.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9.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9.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9.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9.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9.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8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mergeCells count="16">
    <mergeCell ref="A1:W1"/>
    <mergeCell ref="C3:L4"/>
    <mergeCell ref="C24:M24"/>
    <mergeCell ref="C25:M25"/>
    <mergeCell ref="C26:M26"/>
    <mergeCell ref="C27:M27"/>
    <mergeCell ref="C28:M28"/>
    <mergeCell ref="C36:M36"/>
    <mergeCell ref="C37:M37"/>
    <mergeCell ref="C29:M29"/>
    <mergeCell ref="C30:M30"/>
    <mergeCell ref="C31:M31"/>
    <mergeCell ref="C32:M32"/>
    <mergeCell ref="C33:M33"/>
    <mergeCell ref="C34:M34"/>
    <mergeCell ref="C35:M35"/>
  </mergeCells>
  <conditionalFormatting sqref="E9:E14">
    <cfRule type="expression" dxfId="0" priority="1">
      <formula>ISERROR(E9)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5.67"/>
    <col customWidth="1" min="2" max="2" width="2.67"/>
    <col customWidth="1" min="3" max="3" width="20.11"/>
    <col customWidth="1" min="4" max="4" width="21.78"/>
    <col customWidth="1" min="5" max="5" width="5.44"/>
    <col customWidth="1" min="6" max="6" width="11.0"/>
    <col customWidth="1" min="7" max="7" width="19.67"/>
    <col customWidth="1" min="8" max="8" width="9.11"/>
    <col customWidth="1" min="9" max="9" width="4.11"/>
    <col customWidth="1" min="10" max="10" width="15.67"/>
    <col customWidth="1" min="11" max="11" width="18.11"/>
    <col customWidth="1" min="12" max="12" width="21.44"/>
    <col customWidth="1" min="13" max="13" width="11.67"/>
    <col customWidth="1" min="14" max="35" width="11.0"/>
  </cols>
  <sheetData>
    <row r="1" ht="42.0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8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4.75" customHeight="1">
      <c r="A3" s="84"/>
      <c r="B3" s="5"/>
      <c r="C3" s="109" t="str">
        <f>Resultados!$D$11</f>
        <v>Gestão de Pessoas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1.0" customHeight="1">
      <c r="A4" s="84"/>
      <c r="B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.75" customHeight="1">
      <c r="A5" s="84"/>
      <c r="B5" s="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.75" customHeight="1">
      <c r="A6" s="84"/>
      <c r="B6" s="5"/>
      <c r="C6" s="87"/>
      <c r="D6" s="87"/>
      <c r="E6" s="86"/>
      <c r="F6" s="86"/>
      <c r="G6" s="86"/>
      <c r="H6" s="86"/>
      <c r="I6" s="86"/>
      <c r="J6" s="86"/>
      <c r="K6" s="86"/>
      <c r="L6" s="86"/>
      <c r="M6" s="8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5.75" customHeight="1">
      <c r="A7" s="84"/>
      <c r="B7" s="5"/>
      <c r="C7" s="86"/>
      <c r="D7" s="88"/>
      <c r="E7" s="89"/>
      <c r="F7" s="89"/>
      <c r="G7" s="86"/>
      <c r="H7" s="86"/>
      <c r="I7" s="86"/>
      <c r="J7" s="86"/>
      <c r="K7" s="86"/>
      <c r="L7" s="86"/>
      <c r="M7" s="86"/>
      <c r="N7" s="5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15.75" customHeight="1">
      <c r="A8" s="90"/>
      <c r="B8" s="91"/>
      <c r="C8" s="92"/>
      <c r="D8" s="93"/>
      <c r="E8" s="89"/>
      <c r="F8" s="89"/>
      <c r="G8" s="92"/>
      <c r="H8" s="92"/>
      <c r="I8" s="92"/>
      <c r="J8" s="92"/>
      <c r="K8" s="92"/>
      <c r="L8" s="92"/>
      <c r="M8" s="92"/>
      <c r="N8" s="91"/>
      <c r="O8" s="5"/>
      <c r="P8" s="5"/>
      <c r="Q8" s="9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22.5" customHeight="1">
      <c r="A9" s="90"/>
      <c r="B9" s="91"/>
      <c r="C9" s="92"/>
      <c r="D9" s="93"/>
      <c r="E9" s="89"/>
      <c r="F9" s="89"/>
      <c r="G9" s="92"/>
      <c r="H9" s="92"/>
      <c r="I9" s="92"/>
      <c r="J9" s="92"/>
      <c r="K9" s="92"/>
      <c r="L9" s="92"/>
      <c r="M9" s="92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ht="22.5" customHeight="1">
      <c r="A10" s="90"/>
      <c r="B10" s="91"/>
      <c r="C10" s="92"/>
      <c r="D10" s="93"/>
      <c r="E10" s="89"/>
      <c r="F10" s="89"/>
      <c r="G10" s="92"/>
      <c r="H10" s="92"/>
      <c r="I10" s="92"/>
      <c r="J10" s="92"/>
      <c r="K10" s="92"/>
      <c r="L10" s="92"/>
      <c r="M10" s="92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ht="22.5" customHeight="1">
      <c r="A11" s="90"/>
      <c r="B11" s="91"/>
      <c r="C11" s="92"/>
      <c r="D11" s="93"/>
      <c r="E11" s="89"/>
      <c r="F11" s="89"/>
      <c r="G11" s="92"/>
      <c r="H11" s="92"/>
      <c r="I11" s="92"/>
      <c r="J11" s="92"/>
      <c r="K11" s="92"/>
      <c r="L11" s="92"/>
      <c r="M11" s="92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ht="22.5" customHeight="1">
      <c r="A12" s="90"/>
      <c r="B12" s="91"/>
      <c r="C12" s="92"/>
      <c r="D12" s="93"/>
      <c r="E12" s="89"/>
      <c r="F12" s="89"/>
      <c r="G12" s="92"/>
      <c r="H12" s="92"/>
      <c r="I12" s="92"/>
      <c r="J12" s="92"/>
      <c r="K12" s="92"/>
      <c r="L12" s="92"/>
      <c r="M12" s="92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ht="22.5" customHeight="1">
      <c r="A13" s="90"/>
      <c r="B13" s="91"/>
      <c r="C13" s="92"/>
      <c r="D13" s="93"/>
      <c r="E13" s="89"/>
      <c r="F13" s="89"/>
      <c r="G13" s="92"/>
      <c r="H13" s="92"/>
      <c r="I13" s="92"/>
      <c r="J13" s="92"/>
      <c r="K13" s="92"/>
      <c r="L13" s="92"/>
      <c r="M13" s="92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ht="22.5" customHeight="1">
      <c r="A14" s="90"/>
      <c r="B14" s="91"/>
      <c r="C14" s="92"/>
      <c r="D14" s="88"/>
      <c r="E14" s="88"/>
      <c r="F14" s="95"/>
      <c r="G14" s="92"/>
      <c r="H14" s="92"/>
      <c r="I14" s="92"/>
      <c r="J14" s="92"/>
      <c r="K14" s="92"/>
      <c r="L14" s="92"/>
      <c r="M14" s="92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ht="15.75" customHeight="1">
      <c r="A15" s="90"/>
      <c r="B15" s="91"/>
      <c r="C15" s="92"/>
      <c r="D15" s="96"/>
      <c r="E15" s="96"/>
      <c r="F15" s="97"/>
      <c r="G15" s="92"/>
      <c r="H15" s="92"/>
      <c r="I15" s="92"/>
      <c r="J15" s="92"/>
      <c r="K15" s="92"/>
      <c r="L15" s="92"/>
      <c r="M15" s="92"/>
      <c r="N15" s="9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5.75" customHeight="1">
      <c r="A16" s="90"/>
      <c r="B16" s="91"/>
      <c r="C16" s="92"/>
      <c r="D16" s="96"/>
      <c r="E16" s="96"/>
      <c r="F16" s="97"/>
      <c r="G16" s="92"/>
      <c r="H16" s="92"/>
      <c r="I16" s="92"/>
      <c r="J16" s="92"/>
      <c r="K16" s="92"/>
      <c r="L16" s="92"/>
      <c r="M16" s="92"/>
      <c r="N16" s="9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90"/>
      <c r="B17" s="91"/>
      <c r="C17" s="92"/>
      <c r="D17" s="96"/>
      <c r="E17" s="96"/>
      <c r="F17" s="97"/>
      <c r="G17" s="92"/>
      <c r="H17" s="92"/>
      <c r="I17" s="92"/>
      <c r="J17" s="92"/>
      <c r="K17" s="92"/>
      <c r="L17" s="92"/>
      <c r="M17" s="92"/>
      <c r="N17" s="9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90"/>
      <c r="B18" s="91"/>
      <c r="C18" s="92"/>
      <c r="D18" s="96"/>
      <c r="E18" s="96"/>
      <c r="F18" s="97"/>
      <c r="G18" s="92"/>
      <c r="H18" s="92"/>
      <c r="I18" s="92"/>
      <c r="J18" s="92"/>
      <c r="K18" s="92"/>
      <c r="L18" s="92"/>
      <c r="M18" s="92"/>
      <c r="N18" s="9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84"/>
      <c r="B19" s="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84"/>
      <c r="B20" s="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38.25" customHeight="1">
      <c r="A21" s="84"/>
      <c r="B21" s="5"/>
      <c r="C21" s="98"/>
      <c r="D21" s="99"/>
      <c r="E21" s="99"/>
      <c r="F21" s="99"/>
      <c r="G21" s="99"/>
      <c r="H21" s="100"/>
      <c r="I21" s="100"/>
      <c r="J21" s="100"/>
      <c r="K21" s="100"/>
      <c r="L21" s="100"/>
      <c r="M21" s="10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45.75" customHeight="1">
      <c r="A22" s="84"/>
      <c r="B22" s="5"/>
      <c r="C22" s="101" t="s">
        <v>187</v>
      </c>
      <c r="D22" s="102"/>
      <c r="E22" s="102"/>
      <c r="F22" s="102"/>
      <c r="G22" s="102"/>
      <c r="H22" s="103"/>
      <c r="I22" s="103"/>
      <c r="J22" s="103"/>
      <c r="K22" s="103"/>
      <c r="L22" s="103"/>
      <c r="M22" s="10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0.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30.0" customHeight="1">
      <c r="A24" s="104"/>
      <c r="B24" s="36"/>
      <c r="C24" s="105" t="s">
        <v>202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ht="30.0" customHeight="1">
      <c r="A25" s="104"/>
      <c r="B25" s="36"/>
      <c r="C25" s="105" t="s">
        <v>203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ht="30.0" customHeight="1">
      <c r="A26" s="104"/>
      <c r="B26" s="36"/>
      <c r="C26" s="105" t="s">
        <v>204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ht="30.0" customHeight="1">
      <c r="A27" s="104"/>
      <c r="B27" s="36"/>
      <c r="C27" s="105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ht="30.0" customHeight="1">
      <c r="A28" s="104"/>
      <c r="B28" s="36"/>
      <c r="C28" s="105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ht="30.0" customHeight="1">
      <c r="A29" s="104"/>
      <c r="B29" s="36"/>
      <c r="C29" s="105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ht="30.0" customHeight="1">
      <c r="A30" s="104"/>
      <c r="B30" s="36"/>
      <c r="C30" s="105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ht="30.0" customHeight="1">
      <c r="A31" s="104"/>
      <c r="B31" s="36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ht="30.0" customHeight="1">
      <c r="A32" s="104"/>
      <c r="B32" s="36"/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ht="30.0" customHeight="1">
      <c r="A33" s="104"/>
      <c r="B33" s="36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ht="30.0" customHeight="1">
      <c r="A34" s="104"/>
      <c r="B34" s="36"/>
      <c r="C34" s="105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ht="30.0" customHeight="1">
      <c r="A35" s="104"/>
      <c r="B35" s="36"/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ht="30.0" customHeight="1">
      <c r="A36" s="104"/>
      <c r="B36" s="36"/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5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ht="30.0" customHeight="1">
      <c r="A37" s="104"/>
      <c r="B37" s="36"/>
      <c r="C37" s="105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ht="4.5" customHeight="1">
      <c r="A38" s="84"/>
      <c r="B38" s="5"/>
      <c r="C38" s="107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ht="7.5" customHeight="1">
      <c r="A39" s="84"/>
      <c r="B39" s="5"/>
      <c r="C39" s="5"/>
      <c r="D39" s="5"/>
      <c r="E39" s="5"/>
      <c r="F39" s="5"/>
      <c r="G39" s="5"/>
      <c r="H39" s="108"/>
      <c r="I39" s="5"/>
      <c r="J39" s="5"/>
      <c r="K39" s="5"/>
      <c r="L39" s="5"/>
      <c r="M39" s="5"/>
      <c r="N39" s="5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ht="0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9.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9.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9.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9.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9.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9.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9.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9.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9.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9.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9.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9.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9.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9.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8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mergeCells count="16">
    <mergeCell ref="A1:W1"/>
    <mergeCell ref="C3:L4"/>
    <mergeCell ref="C24:M24"/>
    <mergeCell ref="C25:M25"/>
    <mergeCell ref="C26:M26"/>
    <mergeCell ref="C27:M27"/>
    <mergeCell ref="C28:M28"/>
    <mergeCell ref="C36:M36"/>
    <mergeCell ref="C37:M37"/>
    <mergeCell ref="C29:M29"/>
    <mergeCell ref="C30:M30"/>
    <mergeCell ref="C31:M31"/>
    <mergeCell ref="C32:M32"/>
    <mergeCell ref="C33:M33"/>
    <mergeCell ref="C34:M34"/>
    <mergeCell ref="C35:M35"/>
  </mergeCells>
  <conditionalFormatting sqref="E9:E14">
    <cfRule type="expression" dxfId="0" priority="1">
      <formula>ISERROR(E9)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6F0F8"/>
    <pageSetUpPr fitToPage="1"/>
  </sheetPr>
  <sheetViews>
    <sheetView showGridLines="0" workbookViewId="0"/>
  </sheetViews>
  <sheetFormatPr customHeight="1" defaultColWidth="11.22" defaultRowHeight="15.0"/>
  <cols>
    <col customWidth="1" min="1" max="1" width="4.11"/>
    <col customWidth="1" min="2" max="2" width="2.67"/>
    <col customWidth="1" min="3" max="8" width="11.0"/>
    <col customWidth="1" min="9" max="9" width="11.44"/>
    <col customWidth="1" min="10" max="22" width="11.0"/>
    <col customWidth="1" min="23" max="23" width="11.11"/>
    <col customWidth="1" min="24" max="39" width="11.0"/>
  </cols>
  <sheetData>
    <row r="1" ht="60.0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ht="72.0" customHeight="1">
      <c r="A2" s="84"/>
      <c r="B2" s="5"/>
      <c r="C2" s="110" t="s">
        <v>205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ht="27.75" customHeight="1">
      <c r="A3" s="84"/>
      <c r="B3" s="5"/>
      <c r="C3" s="111">
        <v>1.0</v>
      </c>
      <c r="D3" s="112" t="str">
        <f>'Diagnóstico'!C10</f>
        <v>Societário</v>
      </c>
      <c r="E3" s="113"/>
      <c r="F3" s="113"/>
      <c r="G3" s="114">
        <f>IFERROR('Diagnóstico'!I11/'Diagnóstico'!J11,0%)</f>
        <v>0</v>
      </c>
      <c r="H3" s="113"/>
      <c r="I3" s="5"/>
      <c r="J3" s="115" t="s">
        <v>206</v>
      </c>
      <c r="K3" s="116">
        <v>1.0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ht="27.75" customHeight="1">
      <c r="A4" s="84"/>
      <c r="B4" s="5"/>
      <c r="C4" s="111">
        <v>2.0</v>
      </c>
      <c r="D4" s="112" t="str">
        <f>'Diagnóstico'!C22</f>
        <v>Tecnologia</v>
      </c>
      <c r="E4" s="113"/>
      <c r="F4" s="113"/>
      <c r="G4" s="114">
        <f>IFERROR('Diagnóstico'!I23/'Diagnóstico'!J23,0%)</f>
        <v>0</v>
      </c>
      <c r="H4" s="113"/>
      <c r="I4" s="5"/>
      <c r="J4" s="5"/>
      <c r="K4" s="116">
        <v>1.0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ht="27.75" customHeight="1">
      <c r="A5" s="84"/>
      <c r="B5" s="5"/>
      <c r="C5" s="111">
        <v>3.0</v>
      </c>
      <c r="D5" s="112" t="str">
        <f>'Diagnóstico'!C33</f>
        <v>Comercial</v>
      </c>
      <c r="E5" s="113"/>
      <c r="F5" s="113"/>
      <c r="G5" s="114">
        <f>IFERROR('Diagnóstico'!I34/'Diagnóstico'!J34,0%)</f>
        <v>0.45</v>
      </c>
      <c r="H5" s="113"/>
      <c r="I5" s="5"/>
      <c r="J5" s="5"/>
      <c r="K5" s="116">
        <v>1.0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ht="27.75" customHeight="1">
      <c r="A6" s="84"/>
      <c r="B6" s="5"/>
      <c r="C6" s="111">
        <v>4.0</v>
      </c>
      <c r="D6" s="112" t="str">
        <f>'Diagnóstico'!C45</f>
        <v>Marketing</v>
      </c>
      <c r="E6" s="113"/>
      <c r="F6" s="113"/>
      <c r="G6" s="114">
        <f>IFERROR('Diagnóstico'!I46/'Diagnóstico'!J46,0%)</f>
        <v>0.2</v>
      </c>
      <c r="H6" s="113"/>
      <c r="I6" s="5"/>
      <c r="J6" s="5"/>
      <c r="K6" s="116">
        <v>1.0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ht="27.75" customHeight="1">
      <c r="A7" s="84"/>
      <c r="B7" s="5"/>
      <c r="C7" s="111">
        <v>5.0</v>
      </c>
      <c r="D7" s="112" t="str">
        <f>'Diagnóstico'!C54</f>
        <v>Financeiro</v>
      </c>
      <c r="E7" s="113"/>
      <c r="F7" s="113"/>
      <c r="G7" s="114">
        <f>IFERROR('Diagnóstico'!I55/'Diagnóstico'!J55,0%)</f>
        <v>0</v>
      </c>
      <c r="H7" s="113"/>
      <c r="I7" s="5"/>
      <c r="J7" s="5"/>
      <c r="K7" s="116">
        <v>1.0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ht="27.75" customHeight="1">
      <c r="A8" s="84"/>
      <c r="B8" s="5"/>
      <c r="C8" s="111">
        <v>6.0</v>
      </c>
      <c r="D8" s="112" t="str">
        <f>'Diagnóstico'!C67</f>
        <v>Controladoria</v>
      </c>
      <c r="E8" s="113"/>
      <c r="F8" s="113"/>
      <c r="G8" s="114">
        <f>IFERROR('Diagnóstico'!I68/'Diagnóstico'!J68,0%)</f>
        <v>0</v>
      </c>
      <c r="H8" s="113"/>
      <c r="I8" s="5"/>
      <c r="J8" s="5"/>
      <c r="K8" s="116">
        <v>1.0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ht="27.75" customHeight="1">
      <c r="A9" s="84"/>
      <c r="B9" s="5"/>
      <c r="C9" s="111">
        <v>7.0</v>
      </c>
      <c r="D9" s="112" t="str">
        <f>'Diagnóstico'!C82</f>
        <v>Fiscal</v>
      </c>
      <c r="E9" s="113"/>
      <c r="F9" s="113"/>
      <c r="G9" s="114">
        <f>IFERROR('Diagnóstico'!I83/'Diagnóstico'!J83,0%)</f>
        <v>0</v>
      </c>
      <c r="H9" s="113"/>
      <c r="I9" s="5"/>
      <c r="J9" s="5"/>
      <c r="K9" s="116">
        <v>1.0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ht="27.75" customHeight="1">
      <c r="A10" s="84"/>
      <c r="B10" s="5"/>
      <c r="C10" s="111">
        <v>8.0</v>
      </c>
      <c r="D10" s="112" t="str">
        <f>'Diagnóstico'!C92</f>
        <v>Contábil</v>
      </c>
      <c r="E10" s="113"/>
      <c r="F10" s="113"/>
      <c r="G10" s="114">
        <f>IFERROR('Diagnóstico'!I93/'Diagnóstico'!J93,0%)</f>
        <v>0</v>
      </c>
      <c r="H10" s="113"/>
      <c r="I10" s="5"/>
      <c r="J10" s="5"/>
      <c r="K10" s="116">
        <v>1.0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ht="27.75" customHeight="1">
      <c r="A11" s="84"/>
      <c r="B11" s="5"/>
      <c r="C11" s="111">
        <v>9.0</v>
      </c>
      <c r="D11" s="117" t="str">
        <f>'Diagnóstico'!C102</f>
        <v>Gestão de Pessoas</v>
      </c>
      <c r="E11" s="113"/>
      <c r="F11" s="113"/>
      <c r="G11" s="114">
        <f>IFERROR('Diagnóstico'!I103/'Diagnóstico'!J103,0%)</f>
        <v>0.5</v>
      </c>
      <c r="H11" s="113"/>
      <c r="I11" s="5"/>
      <c r="J11" s="5"/>
      <c r="K11" s="116">
        <v>1.0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ht="27.75" customHeight="1">
      <c r="A12" s="84"/>
      <c r="B12" s="5"/>
      <c r="C12" s="111">
        <v>10.0</v>
      </c>
      <c r="D12" s="117" t="str">
        <f>'Diagnóstico'!C112</f>
        <v>Estratégia</v>
      </c>
      <c r="E12" s="5"/>
      <c r="F12" s="5"/>
      <c r="G12" s="114">
        <f>IFERROR('Diagnóstico'!I113/'Diagnóstico'!J113,0%)</f>
        <v>0.2333333333</v>
      </c>
      <c r="H12" s="5"/>
      <c r="I12" s="5"/>
      <c r="J12" s="5"/>
      <c r="K12" s="116">
        <v>1.0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ht="15.75" customHeight="1">
      <c r="A13" s="84"/>
      <c r="B13" s="5"/>
      <c r="C13" s="118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ht="15.75" customHeight="1">
      <c r="A14" s="84"/>
      <c r="B14" s="5"/>
      <c r="C14" s="11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ht="20.25" customHeight="1">
      <c r="A15" s="84"/>
      <c r="B15" s="5"/>
      <c r="C15" s="119" t="s">
        <v>207</v>
      </c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9.5" customHeight="1">
      <c r="A16" s="84"/>
      <c r="B16" s="5"/>
      <c r="C16" s="121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ht="15.75" customHeight="1">
      <c r="A17" s="8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ht="15.75" customHeight="1">
      <c r="A18" s="8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ht="15.75" customHeight="1">
      <c r="A19" s="8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ht="15.75" customHeight="1">
      <c r="A20" s="8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ht="15.75" customHeight="1">
      <c r="A21" s="8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ht="15.75" customHeight="1">
      <c r="A22" s="8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ht="15.7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ht="15.75" customHeight="1">
      <c r="A24" s="8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ht="15.75" customHeight="1">
      <c r="A25" s="8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ht="15.75" customHeight="1">
      <c r="A26" s="8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ht="15.75" customHeight="1">
      <c r="A27" s="8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ht="15.75" customHeight="1">
      <c r="A28" s="8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ht="15.75" customHeight="1">
      <c r="A29" s="8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ht="15.75" customHeight="1">
      <c r="A30" s="8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ht="15.75" customHeight="1">
      <c r="A31" s="8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ht="15.75" customHeight="1">
      <c r="A32" s="8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ht="15.75" customHeight="1">
      <c r="A33" s="8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ht="15.75" customHeight="1">
      <c r="A34" s="8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ht="15.75" customHeight="1">
      <c r="A35" s="8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ht="15.75" customHeight="1">
      <c r="A36" s="8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ht="15.75" customHeight="1">
      <c r="A37" s="8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ht="15.75" customHeight="1">
      <c r="A38" s="8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ht="15.75" customHeight="1">
      <c r="A39" s="8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ht="15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ht="15.7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ht="15.7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ht="15.7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ht="15.7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ht="15.7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ht="15.7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ht="15.7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ht="15.7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ht="15.7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ht="15.7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ht="15.7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ht="15.7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ht="15.7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ht="15.7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ht="7.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ht="7.5" customHeight="1">
      <c r="A114" s="84"/>
      <c r="B114" s="5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</sheetData>
  <mergeCells count="3">
    <mergeCell ref="A1:W1"/>
    <mergeCell ref="C2:U2"/>
    <mergeCell ref="C15:W16"/>
  </mergeCells>
  <conditionalFormatting sqref="G3:G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2">
    <cfRule type="expression" dxfId="0" priority="2">
      <formula>ISERROR(G3)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1.22" defaultRowHeight="15.0"/>
  <cols>
    <col customWidth="1" min="1" max="1" width="25.67"/>
    <col customWidth="1" min="2" max="2" width="2.67"/>
    <col customWidth="1" min="3" max="10" width="19.33"/>
    <col customWidth="1" min="11" max="11" width="21.33"/>
    <col customWidth="1" min="12" max="12" width="19.33"/>
    <col customWidth="1" min="13" max="13" width="4.0"/>
    <col customWidth="1" min="14" max="32" width="11.0"/>
  </cols>
  <sheetData>
    <row r="1" ht="64.5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</row>
    <row r="2" ht="24.75" customHeight="1">
      <c r="A2" s="84"/>
      <c r="B2" s="5"/>
      <c r="C2" s="122" t="s">
        <v>208</v>
      </c>
      <c r="M2" s="12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ht="24.75" customHeight="1">
      <c r="A3" s="84"/>
      <c r="B3" s="5"/>
      <c r="M3" s="12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15.75" customHeight="1">
      <c r="A4" s="8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4.5" customHeight="1">
      <c r="A5" s="124"/>
      <c r="B5" s="37"/>
      <c r="C5" s="125" t="str">
        <f>Resultados!D3</f>
        <v>Societário</v>
      </c>
      <c r="D5" s="125" t="str">
        <f>Resultados!D4</f>
        <v>Tecnologia</v>
      </c>
      <c r="E5" s="125" t="str">
        <f>Resultados!D5</f>
        <v>Comercial</v>
      </c>
      <c r="F5" s="126" t="str">
        <f>Resultados!D6</f>
        <v>Marketing</v>
      </c>
      <c r="G5" s="125" t="str">
        <f>Resultados!D7</f>
        <v>Financeiro</v>
      </c>
      <c r="H5" s="125" t="str">
        <f>Resultados!D8</f>
        <v>Controladoria</v>
      </c>
      <c r="I5" s="125" t="str">
        <f>Resultados!D9</f>
        <v>Fiscal</v>
      </c>
      <c r="J5" s="125" t="str">
        <f>Resultados!D10</f>
        <v>Contábil</v>
      </c>
      <c r="K5" s="127" t="str">
        <f>Resultados!D11</f>
        <v>Gestão de Pessoas</v>
      </c>
      <c r="L5" s="128" t="str">
        <f>Resultados!D12</f>
        <v>Estratégia</v>
      </c>
      <c r="M5" s="5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ht="42.0" customHeight="1">
      <c r="A6" s="107"/>
      <c r="B6" s="129"/>
      <c r="C6" s="130">
        <f>IFERROR(Resultados!G3,0%)</f>
        <v>0</v>
      </c>
      <c r="D6" s="130">
        <f>IFERROR(Resultados!G4,0%)</f>
        <v>0</v>
      </c>
      <c r="E6" s="131">
        <f>IFERROR(Resultados!G5,0%)</f>
        <v>0.45</v>
      </c>
      <c r="F6" s="132">
        <f>IFERROR(Resultados!G6,0%)</f>
        <v>0.2</v>
      </c>
      <c r="G6" s="130">
        <f>IFERROR(Resultados!G7,0%)</f>
        <v>0</v>
      </c>
      <c r="H6" s="130">
        <f>IFERROR(Resultados!G8,0%)</f>
        <v>0</v>
      </c>
      <c r="I6" s="130">
        <f>IFERROR(Resultados!G9,0%)</f>
        <v>0</v>
      </c>
      <c r="J6" s="130">
        <f>IFERROR(Resultados!G10,0%)</f>
        <v>0</v>
      </c>
      <c r="K6" s="131">
        <f>IFERROR(Resultados!G11,0%)</f>
        <v>0.5</v>
      </c>
      <c r="L6" s="132">
        <f>IFERROR(Resultados!G12,0%)</f>
        <v>0.2333333333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ht="12.0" customHeight="1">
      <c r="A7" s="84"/>
      <c r="B7" s="5"/>
      <c r="C7" s="133">
        <f t="shared" ref="C7:L7" si="1">1-C6</f>
        <v>1</v>
      </c>
      <c r="D7" s="134">
        <f t="shared" si="1"/>
        <v>1</v>
      </c>
      <c r="E7" s="134">
        <f t="shared" si="1"/>
        <v>0.55</v>
      </c>
      <c r="F7" s="133">
        <f t="shared" si="1"/>
        <v>0.8</v>
      </c>
      <c r="G7" s="134">
        <f t="shared" si="1"/>
        <v>1</v>
      </c>
      <c r="H7" s="134">
        <f t="shared" si="1"/>
        <v>1</v>
      </c>
      <c r="I7" s="134">
        <f t="shared" si="1"/>
        <v>1</v>
      </c>
      <c r="J7" s="134">
        <f t="shared" si="1"/>
        <v>1</v>
      </c>
      <c r="K7" s="134">
        <f t="shared" si="1"/>
        <v>0.5</v>
      </c>
      <c r="L7" s="134">
        <f t="shared" si="1"/>
        <v>0.7666666667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15.75" customHeight="1">
      <c r="A8" s="84"/>
      <c r="B8" s="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15.75" customHeight="1">
      <c r="A9" s="84"/>
      <c r="B9" s="5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45.0" customHeight="1">
      <c r="A10" s="84"/>
      <c r="B10" s="5"/>
      <c r="C10" s="137" t="s">
        <v>209</v>
      </c>
      <c r="D10" s="138"/>
      <c r="E10" s="138"/>
      <c r="F10" s="138"/>
      <c r="G10" s="139">
        <f>AVERAGE(C6:L6)</f>
        <v>0.1383333333</v>
      </c>
      <c r="H10" s="136"/>
      <c r="I10" s="140" t="s">
        <v>210</v>
      </c>
      <c r="J10" s="138"/>
      <c r="K10" s="138"/>
      <c r="L10" s="141">
        <f>AVERAGE(E6,F6,K6,L6)</f>
        <v>0.3458333333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15.75" customHeight="1">
      <c r="A11" s="84"/>
      <c r="B11" s="5"/>
      <c r="C11" s="5"/>
      <c r="D11" s="5"/>
      <c r="E11" s="5"/>
      <c r="F11" s="5"/>
      <c r="G11" s="142">
        <f>G10</f>
        <v>0.1383333333</v>
      </c>
      <c r="H11" s="136"/>
      <c r="I11" s="136"/>
      <c r="J11" s="136"/>
      <c r="K11" s="136"/>
      <c r="L11" s="13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15.75" customHeight="1">
      <c r="A12" s="84"/>
      <c r="B12" s="5"/>
      <c r="C12" s="136"/>
      <c r="D12" s="136"/>
      <c r="E12" s="136"/>
      <c r="F12" s="136"/>
      <c r="G12" s="136"/>
      <c r="H12" s="136"/>
      <c r="I12" s="143"/>
      <c r="J12" s="136"/>
      <c r="K12" s="136"/>
      <c r="L12" s="13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15.75" customHeight="1">
      <c r="A13" s="84"/>
      <c r="B13" s="5"/>
      <c r="C13" s="136"/>
      <c r="D13" s="136"/>
      <c r="E13" s="136"/>
      <c r="F13" s="136"/>
      <c r="G13" s="5"/>
      <c r="H13" s="136"/>
      <c r="I13" s="136"/>
      <c r="J13" s="136"/>
      <c r="K13" s="136"/>
      <c r="L13" s="13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15.75" customHeight="1">
      <c r="A14" s="84"/>
      <c r="B14" s="5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15.75" customHeight="1">
      <c r="A15" s="84"/>
      <c r="B15" s="5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15.75" customHeight="1">
      <c r="A16" s="84"/>
      <c r="B16" s="5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15.75" customHeight="1">
      <c r="A17" s="84"/>
      <c r="B17" s="5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15.75" customHeight="1">
      <c r="A18" s="8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15.75" customHeight="1">
      <c r="A19" s="8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15.75" customHeight="1">
      <c r="A20" s="8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15.75" customHeight="1">
      <c r="A21" s="8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15.75" customHeight="1">
      <c r="A22" s="8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5.7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15.75" customHeight="1">
      <c r="A24" s="8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15.75" customHeight="1">
      <c r="A25" s="8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15.75" customHeight="1">
      <c r="A26" s="8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15.75" customHeight="1">
      <c r="A27" s="8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15.75" customHeight="1">
      <c r="A28" s="8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15.75" customHeight="1">
      <c r="A29" s="8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15.75" customHeight="1">
      <c r="A30" s="8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15.75" customHeight="1">
      <c r="A31" s="8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ht="15.75" customHeight="1">
      <c r="A32" s="8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ht="15.75" customHeight="1">
      <c r="A33" s="8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ht="7.5" customHeight="1">
      <c r="A34" s="84"/>
      <c r="B34" s="5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ht="7.5" customHeight="1">
      <c r="A35" s="8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ht="15.75" customHeight="1">
      <c r="A36" s="8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86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ht="15.75" customHeight="1">
      <c r="A37" s="8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ht="15.75" customHeight="1">
      <c r="A38" s="8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ht="15.75" customHeight="1">
      <c r="A39" s="8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ht="15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ht="15.7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ht="15.7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ht="15.7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ht="15.7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ht="15.7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ht="15.7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ht="15.7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ht="15.7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ht="15.7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ht="15.7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ht="15.7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ht="15.7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ht="15.7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ht="15.7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ht="15.7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ht="15.75" customHeight="1">
      <c r="A114" s="8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</sheetData>
  <mergeCells count="4">
    <mergeCell ref="A1:W1"/>
    <mergeCell ref="C2:L3"/>
    <mergeCell ref="C10:F10"/>
    <mergeCell ref="I10:K10"/>
  </mergeCells>
  <conditionalFormatting sqref="G10">
    <cfRule type="cellIs" dxfId="1" priority="1" operator="lessThan">
      <formula>0.5</formula>
    </cfRule>
  </conditionalFormatting>
  <conditionalFormatting sqref="G10">
    <cfRule type="cellIs" dxfId="2" priority="2" operator="between">
      <formula>0.5</formula>
      <formula>0.849999</formula>
    </cfRule>
  </conditionalFormatting>
  <conditionalFormatting sqref="G10">
    <cfRule type="cellIs" dxfId="3" priority="3" operator="greaterThan">
      <formula>0.85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5.22"/>
    <col customWidth="1" min="2" max="2" width="2.67"/>
    <col customWidth="1" min="3" max="3" width="20.11"/>
    <col customWidth="1" min="4" max="4" width="21.78"/>
    <col customWidth="1" min="5" max="5" width="5.44"/>
    <col customWidth="1" min="6" max="6" width="11.0"/>
    <col customWidth="1" min="7" max="7" width="19.67"/>
    <col customWidth="1" min="8" max="8" width="9.11"/>
    <col customWidth="1" min="9" max="9" width="4.11"/>
    <col customWidth="1" min="10" max="10" width="15.67"/>
    <col customWidth="1" min="11" max="11" width="18.11"/>
    <col customWidth="1" min="12" max="12" width="21.44"/>
    <col customWidth="1" min="13" max="13" width="11.67"/>
    <col customWidth="1" min="14" max="35" width="11.0"/>
  </cols>
  <sheetData>
    <row r="1" ht="54.0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8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4.75" customHeight="1">
      <c r="A3" s="84"/>
      <c r="B3" s="5"/>
      <c r="C3" s="85" t="str">
        <f>'Diagnóstico'!C10</f>
        <v>Societário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1.0" customHeight="1">
      <c r="A4" s="84"/>
      <c r="B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.75" customHeight="1">
      <c r="A5" s="84"/>
      <c r="B5" s="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.75" customHeight="1">
      <c r="A6" s="84"/>
      <c r="B6" s="5"/>
      <c r="C6" s="87"/>
      <c r="D6" s="87"/>
      <c r="E6" s="86"/>
      <c r="F6" s="86"/>
      <c r="G6" s="86"/>
      <c r="H6" s="86"/>
      <c r="I6" s="86"/>
      <c r="J6" s="86"/>
      <c r="K6" s="86"/>
      <c r="L6" s="86"/>
      <c r="M6" s="8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5.75" customHeight="1">
      <c r="A7" s="84"/>
      <c r="B7" s="5"/>
      <c r="C7" s="86"/>
      <c r="D7" s="88"/>
      <c r="E7" s="89"/>
      <c r="F7" s="89"/>
      <c r="G7" s="86"/>
      <c r="H7" s="86"/>
      <c r="I7" s="86"/>
      <c r="J7" s="86"/>
      <c r="K7" s="86"/>
      <c r="L7" s="86"/>
      <c r="M7" s="86"/>
      <c r="N7" s="5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15.75" customHeight="1">
      <c r="A8" s="90"/>
      <c r="B8" s="91"/>
      <c r="C8" s="92"/>
      <c r="D8" s="93"/>
      <c r="E8" s="89"/>
      <c r="F8" s="89"/>
      <c r="G8" s="92"/>
      <c r="H8" s="92"/>
      <c r="I8" s="92"/>
      <c r="J8" s="92"/>
      <c r="K8" s="92"/>
      <c r="L8" s="92"/>
      <c r="M8" s="92"/>
      <c r="N8" s="91"/>
      <c r="O8" s="5"/>
      <c r="P8" s="5"/>
      <c r="Q8" s="9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22.5" customHeight="1">
      <c r="A9" s="90"/>
      <c r="B9" s="91"/>
      <c r="C9" s="92"/>
      <c r="D9" s="93"/>
      <c r="E9" s="89"/>
      <c r="F9" s="89"/>
      <c r="G9" s="92"/>
      <c r="H9" s="92"/>
      <c r="I9" s="92"/>
      <c r="J9" s="92"/>
      <c r="K9" s="92"/>
      <c r="L9" s="92"/>
      <c r="M9" s="92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ht="22.5" customHeight="1">
      <c r="A10" s="90"/>
      <c r="B10" s="91"/>
      <c r="C10" s="92"/>
      <c r="D10" s="93"/>
      <c r="E10" s="89"/>
      <c r="F10" s="89"/>
      <c r="G10" s="92"/>
      <c r="H10" s="92"/>
      <c r="I10" s="92"/>
      <c r="J10" s="92"/>
      <c r="K10" s="92"/>
      <c r="L10" s="92"/>
      <c r="M10" s="92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ht="22.5" customHeight="1">
      <c r="A11" s="90"/>
      <c r="B11" s="91"/>
      <c r="C11" s="92"/>
      <c r="D11" s="93"/>
      <c r="E11" s="89"/>
      <c r="F11" s="89"/>
      <c r="G11" s="92"/>
      <c r="H11" s="92"/>
      <c r="I11" s="92"/>
      <c r="J11" s="92"/>
      <c r="K11" s="92"/>
      <c r="L11" s="92"/>
      <c r="M11" s="92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ht="22.5" customHeight="1">
      <c r="A12" s="90"/>
      <c r="B12" s="91"/>
      <c r="C12" s="92"/>
      <c r="D12" s="93"/>
      <c r="E12" s="89"/>
      <c r="F12" s="89"/>
      <c r="G12" s="92"/>
      <c r="H12" s="92"/>
      <c r="I12" s="92"/>
      <c r="J12" s="92"/>
      <c r="K12" s="92"/>
      <c r="L12" s="92"/>
      <c r="M12" s="92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ht="22.5" customHeight="1">
      <c r="A13" s="90"/>
      <c r="B13" s="91"/>
      <c r="C13" s="92"/>
      <c r="D13" s="93"/>
      <c r="E13" s="89"/>
      <c r="F13" s="89"/>
      <c r="G13" s="92"/>
      <c r="H13" s="92"/>
      <c r="I13" s="92"/>
      <c r="J13" s="92"/>
      <c r="K13" s="92"/>
      <c r="L13" s="92"/>
      <c r="M13" s="92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ht="22.5" customHeight="1">
      <c r="A14" s="90"/>
      <c r="B14" s="91"/>
      <c r="C14" s="92"/>
      <c r="D14" s="88"/>
      <c r="E14" s="88"/>
      <c r="F14" s="95"/>
      <c r="G14" s="92"/>
      <c r="H14" s="92"/>
      <c r="I14" s="92"/>
      <c r="J14" s="92"/>
      <c r="K14" s="92"/>
      <c r="L14" s="92"/>
      <c r="M14" s="92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ht="15.75" customHeight="1">
      <c r="A15" s="90"/>
      <c r="B15" s="91"/>
      <c r="C15" s="92"/>
      <c r="D15" s="96"/>
      <c r="E15" s="96"/>
      <c r="F15" s="97"/>
      <c r="G15" s="92"/>
      <c r="H15" s="92"/>
      <c r="I15" s="92"/>
      <c r="J15" s="92"/>
      <c r="K15" s="92"/>
      <c r="L15" s="92"/>
      <c r="M15" s="92"/>
      <c r="N15" s="9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5.75" customHeight="1">
      <c r="A16" s="90"/>
      <c r="B16" s="91"/>
      <c r="C16" s="92"/>
      <c r="D16" s="96"/>
      <c r="E16" s="96"/>
      <c r="F16" s="97"/>
      <c r="G16" s="92"/>
      <c r="H16" s="92"/>
      <c r="I16" s="92"/>
      <c r="J16" s="92"/>
      <c r="K16" s="92"/>
      <c r="L16" s="92"/>
      <c r="M16" s="92"/>
      <c r="N16" s="9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90"/>
      <c r="B17" s="91"/>
      <c r="C17" s="92"/>
      <c r="D17" s="96"/>
      <c r="E17" s="96"/>
      <c r="F17" s="97"/>
      <c r="G17" s="92"/>
      <c r="H17" s="92"/>
      <c r="I17" s="92"/>
      <c r="J17" s="92"/>
      <c r="K17" s="92"/>
      <c r="L17" s="92"/>
      <c r="M17" s="92"/>
      <c r="N17" s="9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90"/>
      <c r="B18" s="91"/>
      <c r="C18" s="92"/>
      <c r="D18" s="96"/>
      <c r="E18" s="96"/>
      <c r="F18" s="97"/>
      <c r="G18" s="92"/>
      <c r="H18" s="92"/>
      <c r="I18" s="92"/>
      <c r="J18" s="92"/>
      <c r="K18" s="92"/>
      <c r="L18" s="92"/>
      <c r="M18" s="92"/>
      <c r="N18" s="9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84"/>
      <c r="B19" s="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84"/>
      <c r="B20" s="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38.25" customHeight="1">
      <c r="A21" s="84"/>
      <c r="B21" s="5"/>
      <c r="C21" s="98"/>
      <c r="D21" s="99"/>
      <c r="E21" s="99"/>
      <c r="F21" s="99"/>
      <c r="G21" s="99"/>
      <c r="H21" s="100"/>
      <c r="I21" s="100"/>
      <c r="J21" s="100"/>
      <c r="K21" s="100"/>
      <c r="L21" s="100"/>
      <c r="M21" s="10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45.75" customHeight="1">
      <c r="A22" s="84"/>
      <c r="B22" s="5"/>
      <c r="C22" s="101" t="s">
        <v>187</v>
      </c>
      <c r="D22" s="102"/>
      <c r="E22" s="102"/>
      <c r="F22" s="102"/>
      <c r="G22" s="102"/>
      <c r="H22" s="103"/>
      <c r="I22" s="103"/>
      <c r="J22" s="103"/>
      <c r="K22" s="103"/>
      <c r="L22" s="103"/>
      <c r="M22" s="10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0.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30.0" customHeight="1">
      <c r="A24" s="104"/>
      <c r="B24" s="36"/>
      <c r="C24" s="105" t="s">
        <v>211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ht="30.0" customHeight="1">
      <c r="A25" s="104"/>
      <c r="B25" s="36"/>
      <c r="C25" s="105" t="s">
        <v>212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ht="30.0" customHeight="1">
      <c r="A26" s="104"/>
      <c r="B26" s="36"/>
      <c r="C26" s="105" t="s">
        <v>213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ht="30.0" customHeight="1">
      <c r="A27" s="104"/>
      <c r="B27" s="36"/>
      <c r="C27" s="105" t="s">
        <v>214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ht="30.0" customHeight="1">
      <c r="A28" s="104"/>
      <c r="B28" s="36"/>
      <c r="C28" s="105" t="s">
        <v>215</v>
      </c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ht="30.0" customHeight="1">
      <c r="A29" s="104"/>
      <c r="B29" s="36"/>
      <c r="C29" s="105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ht="30.0" customHeight="1">
      <c r="A30" s="104"/>
      <c r="B30" s="36"/>
      <c r="C30" s="105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ht="30.0" customHeight="1">
      <c r="A31" s="104"/>
      <c r="B31" s="36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ht="30.0" customHeight="1">
      <c r="A32" s="104"/>
      <c r="B32" s="36"/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ht="30.0" customHeight="1">
      <c r="A33" s="104"/>
      <c r="B33" s="36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ht="30.0" customHeight="1">
      <c r="A34" s="104"/>
      <c r="B34" s="36"/>
      <c r="C34" s="105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ht="30.0" customHeight="1">
      <c r="A35" s="104"/>
      <c r="B35" s="36"/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ht="30.0" customHeight="1">
      <c r="A36" s="104"/>
      <c r="B36" s="36"/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5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ht="30.0" customHeight="1">
      <c r="A37" s="104"/>
      <c r="B37" s="36"/>
      <c r="C37" s="105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ht="4.5" customHeight="1">
      <c r="A38" s="84"/>
      <c r="B38" s="5"/>
      <c r="C38" s="107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ht="7.5" customHeight="1">
      <c r="A39" s="84"/>
      <c r="B39" s="5"/>
      <c r="C39" s="5"/>
      <c r="D39" s="5"/>
      <c r="E39" s="5"/>
      <c r="F39" s="5"/>
      <c r="G39" s="5"/>
      <c r="H39" s="108"/>
      <c r="I39" s="5"/>
      <c r="J39" s="5"/>
      <c r="K39" s="5"/>
      <c r="L39" s="5"/>
      <c r="M39" s="5"/>
      <c r="N39" s="5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ht="0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9.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9.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9.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9.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9.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9.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9.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9.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9.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9.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9.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9.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9.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9.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8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mergeCells count="16">
    <mergeCell ref="A1:W1"/>
    <mergeCell ref="C3:L4"/>
    <mergeCell ref="C24:M24"/>
    <mergeCell ref="C25:M25"/>
    <mergeCell ref="C26:M26"/>
    <mergeCell ref="C27:M27"/>
    <mergeCell ref="C28:M28"/>
    <mergeCell ref="C36:M36"/>
    <mergeCell ref="C37:M37"/>
    <mergeCell ref="C29:M29"/>
    <mergeCell ref="C30:M30"/>
    <mergeCell ref="C31:M31"/>
    <mergeCell ref="C32:M32"/>
    <mergeCell ref="C33:M33"/>
    <mergeCell ref="C34:M34"/>
    <mergeCell ref="C35:M35"/>
  </mergeCells>
  <conditionalFormatting sqref="E9:E14">
    <cfRule type="expression" dxfId="0" priority="1">
      <formula>ISERROR(E9)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5.67"/>
    <col customWidth="1" min="2" max="2" width="2.67"/>
    <col customWidth="1" min="3" max="3" width="20.11"/>
    <col customWidth="1" min="4" max="4" width="21.78"/>
    <col customWidth="1" min="5" max="5" width="5.44"/>
    <col customWidth="1" min="6" max="6" width="11.0"/>
    <col customWidth="1" min="7" max="7" width="19.67"/>
    <col customWidth="1" min="8" max="8" width="9.11"/>
    <col customWidth="1" min="9" max="9" width="4.11"/>
    <col customWidth="1" min="10" max="10" width="15.67"/>
    <col customWidth="1" min="11" max="11" width="18.11"/>
    <col customWidth="1" min="12" max="12" width="21.44"/>
    <col customWidth="1" min="13" max="13" width="11.67"/>
    <col customWidth="1" min="14" max="35" width="11.0"/>
  </cols>
  <sheetData>
    <row r="1" ht="30.0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8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4.75" customHeight="1">
      <c r="A3" s="84"/>
      <c r="B3" s="5"/>
      <c r="C3" s="85" t="str">
        <f>Resultados!$D$4</f>
        <v>Tecnologia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1.0" customHeight="1">
      <c r="A4" s="84"/>
      <c r="B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.75" customHeight="1">
      <c r="A5" s="84"/>
      <c r="B5" s="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.75" customHeight="1">
      <c r="A6" s="84"/>
      <c r="B6" s="5"/>
      <c r="C6" s="87"/>
      <c r="D6" s="87"/>
      <c r="E6" s="86"/>
      <c r="F6" s="86"/>
      <c r="G6" s="86"/>
      <c r="H6" s="86"/>
      <c r="I6" s="86"/>
      <c r="J6" s="86"/>
      <c r="K6" s="86"/>
      <c r="L6" s="86"/>
      <c r="M6" s="8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5.75" customHeight="1">
      <c r="A7" s="84"/>
      <c r="B7" s="5"/>
      <c r="C7" s="86"/>
      <c r="D7" s="88"/>
      <c r="E7" s="89"/>
      <c r="F7" s="89"/>
      <c r="G7" s="86"/>
      <c r="H7" s="86"/>
      <c r="I7" s="86"/>
      <c r="J7" s="86"/>
      <c r="K7" s="86"/>
      <c r="L7" s="86"/>
      <c r="M7" s="86"/>
      <c r="N7" s="5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15.75" customHeight="1">
      <c r="A8" s="90"/>
      <c r="B8" s="91"/>
      <c r="C8" s="92"/>
      <c r="D8" s="93"/>
      <c r="E8" s="89"/>
      <c r="F8" s="89"/>
      <c r="G8" s="92"/>
      <c r="H8" s="92"/>
      <c r="I8" s="92"/>
      <c r="J8" s="92"/>
      <c r="K8" s="92"/>
      <c r="L8" s="92"/>
      <c r="M8" s="92"/>
      <c r="N8" s="91"/>
      <c r="O8" s="5"/>
      <c r="P8" s="5"/>
      <c r="Q8" s="9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22.5" customHeight="1">
      <c r="A9" s="90"/>
      <c r="B9" s="91"/>
      <c r="C9" s="92"/>
      <c r="D9" s="93"/>
      <c r="E9" s="89"/>
      <c r="F9" s="89"/>
      <c r="G9" s="92"/>
      <c r="H9" s="92"/>
      <c r="I9" s="92"/>
      <c r="J9" s="92"/>
      <c r="K9" s="92"/>
      <c r="L9" s="92"/>
      <c r="M9" s="92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ht="22.5" customHeight="1">
      <c r="A10" s="90"/>
      <c r="B10" s="91"/>
      <c r="C10" s="92"/>
      <c r="D10" s="93"/>
      <c r="E10" s="89"/>
      <c r="F10" s="89"/>
      <c r="G10" s="92"/>
      <c r="H10" s="92"/>
      <c r="I10" s="92"/>
      <c r="J10" s="92"/>
      <c r="K10" s="92"/>
      <c r="L10" s="92"/>
      <c r="M10" s="92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ht="22.5" customHeight="1">
      <c r="A11" s="90"/>
      <c r="B11" s="91"/>
      <c r="C11" s="92"/>
      <c r="D11" s="93"/>
      <c r="E11" s="89"/>
      <c r="F11" s="89"/>
      <c r="G11" s="92"/>
      <c r="H11" s="92"/>
      <c r="I11" s="92"/>
      <c r="J11" s="92"/>
      <c r="K11" s="92"/>
      <c r="L11" s="92"/>
      <c r="M11" s="92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ht="22.5" customHeight="1">
      <c r="A12" s="90"/>
      <c r="B12" s="91"/>
      <c r="C12" s="92"/>
      <c r="D12" s="93"/>
      <c r="E12" s="89"/>
      <c r="F12" s="89"/>
      <c r="G12" s="92"/>
      <c r="H12" s="92"/>
      <c r="I12" s="92"/>
      <c r="J12" s="92"/>
      <c r="K12" s="92"/>
      <c r="L12" s="92"/>
      <c r="M12" s="92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ht="22.5" customHeight="1">
      <c r="A13" s="90"/>
      <c r="B13" s="91"/>
      <c r="C13" s="92"/>
      <c r="D13" s="93"/>
      <c r="E13" s="89"/>
      <c r="F13" s="89"/>
      <c r="G13" s="92"/>
      <c r="H13" s="92"/>
      <c r="I13" s="92"/>
      <c r="J13" s="92"/>
      <c r="K13" s="92"/>
      <c r="L13" s="92"/>
      <c r="M13" s="92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ht="22.5" customHeight="1">
      <c r="A14" s="90"/>
      <c r="B14" s="91"/>
      <c r="C14" s="92"/>
      <c r="D14" s="88"/>
      <c r="E14" s="88"/>
      <c r="F14" s="95"/>
      <c r="G14" s="92"/>
      <c r="H14" s="92"/>
      <c r="I14" s="92"/>
      <c r="J14" s="92"/>
      <c r="K14" s="92"/>
      <c r="L14" s="92"/>
      <c r="M14" s="92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ht="15.75" customHeight="1">
      <c r="A15" s="90"/>
      <c r="B15" s="91"/>
      <c r="C15" s="92"/>
      <c r="D15" s="96"/>
      <c r="E15" s="96"/>
      <c r="F15" s="97"/>
      <c r="G15" s="92"/>
      <c r="H15" s="92"/>
      <c r="I15" s="92"/>
      <c r="J15" s="92"/>
      <c r="K15" s="92"/>
      <c r="L15" s="92"/>
      <c r="M15" s="92"/>
      <c r="N15" s="9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5.75" customHeight="1">
      <c r="A16" s="90"/>
      <c r="B16" s="91"/>
      <c r="C16" s="92"/>
      <c r="D16" s="96"/>
      <c r="E16" s="96"/>
      <c r="F16" s="97"/>
      <c r="G16" s="92"/>
      <c r="H16" s="92"/>
      <c r="I16" s="92"/>
      <c r="J16" s="92"/>
      <c r="K16" s="92"/>
      <c r="L16" s="92"/>
      <c r="M16" s="92"/>
      <c r="N16" s="9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90"/>
      <c r="B17" s="91"/>
      <c r="C17" s="92"/>
      <c r="D17" s="96"/>
      <c r="E17" s="96"/>
      <c r="F17" s="97"/>
      <c r="G17" s="92"/>
      <c r="H17" s="92"/>
      <c r="I17" s="92"/>
      <c r="J17" s="92"/>
      <c r="K17" s="92"/>
      <c r="L17" s="92"/>
      <c r="M17" s="92"/>
      <c r="N17" s="9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90"/>
      <c r="B18" s="91"/>
      <c r="C18" s="92"/>
      <c r="D18" s="96"/>
      <c r="E18" s="96"/>
      <c r="F18" s="97"/>
      <c r="G18" s="92"/>
      <c r="H18" s="92"/>
      <c r="I18" s="92"/>
      <c r="J18" s="92"/>
      <c r="K18" s="92"/>
      <c r="L18" s="92"/>
      <c r="M18" s="92"/>
      <c r="N18" s="9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84"/>
      <c r="B19" s="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84"/>
      <c r="B20" s="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38.25" customHeight="1">
      <c r="A21" s="84"/>
      <c r="B21" s="5"/>
      <c r="C21" s="98"/>
      <c r="D21" s="99"/>
      <c r="E21" s="99"/>
      <c r="F21" s="99"/>
      <c r="G21" s="99"/>
      <c r="H21" s="100"/>
      <c r="I21" s="100"/>
      <c r="J21" s="100"/>
      <c r="K21" s="100"/>
      <c r="L21" s="100"/>
      <c r="M21" s="10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45.75" customHeight="1">
      <c r="A22" s="84"/>
      <c r="B22" s="5"/>
      <c r="C22" s="101" t="s">
        <v>187</v>
      </c>
      <c r="D22" s="102"/>
      <c r="E22" s="102"/>
      <c r="F22" s="102"/>
      <c r="G22" s="102"/>
      <c r="H22" s="103"/>
      <c r="I22" s="103"/>
      <c r="J22" s="103"/>
      <c r="K22" s="103"/>
      <c r="L22" s="103"/>
      <c r="M22" s="10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0.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30.0" customHeight="1">
      <c r="A24" s="104"/>
      <c r="B24" s="36"/>
      <c r="C24" s="105" t="s">
        <v>216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ht="30.0" customHeight="1">
      <c r="A25" s="104"/>
      <c r="B25" s="36"/>
      <c r="C25" s="105" t="s">
        <v>217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ht="30.0" customHeight="1">
      <c r="A26" s="104"/>
      <c r="B26" s="36"/>
      <c r="C26" s="105" t="s">
        <v>218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ht="30.0" customHeight="1">
      <c r="A27" s="104"/>
      <c r="B27" s="36"/>
      <c r="C27" s="105" t="s">
        <v>219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ht="30.0" customHeight="1">
      <c r="A28" s="104"/>
      <c r="B28" s="36"/>
      <c r="C28" s="105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ht="30.0" customHeight="1">
      <c r="A29" s="104"/>
      <c r="B29" s="36"/>
      <c r="C29" s="105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ht="30.0" customHeight="1">
      <c r="A30" s="104"/>
      <c r="B30" s="36"/>
      <c r="C30" s="105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ht="30.0" customHeight="1">
      <c r="A31" s="104"/>
      <c r="B31" s="36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ht="30.0" customHeight="1">
      <c r="A32" s="104"/>
      <c r="B32" s="36"/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ht="30.0" customHeight="1">
      <c r="A33" s="104"/>
      <c r="B33" s="36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ht="30.0" customHeight="1">
      <c r="A34" s="104"/>
      <c r="B34" s="36"/>
      <c r="C34" s="105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ht="30.0" customHeight="1">
      <c r="A35" s="104"/>
      <c r="B35" s="36"/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ht="30.0" customHeight="1">
      <c r="A36" s="104"/>
      <c r="B36" s="36"/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5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ht="30.0" customHeight="1">
      <c r="A37" s="104"/>
      <c r="B37" s="36"/>
      <c r="C37" s="105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ht="4.5" customHeight="1">
      <c r="A38" s="84"/>
      <c r="B38" s="5"/>
      <c r="C38" s="107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ht="7.5" customHeight="1">
      <c r="A39" s="84"/>
      <c r="B39" s="5"/>
      <c r="C39" s="5"/>
      <c r="D39" s="5"/>
      <c r="E39" s="5"/>
      <c r="F39" s="5"/>
      <c r="G39" s="5"/>
      <c r="H39" s="108"/>
      <c r="I39" s="5"/>
      <c r="J39" s="5"/>
      <c r="K39" s="5"/>
      <c r="L39" s="5"/>
      <c r="M39" s="5"/>
      <c r="N39" s="5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ht="0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9.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9.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9.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9.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9.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9.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9.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9.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9.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9.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9.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9.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9.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9.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8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mergeCells count="16">
    <mergeCell ref="A1:W1"/>
    <mergeCell ref="C3:L4"/>
    <mergeCell ref="C24:M24"/>
    <mergeCell ref="C25:M25"/>
    <mergeCell ref="C26:M26"/>
    <mergeCell ref="C27:M27"/>
    <mergeCell ref="C28:M28"/>
    <mergeCell ref="C36:M36"/>
    <mergeCell ref="C37:M37"/>
    <mergeCell ref="C29:M29"/>
    <mergeCell ref="C30:M30"/>
    <mergeCell ref="C31:M31"/>
    <mergeCell ref="C32:M32"/>
    <mergeCell ref="C33:M33"/>
    <mergeCell ref="C34:M34"/>
    <mergeCell ref="C35:M35"/>
  </mergeCells>
  <conditionalFormatting sqref="E9:E14">
    <cfRule type="expression" dxfId="0" priority="1">
      <formula>ISERROR(E9)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5.67"/>
    <col customWidth="1" min="2" max="2" width="2.67"/>
    <col customWidth="1" min="3" max="3" width="20.11"/>
    <col customWidth="1" min="4" max="4" width="21.78"/>
    <col customWidth="1" min="5" max="5" width="5.44"/>
    <col customWidth="1" min="6" max="6" width="11.0"/>
    <col customWidth="1" min="7" max="7" width="19.67"/>
    <col customWidth="1" min="8" max="8" width="9.11"/>
    <col customWidth="1" min="9" max="9" width="4.11"/>
    <col customWidth="1" min="10" max="10" width="15.67"/>
    <col customWidth="1" min="11" max="11" width="18.11"/>
    <col customWidth="1" min="12" max="12" width="21.44"/>
    <col customWidth="1" min="13" max="13" width="11.67"/>
    <col customWidth="1" min="14" max="35" width="11.0"/>
  </cols>
  <sheetData>
    <row r="1" ht="30.0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8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4.75" customHeight="1">
      <c r="A3" s="84"/>
      <c r="B3" s="5"/>
      <c r="C3" s="85" t="str">
        <f>Resultados!$D$7</f>
        <v>Financeiro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1.0" customHeight="1">
      <c r="A4" s="84"/>
      <c r="B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.75" customHeight="1">
      <c r="A5" s="84"/>
      <c r="B5" s="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.75" customHeight="1">
      <c r="A6" s="84"/>
      <c r="B6" s="5"/>
      <c r="C6" s="87"/>
      <c r="D6" s="87"/>
      <c r="E6" s="86"/>
      <c r="F6" s="86"/>
      <c r="G6" s="86"/>
      <c r="H6" s="86"/>
      <c r="I6" s="86"/>
      <c r="J6" s="86"/>
      <c r="K6" s="86"/>
      <c r="L6" s="86"/>
      <c r="M6" s="8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5.75" customHeight="1">
      <c r="A7" s="84"/>
      <c r="B7" s="5"/>
      <c r="C7" s="86"/>
      <c r="D7" s="88"/>
      <c r="E7" s="89"/>
      <c r="F7" s="89"/>
      <c r="G7" s="86"/>
      <c r="H7" s="86"/>
      <c r="I7" s="86"/>
      <c r="J7" s="86"/>
      <c r="K7" s="86"/>
      <c r="L7" s="86"/>
      <c r="M7" s="86"/>
      <c r="N7" s="5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15.75" customHeight="1">
      <c r="A8" s="90"/>
      <c r="B8" s="91"/>
      <c r="C8" s="92"/>
      <c r="D8" s="93"/>
      <c r="E8" s="89"/>
      <c r="F8" s="89"/>
      <c r="G8" s="92"/>
      <c r="H8" s="92"/>
      <c r="I8" s="92"/>
      <c r="J8" s="92"/>
      <c r="K8" s="92"/>
      <c r="L8" s="92"/>
      <c r="M8" s="92"/>
      <c r="N8" s="91"/>
      <c r="O8" s="5"/>
      <c r="P8" s="5"/>
      <c r="Q8" s="9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22.5" customHeight="1">
      <c r="A9" s="90"/>
      <c r="B9" s="91"/>
      <c r="C9" s="92"/>
      <c r="D9" s="93"/>
      <c r="E9" s="89"/>
      <c r="F9" s="89"/>
      <c r="G9" s="92"/>
      <c r="H9" s="92"/>
      <c r="I9" s="92"/>
      <c r="J9" s="92"/>
      <c r="K9" s="92"/>
      <c r="L9" s="92"/>
      <c r="M9" s="92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ht="22.5" customHeight="1">
      <c r="A10" s="90"/>
      <c r="B10" s="91"/>
      <c r="C10" s="92"/>
      <c r="D10" s="93"/>
      <c r="E10" s="89"/>
      <c r="F10" s="89"/>
      <c r="G10" s="92"/>
      <c r="H10" s="92"/>
      <c r="I10" s="92"/>
      <c r="J10" s="92"/>
      <c r="K10" s="92"/>
      <c r="L10" s="92"/>
      <c r="M10" s="92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ht="22.5" customHeight="1">
      <c r="A11" s="90"/>
      <c r="B11" s="91"/>
      <c r="C11" s="92"/>
      <c r="D11" s="93"/>
      <c r="E11" s="89"/>
      <c r="F11" s="89"/>
      <c r="G11" s="92"/>
      <c r="H11" s="92"/>
      <c r="I11" s="92"/>
      <c r="J11" s="92"/>
      <c r="K11" s="92"/>
      <c r="L11" s="92"/>
      <c r="M11" s="92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ht="22.5" customHeight="1">
      <c r="A12" s="90"/>
      <c r="B12" s="91"/>
      <c r="C12" s="92"/>
      <c r="D12" s="93"/>
      <c r="E12" s="89"/>
      <c r="F12" s="89"/>
      <c r="G12" s="92"/>
      <c r="H12" s="92"/>
      <c r="I12" s="92"/>
      <c r="J12" s="92"/>
      <c r="K12" s="92"/>
      <c r="L12" s="92"/>
      <c r="M12" s="92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ht="22.5" customHeight="1">
      <c r="A13" s="90"/>
      <c r="B13" s="91"/>
      <c r="C13" s="92"/>
      <c r="D13" s="93"/>
      <c r="E13" s="89"/>
      <c r="F13" s="89"/>
      <c r="G13" s="92"/>
      <c r="H13" s="92"/>
      <c r="I13" s="92"/>
      <c r="J13" s="92"/>
      <c r="K13" s="92"/>
      <c r="L13" s="92"/>
      <c r="M13" s="92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ht="22.5" customHeight="1">
      <c r="A14" s="90"/>
      <c r="B14" s="91"/>
      <c r="C14" s="92"/>
      <c r="D14" s="88"/>
      <c r="E14" s="88"/>
      <c r="F14" s="95"/>
      <c r="G14" s="92"/>
      <c r="H14" s="92"/>
      <c r="I14" s="92"/>
      <c r="J14" s="92"/>
      <c r="K14" s="92"/>
      <c r="L14" s="92"/>
      <c r="M14" s="92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ht="15.75" customHeight="1">
      <c r="A15" s="90"/>
      <c r="B15" s="91"/>
      <c r="C15" s="92"/>
      <c r="D15" s="96"/>
      <c r="E15" s="96"/>
      <c r="F15" s="97"/>
      <c r="G15" s="92"/>
      <c r="H15" s="92"/>
      <c r="I15" s="92"/>
      <c r="J15" s="92"/>
      <c r="K15" s="92"/>
      <c r="L15" s="92"/>
      <c r="M15" s="92"/>
      <c r="N15" s="9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5.75" customHeight="1">
      <c r="A16" s="90"/>
      <c r="B16" s="91"/>
      <c r="C16" s="92"/>
      <c r="D16" s="96"/>
      <c r="E16" s="96"/>
      <c r="F16" s="97"/>
      <c r="G16" s="92"/>
      <c r="H16" s="92"/>
      <c r="I16" s="92"/>
      <c r="J16" s="92"/>
      <c r="K16" s="92"/>
      <c r="L16" s="92"/>
      <c r="M16" s="92"/>
      <c r="N16" s="9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90"/>
      <c r="B17" s="91"/>
      <c r="C17" s="92"/>
      <c r="D17" s="96"/>
      <c r="E17" s="96"/>
      <c r="F17" s="97"/>
      <c r="G17" s="92"/>
      <c r="H17" s="92"/>
      <c r="I17" s="92"/>
      <c r="J17" s="92"/>
      <c r="K17" s="92"/>
      <c r="L17" s="92"/>
      <c r="M17" s="92"/>
      <c r="N17" s="9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90"/>
      <c r="B18" s="91"/>
      <c r="C18" s="92"/>
      <c r="D18" s="96"/>
      <c r="E18" s="96"/>
      <c r="F18" s="97"/>
      <c r="G18" s="92"/>
      <c r="H18" s="92"/>
      <c r="I18" s="92"/>
      <c r="J18" s="92"/>
      <c r="K18" s="92"/>
      <c r="L18" s="92"/>
      <c r="M18" s="92"/>
      <c r="N18" s="9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84"/>
      <c r="B19" s="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84"/>
      <c r="B20" s="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38.25" customHeight="1">
      <c r="A21" s="84"/>
      <c r="B21" s="5"/>
      <c r="C21" s="98"/>
      <c r="D21" s="99"/>
      <c r="E21" s="99"/>
      <c r="F21" s="99"/>
      <c r="G21" s="99"/>
      <c r="H21" s="100"/>
      <c r="I21" s="100"/>
      <c r="J21" s="100"/>
      <c r="K21" s="100"/>
      <c r="L21" s="100"/>
      <c r="M21" s="10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45.75" customHeight="1">
      <c r="A22" s="84"/>
      <c r="B22" s="5"/>
      <c r="C22" s="101" t="s">
        <v>187</v>
      </c>
      <c r="D22" s="102"/>
      <c r="E22" s="102"/>
      <c r="F22" s="102"/>
      <c r="G22" s="102"/>
      <c r="H22" s="103"/>
      <c r="I22" s="103"/>
      <c r="J22" s="103"/>
      <c r="K22" s="103"/>
      <c r="L22" s="103"/>
      <c r="M22" s="10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0.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30.0" customHeight="1">
      <c r="A24" s="104"/>
      <c r="B24" s="36"/>
      <c r="C24" s="105" t="s">
        <v>220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ht="30.0" customHeight="1">
      <c r="A25" s="104"/>
      <c r="B25" s="36"/>
      <c r="C25" s="105" t="s">
        <v>221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ht="30.0" customHeight="1">
      <c r="A26" s="104"/>
      <c r="B26" s="36"/>
      <c r="C26" s="105" t="s">
        <v>222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ht="30.0" customHeight="1">
      <c r="A27" s="104"/>
      <c r="B27" s="36"/>
      <c r="C27" s="105" t="s">
        <v>223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ht="30.0" customHeight="1">
      <c r="A28" s="104"/>
      <c r="B28" s="36"/>
      <c r="C28" s="105" t="s">
        <v>224</v>
      </c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ht="30.0" customHeight="1">
      <c r="A29" s="104"/>
      <c r="B29" s="36"/>
      <c r="C29" s="105" t="s">
        <v>225</v>
      </c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ht="30.0" customHeight="1">
      <c r="A30" s="104"/>
      <c r="B30" s="36"/>
      <c r="C30" s="105" t="s">
        <v>226</v>
      </c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ht="30.0" customHeight="1">
      <c r="A31" s="104"/>
      <c r="B31" s="36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ht="30.0" customHeight="1">
      <c r="A32" s="104"/>
      <c r="B32" s="36"/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ht="30.0" customHeight="1">
      <c r="A33" s="104"/>
      <c r="B33" s="36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ht="30.0" customHeight="1">
      <c r="A34" s="104"/>
      <c r="B34" s="36"/>
      <c r="C34" s="105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ht="30.0" customHeight="1">
      <c r="A35" s="104"/>
      <c r="B35" s="36"/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ht="30.0" customHeight="1">
      <c r="A36" s="104"/>
      <c r="B36" s="36"/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5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ht="30.0" customHeight="1">
      <c r="A37" s="104"/>
      <c r="B37" s="36"/>
      <c r="C37" s="105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ht="4.5" customHeight="1">
      <c r="A38" s="84"/>
      <c r="B38" s="5"/>
      <c r="C38" s="107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ht="7.5" customHeight="1">
      <c r="A39" s="84"/>
      <c r="B39" s="5"/>
      <c r="C39" s="5"/>
      <c r="D39" s="5"/>
      <c r="E39" s="5"/>
      <c r="F39" s="5"/>
      <c r="G39" s="5"/>
      <c r="H39" s="108"/>
      <c r="I39" s="5"/>
      <c r="J39" s="5"/>
      <c r="K39" s="5"/>
      <c r="L39" s="5"/>
      <c r="M39" s="5"/>
      <c r="N39" s="5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ht="0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9.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9.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9.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9.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9.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9.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9.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9.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9.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9.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9.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9.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9.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9.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8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mergeCells count="16">
    <mergeCell ref="A1:W1"/>
    <mergeCell ref="C3:L4"/>
    <mergeCell ref="C24:M24"/>
    <mergeCell ref="C25:M25"/>
    <mergeCell ref="C26:M26"/>
    <mergeCell ref="C27:M27"/>
    <mergeCell ref="C28:M28"/>
    <mergeCell ref="C36:M36"/>
    <mergeCell ref="C37:M37"/>
    <mergeCell ref="C29:M29"/>
    <mergeCell ref="C30:M30"/>
    <mergeCell ref="C31:M31"/>
    <mergeCell ref="C32:M32"/>
    <mergeCell ref="C33:M33"/>
    <mergeCell ref="C34:M34"/>
    <mergeCell ref="C35:M35"/>
  </mergeCells>
  <conditionalFormatting sqref="E9:E14">
    <cfRule type="expression" dxfId="0" priority="1">
      <formula>ISERROR(E9)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5.67"/>
    <col customWidth="1" min="2" max="2" width="2.67"/>
    <col customWidth="1" min="3" max="3" width="20.11"/>
    <col customWidth="1" min="4" max="4" width="21.78"/>
    <col customWidth="1" min="5" max="5" width="5.44"/>
    <col customWidth="1" min="6" max="6" width="11.0"/>
    <col customWidth="1" min="7" max="7" width="19.67"/>
    <col customWidth="1" min="8" max="8" width="9.11"/>
    <col customWidth="1" min="9" max="9" width="4.11"/>
    <col customWidth="1" min="10" max="10" width="15.67"/>
    <col customWidth="1" min="11" max="11" width="18.11"/>
    <col customWidth="1" min="12" max="12" width="21.44"/>
    <col customWidth="1" min="13" max="13" width="11.67"/>
    <col customWidth="1" min="14" max="35" width="11.0"/>
  </cols>
  <sheetData>
    <row r="1" ht="42.0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8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4.75" customHeight="1">
      <c r="A3" s="84"/>
      <c r="B3" s="5"/>
      <c r="C3" s="85" t="str">
        <f>Resultados!$D$8</f>
        <v>Controladoria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1.0" customHeight="1">
      <c r="A4" s="84"/>
      <c r="B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.75" customHeight="1">
      <c r="A5" s="84"/>
      <c r="B5" s="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.75" customHeight="1">
      <c r="A6" s="84"/>
      <c r="B6" s="5"/>
      <c r="C6" s="87"/>
      <c r="D6" s="87"/>
      <c r="E6" s="86"/>
      <c r="F6" s="86"/>
      <c r="G6" s="86"/>
      <c r="H6" s="86"/>
      <c r="I6" s="86"/>
      <c r="J6" s="86"/>
      <c r="K6" s="86"/>
      <c r="L6" s="86"/>
      <c r="M6" s="8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5.75" customHeight="1">
      <c r="A7" s="84"/>
      <c r="B7" s="5"/>
      <c r="C7" s="86"/>
      <c r="D7" s="88"/>
      <c r="E7" s="89"/>
      <c r="F7" s="89"/>
      <c r="G7" s="86"/>
      <c r="H7" s="86"/>
      <c r="I7" s="86"/>
      <c r="J7" s="86"/>
      <c r="K7" s="86"/>
      <c r="L7" s="86"/>
      <c r="M7" s="86"/>
      <c r="N7" s="5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15.75" customHeight="1">
      <c r="A8" s="90"/>
      <c r="B8" s="91"/>
      <c r="C8" s="92"/>
      <c r="D8" s="93"/>
      <c r="E8" s="89"/>
      <c r="F8" s="89"/>
      <c r="G8" s="92"/>
      <c r="H8" s="92"/>
      <c r="I8" s="92"/>
      <c r="J8" s="92"/>
      <c r="K8" s="92"/>
      <c r="L8" s="92"/>
      <c r="M8" s="92"/>
      <c r="N8" s="91"/>
      <c r="O8" s="5"/>
      <c r="P8" s="5"/>
      <c r="Q8" s="9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22.5" customHeight="1">
      <c r="A9" s="90"/>
      <c r="B9" s="91"/>
      <c r="C9" s="92"/>
      <c r="D9" s="93"/>
      <c r="E9" s="89"/>
      <c r="F9" s="89"/>
      <c r="G9" s="92"/>
      <c r="H9" s="92"/>
      <c r="I9" s="92"/>
      <c r="J9" s="92"/>
      <c r="K9" s="92"/>
      <c r="L9" s="92"/>
      <c r="M9" s="92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ht="22.5" customHeight="1">
      <c r="A10" s="90"/>
      <c r="B10" s="91"/>
      <c r="C10" s="92"/>
      <c r="D10" s="93"/>
      <c r="E10" s="89"/>
      <c r="F10" s="89"/>
      <c r="G10" s="92"/>
      <c r="H10" s="92"/>
      <c r="I10" s="92"/>
      <c r="J10" s="92"/>
      <c r="K10" s="92"/>
      <c r="L10" s="92"/>
      <c r="M10" s="92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ht="22.5" customHeight="1">
      <c r="A11" s="90"/>
      <c r="B11" s="91"/>
      <c r="C11" s="92"/>
      <c r="D11" s="93"/>
      <c r="E11" s="89"/>
      <c r="F11" s="89"/>
      <c r="G11" s="92"/>
      <c r="H11" s="92"/>
      <c r="I11" s="92"/>
      <c r="J11" s="92"/>
      <c r="K11" s="92"/>
      <c r="L11" s="92"/>
      <c r="M11" s="92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ht="22.5" customHeight="1">
      <c r="A12" s="90"/>
      <c r="B12" s="91"/>
      <c r="C12" s="92"/>
      <c r="D12" s="93"/>
      <c r="E12" s="89"/>
      <c r="F12" s="89"/>
      <c r="G12" s="92"/>
      <c r="H12" s="92"/>
      <c r="I12" s="92"/>
      <c r="J12" s="92"/>
      <c r="K12" s="92"/>
      <c r="L12" s="92"/>
      <c r="M12" s="92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ht="22.5" customHeight="1">
      <c r="A13" s="90"/>
      <c r="B13" s="91"/>
      <c r="C13" s="92"/>
      <c r="D13" s="93"/>
      <c r="E13" s="89"/>
      <c r="F13" s="89"/>
      <c r="G13" s="92"/>
      <c r="H13" s="92"/>
      <c r="I13" s="92"/>
      <c r="J13" s="92"/>
      <c r="K13" s="92"/>
      <c r="L13" s="92"/>
      <c r="M13" s="92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ht="22.5" customHeight="1">
      <c r="A14" s="90"/>
      <c r="B14" s="91"/>
      <c r="C14" s="92"/>
      <c r="D14" s="88"/>
      <c r="E14" s="88"/>
      <c r="F14" s="95"/>
      <c r="G14" s="92"/>
      <c r="H14" s="92"/>
      <c r="I14" s="92"/>
      <c r="J14" s="92"/>
      <c r="K14" s="92"/>
      <c r="L14" s="92"/>
      <c r="M14" s="92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ht="15.75" customHeight="1">
      <c r="A15" s="90"/>
      <c r="B15" s="91"/>
      <c r="C15" s="92"/>
      <c r="D15" s="96"/>
      <c r="E15" s="96"/>
      <c r="F15" s="97"/>
      <c r="G15" s="92"/>
      <c r="H15" s="92"/>
      <c r="I15" s="92"/>
      <c r="J15" s="92"/>
      <c r="K15" s="92"/>
      <c r="L15" s="92"/>
      <c r="M15" s="92"/>
      <c r="N15" s="9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5.75" customHeight="1">
      <c r="A16" s="90"/>
      <c r="B16" s="91"/>
      <c r="C16" s="92"/>
      <c r="D16" s="96"/>
      <c r="E16" s="96"/>
      <c r="F16" s="97"/>
      <c r="G16" s="92"/>
      <c r="H16" s="92"/>
      <c r="I16" s="92"/>
      <c r="J16" s="92"/>
      <c r="K16" s="92"/>
      <c r="L16" s="92"/>
      <c r="M16" s="92"/>
      <c r="N16" s="9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90"/>
      <c r="B17" s="91"/>
      <c r="C17" s="92"/>
      <c r="D17" s="96"/>
      <c r="E17" s="96"/>
      <c r="F17" s="97"/>
      <c r="G17" s="92"/>
      <c r="H17" s="92"/>
      <c r="I17" s="92"/>
      <c r="J17" s="92"/>
      <c r="K17" s="92"/>
      <c r="L17" s="92"/>
      <c r="M17" s="92"/>
      <c r="N17" s="9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90"/>
      <c r="B18" s="91"/>
      <c r="C18" s="92"/>
      <c r="D18" s="96"/>
      <c r="E18" s="96"/>
      <c r="F18" s="97"/>
      <c r="G18" s="92"/>
      <c r="H18" s="92"/>
      <c r="I18" s="92"/>
      <c r="J18" s="92"/>
      <c r="K18" s="92"/>
      <c r="L18" s="92"/>
      <c r="M18" s="92"/>
      <c r="N18" s="9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84"/>
      <c r="B19" s="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84"/>
      <c r="B20" s="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38.25" customHeight="1">
      <c r="A21" s="84"/>
      <c r="B21" s="5"/>
      <c r="C21" s="98"/>
      <c r="D21" s="99"/>
      <c r="E21" s="99"/>
      <c r="F21" s="99"/>
      <c r="G21" s="99"/>
      <c r="H21" s="100"/>
      <c r="I21" s="100"/>
      <c r="J21" s="100"/>
      <c r="K21" s="100"/>
      <c r="L21" s="100"/>
      <c r="M21" s="10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45.75" customHeight="1">
      <c r="A22" s="84"/>
      <c r="B22" s="5"/>
      <c r="C22" s="101" t="s">
        <v>187</v>
      </c>
      <c r="D22" s="102"/>
      <c r="E22" s="102"/>
      <c r="F22" s="102"/>
      <c r="G22" s="102"/>
      <c r="H22" s="103"/>
      <c r="I22" s="103"/>
      <c r="J22" s="103"/>
      <c r="K22" s="103"/>
      <c r="L22" s="103"/>
      <c r="M22" s="10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0.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30.0" customHeight="1">
      <c r="A24" s="104"/>
      <c r="B24" s="36"/>
      <c r="C24" s="105" t="s">
        <v>227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ht="30.0" customHeight="1">
      <c r="A25" s="104"/>
      <c r="B25" s="36"/>
      <c r="C25" s="105" t="s">
        <v>228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ht="30.0" customHeight="1">
      <c r="A26" s="104"/>
      <c r="B26" s="36"/>
      <c r="C26" s="105" t="s">
        <v>229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ht="30.0" customHeight="1">
      <c r="A27" s="104"/>
      <c r="B27" s="36"/>
      <c r="C27" s="105" t="s">
        <v>230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ht="30.0" customHeight="1">
      <c r="A28" s="104"/>
      <c r="B28" s="36"/>
      <c r="C28" s="105" t="s">
        <v>231</v>
      </c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ht="30.0" customHeight="1">
      <c r="A29" s="104"/>
      <c r="B29" s="36"/>
      <c r="C29" s="105" t="s">
        <v>232</v>
      </c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ht="30.0" customHeight="1">
      <c r="A30" s="104"/>
      <c r="B30" s="36"/>
      <c r="C30" s="105" t="s">
        <v>233</v>
      </c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ht="30.0" customHeight="1">
      <c r="A31" s="104"/>
      <c r="B31" s="36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ht="30.0" customHeight="1">
      <c r="A32" s="104"/>
      <c r="B32" s="36"/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ht="30.0" customHeight="1">
      <c r="A33" s="104"/>
      <c r="B33" s="36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ht="30.0" customHeight="1">
      <c r="A34" s="104"/>
      <c r="B34" s="36"/>
      <c r="C34" s="105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ht="30.0" customHeight="1">
      <c r="A35" s="104"/>
      <c r="B35" s="36"/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ht="30.0" customHeight="1">
      <c r="A36" s="104"/>
      <c r="B36" s="36"/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5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ht="30.0" customHeight="1">
      <c r="A37" s="104"/>
      <c r="B37" s="36"/>
      <c r="C37" s="105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ht="4.5" customHeight="1">
      <c r="A38" s="84"/>
      <c r="B38" s="5"/>
      <c r="C38" s="107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ht="7.5" customHeight="1">
      <c r="A39" s="84"/>
      <c r="B39" s="5"/>
      <c r="C39" s="5"/>
      <c r="D39" s="5"/>
      <c r="E39" s="5"/>
      <c r="F39" s="5"/>
      <c r="G39" s="5"/>
      <c r="H39" s="108"/>
      <c r="I39" s="5"/>
      <c r="J39" s="5"/>
      <c r="K39" s="5"/>
      <c r="L39" s="5"/>
      <c r="M39" s="5"/>
      <c r="N39" s="5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ht="0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9.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9.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9.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9.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9.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9.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9.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9.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9.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9.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9.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9.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9.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9.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8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mergeCells count="16">
    <mergeCell ref="A1:W1"/>
    <mergeCell ref="C3:L4"/>
    <mergeCell ref="C24:M24"/>
    <mergeCell ref="C25:M25"/>
    <mergeCell ref="C26:M26"/>
    <mergeCell ref="C27:M27"/>
    <mergeCell ref="C28:M28"/>
    <mergeCell ref="C36:M36"/>
    <mergeCell ref="C37:M37"/>
    <mergeCell ref="C29:M29"/>
    <mergeCell ref="C30:M30"/>
    <mergeCell ref="C31:M31"/>
    <mergeCell ref="C32:M32"/>
    <mergeCell ref="C33:M33"/>
    <mergeCell ref="C34:M34"/>
    <mergeCell ref="C35:M35"/>
  </mergeCells>
  <conditionalFormatting sqref="E9:E14">
    <cfRule type="expression" dxfId="0" priority="1">
      <formula>ISERROR(E9)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5.67"/>
    <col customWidth="1" min="2" max="2" width="2.67"/>
    <col customWidth="1" min="3" max="3" width="20.11"/>
    <col customWidth="1" min="4" max="4" width="21.78"/>
    <col customWidth="1" min="5" max="5" width="5.44"/>
    <col customWidth="1" min="6" max="6" width="11.0"/>
    <col customWidth="1" min="7" max="7" width="19.67"/>
    <col customWidth="1" min="8" max="8" width="9.11"/>
    <col customWidth="1" min="9" max="9" width="4.11"/>
    <col customWidth="1" min="10" max="10" width="15.67"/>
    <col customWidth="1" min="11" max="11" width="18.11"/>
    <col customWidth="1" min="12" max="12" width="21.44"/>
    <col customWidth="1" min="13" max="13" width="11.67"/>
    <col customWidth="1" min="14" max="35" width="11.0"/>
  </cols>
  <sheetData>
    <row r="1" ht="46.5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8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4.75" customHeight="1">
      <c r="A3" s="84"/>
      <c r="B3" s="5"/>
      <c r="C3" s="85" t="str">
        <f>Resultados!$D$9</f>
        <v>Fiscal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1.0" customHeight="1">
      <c r="A4" s="84"/>
      <c r="B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.75" customHeight="1">
      <c r="A5" s="84"/>
      <c r="B5" s="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.75" customHeight="1">
      <c r="A6" s="84"/>
      <c r="B6" s="5"/>
      <c r="C6" s="87"/>
      <c r="D6" s="87"/>
      <c r="E6" s="86"/>
      <c r="F6" s="86"/>
      <c r="G6" s="86"/>
      <c r="H6" s="86"/>
      <c r="I6" s="86"/>
      <c r="J6" s="86"/>
      <c r="K6" s="86"/>
      <c r="L6" s="86"/>
      <c r="M6" s="8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5.75" customHeight="1">
      <c r="A7" s="84"/>
      <c r="B7" s="5"/>
      <c r="C7" s="86"/>
      <c r="D7" s="88"/>
      <c r="E7" s="89"/>
      <c r="F7" s="89"/>
      <c r="G7" s="86"/>
      <c r="H7" s="86"/>
      <c r="I7" s="86"/>
      <c r="J7" s="86"/>
      <c r="K7" s="86"/>
      <c r="L7" s="86"/>
      <c r="M7" s="86"/>
      <c r="N7" s="5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15.75" customHeight="1">
      <c r="A8" s="90"/>
      <c r="B8" s="91"/>
      <c r="C8" s="92"/>
      <c r="D8" s="93"/>
      <c r="E8" s="89"/>
      <c r="F8" s="89"/>
      <c r="G8" s="92"/>
      <c r="H8" s="92"/>
      <c r="I8" s="92"/>
      <c r="J8" s="92"/>
      <c r="K8" s="92"/>
      <c r="L8" s="92"/>
      <c r="M8" s="92"/>
      <c r="N8" s="91"/>
      <c r="O8" s="5"/>
      <c r="P8" s="5"/>
      <c r="Q8" s="9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22.5" customHeight="1">
      <c r="A9" s="90"/>
      <c r="B9" s="91"/>
      <c r="C9" s="92"/>
      <c r="D9" s="93"/>
      <c r="E9" s="89"/>
      <c r="F9" s="89"/>
      <c r="G9" s="92"/>
      <c r="H9" s="92"/>
      <c r="I9" s="92"/>
      <c r="J9" s="92"/>
      <c r="K9" s="92"/>
      <c r="L9" s="92"/>
      <c r="M9" s="92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ht="22.5" customHeight="1">
      <c r="A10" s="90"/>
      <c r="B10" s="91"/>
      <c r="C10" s="92"/>
      <c r="D10" s="93"/>
      <c r="E10" s="89"/>
      <c r="F10" s="89"/>
      <c r="G10" s="92"/>
      <c r="H10" s="92"/>
      <c r="I10" s="92"/>
      <c r="J10" s="92"/>
      <c r="K10" s="92"/>
      <c r="L10" s="92"/>
      <c r="M10" s="92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ht="22.5" customHeight="1">
      <c r="A11" s="90"/>
      <c r="B11" s="91"/>
      <c r="C11" s="92"/>
      <c r="D11" s="93"/>
      <c r="E11" s="89"/>
      <c r="F11" s="89"/>
      <c r="G11" s="92"/>
      <c r="H11" s="92"/>
      <c r="I11" s="92"/>
      <c r="J11" s="92"/>
      <c r="K11" s="92"/>
      <c r="L11" s="92"/>
      <c r="M11" s="92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ht="22.5" customHeight="1">
      <c r="A12" s="90"/>
      <c r="B12" s="91"/>
      <c r="C12" s="92"/>
      <c r="D12" s="93"/>
      <c r="E12" s="89"/>
      <c r="F12" s="89"/>
      <c r="G12" s="92"/>
      <c r="H12" s="92"/>
      <c r="I12" s="92"/>
      <c r="J12" s="92"/>
      <c r="K12" s="92"/>
      <c r="L12" s="92"/>
      <c r="M12" s="92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ht="22.5" customHeight="1">
      <c r="A13" s="90"/>
      <c r="B13" s="91"/>
      <c r="C13" s="92"/>
      <c r="D13" s="93"/>
      <c r="E13" s="89"/>
      <c r="F13" s="89"/>
      <c r="G13" s="92"/>
      <c r="H13" s="92"/>
      <c r="I13" s="92"/>
      <c r="J13" s="92"/>
      <c r="K13" s="92"/>
      <c r="L13" s="92"/>
      <c r="M13" s="92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ht="22.5" customHeight="1">
      <c r="A14" s="90"/>
      <c r="B14" s="91"/>
      <c r="C14" s="92"/>
      <c r="D14" s="88"/>
      <c r="E14" s="88"/>
      <c r="F14" s="95"/>
      <c r="G14" s="92"/>
      <c r="H14" s="92"/>
      <c r="I14" s="92"/>
      <c r="J14" s="92"/>
      <c r="K14" s="92"/>
      <c r="L14" s="92"/>
      <c r="M14" s="92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ht="15.75" customHeight="1">
      <c r="A15" s="90"/>
      <c r="B15" s="91"/>
      <c r="C15" s="92"/>
      <c r="D15" s="96"/>
      <c r="E15" s="96"/>
      <c r="F15" s="97"/>
      <c r="G15" s="92"/>
      <c r="H15" s="92"/>
      <c r="I15" s="92"/>
      <c r="J15" s="92"/>
      <c r="K15" s="92"/>
      <c r="L15" s="92"/>
      <c r="M15" s="92"/>
      <c r="N15" s="9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5.75" customHeight="1">
      <c r="A16" s="90"/>
      <c r="B16" s="91"/>
      <c r="C16" s="92"/>
      <c r="D16" s="96"/>
      <c r="E16" s="96"/>
      <c r="F16" s="97"/>
      <c r="G16" s="92"/>
      <c r="H16" s="92"/>
      <c r="I16" s="92"/>
      <c r="J16" s="92"/>
      <c r="K16" s="92"/>
      <c r="L16" s="92"/>
      <c r="M16" s="92"/>
      <c r="N16" s="9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90"/>
      <c r="B17" s="91"/>
      <c r="C17" s="92"/>
      <c r="D17" s="96"/>
      <c r="E17" s="96"/>
      <c r="F17" s="97"/>
      <c r="G17" s="92"/>
      <c r="H17" s="92"/>
      <c r="I17" s="92"/>
      <c r="J17" s="92"/>
      <c r="K17" s="92"/>
      <c r="L17" s="92"/>
      <c r="M17" s="92"/>
      <c r="N17" s="9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90"/>
      <c r="B18" s="91"/>
      <c r="C18" s="92"/>
      <c r="D18" s="96"/>
      <c r="E18" s="96"/>
      <c r="F18" s="97"/>
      <c r="G18" s="92"/>
      <c r="H18" s="92"/>
      <c r="I18" s="92"/>
      <c r="J18" s="92"/>
      <c r="K18" s="92"/>
      <c r="L18" s="92"/>
      <c r="M18" s="92"/>
      <c r="N18" s="9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84"/>
      <c r="B19" s="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84"/>
      <c r="B20" s="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38.25" customHeight="1">
      <c r="A21" s="84"/>
      <c r="B21" s="5"/>
      <c r="C21" s="98"/>
      <c r="D21" s="99"/>
      <c r="E21" s="99"/>
      <c r="F21" s="99"/>
      <c r="G21" s="99"/>
      <c r="H21" s="100"/>
      <c r="I21" s="100"/>
      <c r="J21" s="100"/>
      <c r="K21" s="100"/>
      <c r="L21" s="100"/>
      <c r="M21" s="10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45.75" customHeight="1">
      <c r="A22" s="84"/>
      <c r="B22" s="5"/>
      <c r="C22" s="101" t="s">
        <v>187</v>
      </c>
      <c r="D22" s="102"/>
      <c r="E22" s="102"/>
      <c r="F22" s="102"/>
      <c r="G22" s="102"/>
      <c r="H22" s="103"/>
      <c r="I22" s="103"/>
      <c r="J22" s="103"/>
      <c r="K22" s="103"/>
      <c r="L22" s="103"/>
      <c r="M22" s="10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0.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30.0" customHeight="1">
      <c r="A24" s="104"/>
      <c r="B24" s="36"/>
      <c r="C24" s="105" t="s">
        <v>234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ht="30.0" customHeight="1">
      <c r="A25" s="104"/>
      <c r="B25" s="36"/>
      <c r="C25" s="105" t="s">
        <v>235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ht="30.0" customHeight="1">
      <c r="A26" s="104"/>
      <c r="B26" s="36"/>
      <c r="C26" s="105" t="s">
        <v>236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ht="30.0" customHeight="1">
      <c r="A27" s="104"/>
      <c r="B27" s="36"/>
      <c r="C27" s="105" t="s">
        <v>237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ht="30.0" customHeight="1">
      <c r="A28" s="104"/>
      <c r="B28" s="36"/>
      <c r="C28" s="105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ht="30.0" customHeight="1">
      <c r="A29" s="104"/>
      <c r="B29" s="36"/>
      <c r="C29" s="105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ht="30.0" customHeight="1">
      <c r="A30" s="104"/>
      <c r="B30" s="36"/>
      <c r="C30" s="105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ht="30.0" customHeight="1">
      <c r="A31" s="104"/>
      <c r="B31" s="36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ht="30.0" customHeight="1">
      <c r="A32" s="104"/>
      <c r="B32" s="36"/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ht="30.0" customHeight="1">
      <c r="A33" s="104"/>
      <c r="B33" s="36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ht="30.0" customHeight="1">
      <c r="A34" s="104"/>
      <c r="B34" s="36"/>
      <c r="C34" s="105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ht="30.0" customHeight="1">
      <c r="A35" s="104"/>
      <c r="B35" s="36"/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ht="30.0" customHeight="1">
      <c r="A36" s="104"/>
      <c r="B36" s="36"/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5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ht="30.0" customHeight="1">
      <c r="A37" s="104"/>
      <c r="B37" s="36"/>
      <c r="C37" s="105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ht="4.5" customHeight="1">
      <c r="A38" s="84"/>
      <c r="B38" s="5"/>
      <c r="C38" s="107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ht="7.5" customHeight="1">
      <c r="A39" s="84"/>
      <c r="B39" s="5"/>
      <c r="C39" s="5"/>
      <c r="D39" s="5"/>
      <c r="E39" s="5"/>
      <c r="F39" s="5"/>
      <c r="G39" s="5"/>
      <c r="H39" s="108"/>
      <c r="I39" s="5"/>
      <c r="J39" s="5"/>
      <c r="K39" s="5"/>
      <c r="L39" s="5"/>
      <c r="M39" s="5"/>
      <c r="N39" s="5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ht="0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9.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9.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9.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9.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9.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9.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9.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9.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9.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9.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9.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9.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9.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9.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8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mergeCells count="16">
    <mergeCell ref="A1:W1"/>
    <mergeCell ref="C3:L4"/>
    <mergeCell ref="C24:M24"/>
    <mergeCell ref="C25:M25"/>
    <mergeCell ref="C26:M26"/>
    <mergeCell ref="C27:M27"/>
    <mergeCell ref="C28:M28"/>
    <mergeCell ref="C36:M36"/>
    <mergeCell ref="C37:M37"/>
    <mergeCell ref="C29:M29"/>
    <mergeCell ref="C30:M30"/>
    <mergeCell ref="C31:M31"/>
    <mergeCell ref="C32:M32"/>
    <mergeCell ref="C33:M33"/>
    <mergeCell ref="C34:M34"/>
    <mergeCell ref="C35:M35"/>
  </mergeCells>
  <conditionalFormatting sqref="E9:E14">
    <cfRule type="expression" dxfId="0" priority="1">
      <formula>ISERROR(E9)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5.67"/>
    <col customWidth="1" min="2" max="2" width="2.67"/>
    <col customWidth="1" min="3" max="3" width="20.11"/>
    <col customWidth="1" min="4" max="4" width="21.78"/>
    <col customWidth="1" min="5" max="5" width="5.44"/>
    <col customWidth="1" min="6" max="6" width="11.0"/>
    <col customWidth="1" min="7" max="7" width="19.67"/>
    <col customWidth="1" min="8" max="8" width="9.11"/>
    <col customWidth="1" min="9" max="9" width="4.11"/>
    <col customWidth="1" min="10" max="10" width="15.67"/>
    <col customWidth="1" min="11" max="11" width="18.11"/>
    <col customWidth="1" min="12" max="12" width="21.44"/>
    <col customWidth="1" min="13" max="13" width="11.67"/>
    <col customWidth="1" min="14" max="35" width="11.0"/>
  </cols>
  <sheetData>
    <row r="1" ht="48.0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8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4.75" customHeight="1">
      <c r="A3" s="84"/>
      <c r="B3" s="5"/>
      <c r="C3" s="85" t="str">
        <f>Resultados!$D$10</f>
        <v>Contábil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1.0" customHeight="1">
      <c r="A4" s="84"/>
      <c r="B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.75" customHeight="1">
      <c r="A5" s="84"/>
      <c r="B5" s="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.75" customHeight="1">
      <c r="A6" s="84"/>
      <c r="B6" s="5"/>
      <c r="C6" s="87"/>
      <c r="D6" s="87"/>
      <c r="E6" s="86"/>
      <c r="F6" s="86"/>
      <c r="G6" s="86"/>
      <c r="H6" s="86"/>
      <c r="I6" s="86"/>
      <c r="J6" s="86"/>
      <c r="K6" s="86"/>
      <c r="L6" s="86"/>
      <c r="M6" s="8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5.75" customHeight="1">
      <c r="A7" s="84"/>
      <c r="B7" s="5"/>
      <c r="C7" s="86"/>
      <c r="D7" s="88"/>
      <c r="E7" s="89"/>
      <c r="F7" s="89"/>
      <c r="G7" s="86"/>
      <c r="H7" s="86"/>
      <c r="I7" s="86"/>
      <c r="J7" s="86"/>
      <c r="K7" s="86"/>
      <c r="L7" s="86"/>
      <c r="M7" s="86"/>
      <c r="N7" s="5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15.75" customHeight="1">
      <c r="A8" s="90"/>
      <c r="B8" s="91"/>
      <c r="C8" s="92"/>
      <c r="D8" s="93"/>
      <c r="E8" s="89"/>
      <c r="F8" s="89"/>
      <c r="G8" s="92"/>
      <c r="H8" s="92"/>
      <c r="I8" s="92"/>
      <c r="J8" s="92"/>
      <c r="K8" s="92"/>
      <c r="L8" s="92"/>
      <c r="M8" s="92"/>
      <c r="N8" s="91"/>
      <c r="O8" s="5"/>
      <c r="P8" s="5"/>
      <c r="Q8" s="9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22.5" customHeight="1">
      <c r="A9" s="90"/>
      <c r="B9" s="91"/>
      <c r="C9" s="92"/>
      <c r="D9" s="93"/>
      <c r="E9" s="89"/>
      <c r="F9" s="89"/>
      <c r="G9" s="92"/>
      <c r="H9" s="92"/>
      <c r="I9" s="92"/>
      <c r="J9" s="92"/>
      <c r="K9" s="92"/>
      <c r="L9" s="92"/>
      <c r="M9" s="92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ht="22.5" customHeight="1">
      <c r="A10" s="90"/>
      <c r="B10" s="91"/>
      <c r="C10" s="92"/>
      <c r="D10" s="93"/>
      <c r="E10" s="89"/>
      <c r="F10" s="89"/>
      <c r="G10" s="92"/>
      <c r="H10" s="92"/>
      <c r="I10" s="92"/>
      <c r="J10" s="92"/>
      <c r="K10" s="92"/>
      <c r="L10" s="92"/>
      <c r="M10" s="92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ht="22.5" customHeight="1">
      <c r="A11" s="90"/>
      <c r="B11" s="91"/>
      <c r="C11" s="92"/>
      <c r="D11" s="93"/>
      <c r="E11" s="89"/>
      <c r="F11" s="89"/>
      <c r="G11" s="92"/>
      <c r="H11" s="92"/>
      <c r="I11" s="92"/>
      <c r="J11" s="92"/>
      <c r="K11" s="92"/>
      <c r="L11" s="92"/>
      <c r="M11" s="92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ht="22.5" customHeight="1">
      <c r="A12" s="90"/>
      <c r="B12" s="91"/>
      <c r="C12" s="92"/>
      <c r="D12" s="93"/>
      <c r="E12" s="89"/>
      <c r="F12" s="89"/>
      <c r="G12" s="92"/>
      <c r="H12" s="92"/>
      <c r="I12" s="92"/>
      <c r="J12" s="92"/>
      <c r="K12" s="92"/>
      <c r="L12" s="92"/>
      <c r="M12" s="92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ht="22.5" customHeight="1">
      <c r="A13" s="90"/>
      <c r="B13" s="91"/>
      <c r="C13" s="92"/>
      <c r="D13" s="93"/>
      <c r="E13" s="89"/>
      <c r="F13" s="89"/>
      <c r="G13" s="92"/>
      <c r="H13" s="92"/>
      <c r="I13" s="92"/>
      <c r="J13" s="92"/>
      <c r="K13" s="92"/>
      <c r="L13" s="92"/>
      <c r="M13" s="92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ht="22.5" customHeight="1">
      <c r="A14" s="90"/>
      <c r="B14" s="91"/>
      <c r="C14" s="92"/>
      <c r="D14" s="88"/>
      <c r="E14" s="88"/>
      <c r="F14" s="95"/>
      <c r="G14" s="92"/>
      <c r="H14" s="92"/>
      <c r="I14" s="92"/>
      <c r="J14" s="92"/>
      <c r="K14" s="92"/>
      <c r="L14" s="92"/>
      <c r="M14" s="92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ht="15.75" customHeight="1">
      <c r="A15" s="90"/>
      <c r="B15" s="91"/>
      <c r="C15" s="92"/>
      <c r="D15" s="96"/>
      <c r="E15" s="96"/>
      <c r="F15" s="97"/>
      <c r="G15" s="92"/>
      <c r="H15" s="92"/>
      <c r="I15" s="92"/>
      <c r="J15" s="92"/>
      <c r="K15" s="92"/>
      <c r="L15" s="92"/>
      <c r="M15" s="92"/>
      <c r="N15" s="9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5.75" customHeight="1">
      <c r="A16" s="90"/>
      <c r="B16" s="91"/>
      <c r="C16" s="92"/>
      <c r="D16" s="96"/>
      <c r="E16" s="96"/>
      <c r="F16" s="97"/>
      <c r="G16" s="92"/>
      <c r="H16" s="92"/>
      <c r="I16" s="92"/>
      <c r="J16" s="92"/>
      <c r="K16" s="92"/>
      <c r="L16" s="92"/>
      <c r="M16" s="92"/>
      <c r="N16" s="9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90"/>
      <c r="B17" s="91"/>
      <c r="C17" s="92"/>
      <c r="D17" s="96"/>
      <c r="E17" s="96"/>
      <c r="F17" s="97"/>
      <c r="G17" s="92"/>
      <c r="H17" s="92"/>
      <c r="I17" s="92"/>
      <c r="J17" s="92"/>
      <c r="K17" s="92"/>
      <c r="L17" s="92"/>
      <c r="M17" s="92"/>
      <c r="N17" s="9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90"/>
      <c r="B18" s="91"/>
      <c r="C18" s="92"/>
      <c r="D18" s="96"/>
      <c r="E18" s="96"/>
      <c r="F18" s="97"/>
      <c r="G18" s="92"/>
      <c r="H18" s="92"/>
      <c r="I18" s="92"/>
      <c r="J18" s="92"/>
      <c r="K18" s="92"/>
      <c r="L18" s="92"/>
      <c r="M18" s="92"/>
      <c r="N18" s="9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84"/>
      <c r="B19" s="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84"/>
      <c r="B20" s="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38.25" customHeight="1">
      <c r="A21" s="84"/>
      <c r="B21" s="5"/>
      <c r="C21" s="98"/>
      <c r="D21" s="99"/>
      <c r="E21" s="99"/>
      <c r="F21" s="99"/>
      <c r="G21" s="99"/>
      <c r="H21" s="100"/>
      <c r="I21" s="100"/>
      <c r="J21" s="100"/>
      <c r="K21" s="100"/>
      <c r="L21" s="100"/>
      <c r="M21" s="10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45.75" customHeight="1">
      <c r="A22" s="84"/>
      <c r="B22" s="5"/>
      <c r="C22" s="101" t="s">
        <v>187</v>
      </c>
      <c r="D22" s="102"/>
      <c r="E22" s="102"/>
      <c r="F22" s="102"/>
      <c r="G22" s="102"/>
      <c r="H22" s="103"/>
      <c r="I22" s="103"/>
      <c r="J22" s="103"/>
      <c r="K22" s="103"/>
      <c r="L22" s="103"/>
      <c r="M22" s="10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0.5" customHeight="1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30.0" customHeight="1">
      <c r="A24" s="104"/>
      <c r="B24" s="36"/>
      <c r="C24" s="105" t="s">
        <v>238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ht="30.0" customHeight="1">
      <c r="A25" s="104"/>
      <c r="B25" s="36"/>
      <c r="C25" s="105" t="s">
        <v>239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ht="30.0" customHeight="1">
      <c r="A26" s="104"/>
      <c r="B26" s="36"/>
      <c r="C26" s="105" t="s">
        <v>240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ht="30.0" customHeight="1">
      <c r="A27" s="104"/>
      <c r="B27" s="36"/>
      <c r="C27" s="105" t="s">
        <v>241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ht="30.0" customHeight="1">
      <c r="A28" s="104"/>
      <c r="B28" s="36"/>
      <c r="C28" s="105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ht="30.0" customHeight="1">
      <c r="A29" s="104"/>
      <c r="B29" s="36"/>
      <c r="C29" s="105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ht="30.0" customHeight="1">
      <c r="A30" s="104"/>
      <c r="B30" s="36"/>
      <c r="C30" s="105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ht="30.0" customHeight="1">
      <c r="A31" s="104"/>
      <c r="B31" s="36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ht="30.0" customHeight="1">
      <c r="A32" s="104"/>
      <c r="B32" s="36"/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ht="30.0" customHeight="1">
      <c r="A33" s="104"/>
      <c r="B33" s="36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ht="30.0" customHeight="1">
      <c r="A34" s="104"/>
      <c r="B34" s="36"/>
      <c r="C34" s="105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ht="30.0" customHeight="1">
      <c r="A35" s="104"/>
      <c r="B35" s="36"/>
      <c r="C35" s="105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 ht="30.0" customHeight="1">
      <c r="A36" s="104"/>
      <c r="B36" s="36"/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5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 ht="30.0" customHeight="1">
      <c r="A37" s="104"/>
      <c r="B37" s="36"/>
      <c r="C37" s="105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 ht="4.5" customHeight="1">
      <c r="A38" s="84"/>
      <c r="B38" s="5"/>
      <c r="C38" s="107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ht="7.5" customHeight="1">
      <c r="A39" s="84"/>
      <c r="B39" s="5"/>
      <c r="C39" s="5"/>
      <c r="D39" s="5"/>
      <c r="E39" s="5"/>
      <c r="F39" s="5"/>
      <c r="G39" s="5"/>
      <c r="H39" s="108"/>
      <c r="I39" s="5"/>
      <c r="J39" s="5"/>
      <c r="K39" s="5"/>
      <c r="L39" s="5"/>
      <c r="M39" s="5"/>
      <c r="N39" s="5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ht="0.75" customHeight="1">
      <c r="A40" s="8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8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8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9.5" customHeight="1">
      <c r="A43" s="8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9.5" customHeight="1">
      <c r="A44" s="8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9.5" customHeight="1">
      <c r="A45" s="8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9.5" customHeight="1">
      <c r="A46" s="8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8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8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8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8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9.5" customHeight="1">
      <c r="A51" s="8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9.5" customHeight="1">
      <c r="A52" s="8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9.5" customHeight="1">
      <c r="A53" s="8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9.5" customHeight="1">
      <c r="A54" s="8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9.5" customHeight="1">
      <c r="A55" s="8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9.5" customHeight="1">
      <c r="A56" s="8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9.5" customHeight="1">
      <c r="A57" s="8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9.5" customHeight="1">
      <c r="A58" s="8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9.5" customHeight="1">
      <c r="A59" s="8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9.5" customHeight="1">
      <c r="A60" s="8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8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8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8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8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8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8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8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8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8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8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8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8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8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8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8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8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8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8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8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8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8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8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8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8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8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8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8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8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8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8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8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8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8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8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8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8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8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8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8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8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8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8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8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8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8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8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8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8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8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8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8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8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8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8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8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8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8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8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8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8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8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8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8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8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8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8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8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8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8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8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8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8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8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8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8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8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8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8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8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8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8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8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8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8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8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8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8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8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mergeCells count="16">
    <mergeCell ref="A1:W1"/>
    <mergeCell ref="C3:L4"/>
    <mergeCell ref="C24:M24"/>
    <mergeCell ref="C25:M25"/>
    <mergeCell ref="C26:M26"/>
    <mergeCell ref="C27:M27"/>
    <mergeCell ref="C28:M28"/>
    <mergeCell ref="C36:M36"/>
    <mergeCell ref="C37:M37"/>
    <mergeCell ref="C29:M29"/>
    <mergeCell ref="C30:M30"/>
    <mergeCell ref="C31:M31"/>
    <mergeCell ref="C32:M32"/>
    <mergeCell ref="C33:M33"/>
    <mergeCell ref="C34:M34"/>
    <mergeCell ref="C35:M35"/>
  </mergeCells>
  <conditionalFormatting sqref="E9:E14">
    <cfRule type="expression" dxfId="0" priority="1">
      <formula>ISERROR(E9)</formula>
    </cfRule>
  </conditionalFormatting>
  <printOptions horizontalCentered="1"/>
  <pageMargins bottom="0.984251968503937" footer="0.0" header="0.0" left="0.7480314960629921" right="0.7480314960629921" top="0.984251968503937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DFFE"/>
    <pageSetUpPr/>
  </sheetPr>
  <sheetViews>
    <sheetView showGridLines="0" workbookViewId="0"/>
  </sheetViews>
  <sheetFormatPr customHeight="1" defaultColWidth="11.22" defaultRowHeight="15.0"/>
  <cols>
    <col customWidth="1" min="1" max="1" width="25.67"/>
    <col customWidth="1" min="2" max="2" width="2.67"/>
    <col customWidth="1" min="3" max="11" width="9.0"/>
    <col customWidth="1" min="12" max="12" width="2.78"/>
    <col customWidth="1" min="13" max="47" width="9.0"/>
  </cols>
  <sheetData>
    <row r="1" ht="73.5" customHeight="1">
      <c r="A1" s="8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</row>
    <row r="2" ht="48.75" customHeight="1">
      <c r="A2" s="8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</row>
    <row r="3" ht="15.0" customHeight="1">
      <c r="A3" s="84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</row>
    <row r="4" ht="48.0" customHeight="1">
      <c r="A4" s="84"/>
      <c r="B4" s="144"/>
      <c r="C4" s="145" t="s">
        <v>242</v>
      </c>
      <c r="L4" s="144"/>
      <c r="M4" s="5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</row>
    <row r="5" ht="15.75" customHeight="1">
      <c r="A5" s="84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</row>
    <row r="6" ht="15.75" customHeight="1">
      <c r="A6" s="146"/>
      <c r="B6" s="147"/>
      <c r="C6" s="148" t="s">
        <v>243</v>
      </c>
      <c r="D6" s="120"/>
      <c r="E6" s="120"/>
      <c r="F6" s="120"/>
      <c r="G6" s="120"/>
      <c r="H6" s="120"/>
      <c r="I6" s="120"/>
      <c r="J6" s="120"/>
      <c r="K6" s="120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</row>
    <row r="7" ht="15.75" customHeight="1">
      <c r="A7" s="146"/>
      <c r="B7" s="147"/>
      <c r="C7" s="121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</row>
    <row r="8" ht="15.75" customHeight="1">
      <c r="A8" s="146"/>
      <c r="B8" s="147"/>
      <c r="C8" s="121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</row>
    <row r="9" ht="15.75" customHeight="1">
      <c r="A9" s="146"/>
      <c r="B9" s="147"/>
      <c r="C9" s="121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</row>
    <row r="10" ht="15.75" customHeight="1">
      <c r="A10" s="146"/>
      <c r="B10" s="147"/>
      <c r="C10" s="121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</row>
    <row r="11" ht="15.75" customHeight="1">
      <c r="A11" s="146"/>
      <c r="B11" s="147"/>
      <c r="C11" s="121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</row>
    <row r="12" ht="18.75" customHeight="1">
      <c r="A12" s="146"/>
      <c r="B12" s="147"/>
      <c r="C12" s="149" t="s">
        <v>244</v>
      </c>
      <c r="D12" s="150"/>
      <c r="E12" s="150"/>
      <c r="F12" s="151"/>
      <c r="G12" s="149" t="s">
        <v>245</v>
      </c>
      <c r="H12" s="150"/>
      <c r="I12" s="150"/>
      <c r="J12" s="150"/>
      <c r="K12" s="151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</row>
    <row r="13" ht="18.75" customHeight="1">
      <c r="A13" s="146"/>
      <c r="B13" s="147"/>
      <c r="C13" s="152"/>
      <c r="D13" s="153"/>
      <c r="E13" s="153"/>
      <c r="F13" s="154"/>
      <c r="G13" s="152"/>
      <c r="H13" s="153"/>
      <c r="I13" s="153"/>
      <c r="J13" s="153"/>
      <c r="K13" s="154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</row>
    <row r="14" ht="15.75" customHeight="1">
      <c r="A14" s="146"/>
      <c r="B14" s="147"/>
      <c r="C14" s="155">
        <v>1.0</v>
      </c>
      <c r="D14" s="156" t="s">
        <v>246</v>
      </c>
      <c r="E14" s="150"/>
      <c r="F14" s="151"/>
      <c r="G14" s="157" t="s">
        <v>247</v>
      </c>
      <c r="H14" s="150"/>
      <c r="I14" s="150"/>
      <c r="J14" s="150"/>
      <c r="K14" s="151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</row>
    <row r="15" ht="15.75" customHeight="1">
      <c r="A15" s="146"/>
      <c r="B15" s="147"/>
      <c r="C15" s="158"/>
      <c r="D15" s="159"/>
      <c r="F15" s="160"/>
      <c r="G15" s="159"/>
      <c r="K15" s="160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</row>
    <row r="16" ht="15.75" customHeight="1">
      <c r="A16" s="146" t="s">
        <v>248</v>
      </c>
      <c r="B16" s="147"/>
      <c r="C16" s="158"/>
      <c r="D16" s="159"/>
      <c r="F16" s="160"/>
      <c r="G16" s="159"/>
      <c r="K16" s="160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</row>
    <row r="17" ht="15.75" customHeight="1">
      <c r="A17" s="146"/>
      <c r="B17" s="147"/>
      <c r="C17" s="158"/>
      <c r="D17" s="159"/>
      <c r="F17" s="160"/>
      <c r="G17" s="159"/>
      <c r="K17" s="160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</row>
    <row r="18" ht="15.75" customHeight="1">
      <c r="A18" s="146"/>
      <c r="B18" s="147"/>
      <c r="C18" s="158"/>
      <c r="D18" s="159"/>
      <c r="F18" s="160"/>
      <c r="G18" s="159"/>
      <c r="K18" s="160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</row>
    <row r="19" ht="15.75" customHeight="1">
      <c r="A19" s="146"/>
      <c r="B19" s="147"/>
      <c r="C19" s="158"/>
      <c r="D19" s="159"/>
      <c r="F19" s="160"/>
      <c r="G19" s="159"/>
      <c r="K19" s="160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</row>
    <row r="20" ht="15.75" customHeight="1">
      <c r="A20" s="146"/>
      <c r="B20" s="147"/>
      <c r="C20" s="158"/>
      <c r="D20" s="159"/>
      <c r="F20" s="160"/>
      <c r="G20" s="159"/>
      <c r="K20" s="160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</row>
    <row r="21" ht="15.75" customHeight="1">
      <c r="A21" s="146"/>
      <c r="B21" s="147"/>
      <c r="C21" s="158"/>
      <c r="D21" s="159"/>
      <c r="F21" s="160"/>
      <c r="G21" s="159"/>
      <c r="K21" s="160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</row>
    <row r="22" ht="15.75" customHeight="1">
      <c r="A22" s="146"/>
      <c r="B22" s="147"/>
      <c r="C22" s="161"/>
      <c r="D22" s="152"/>
      <c r="E22" s="153"/>
      <c r="F22" s="154"/>
      <c r="G22" s="152"/>
      <c r="H22" s="153"/>
      <c r="I22" s="153"/>
      <c r="J22" s="153"/>
      <c r="K22" s="154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</row>
    <row r="23" ht="15.75" customHeight="1">
      <c r="A23" s="84"/>
      <c r="B23" s="86"/>
      <c r="C23" s="155">
        <v>2.0</v>
      </c>
      <c r="D23" s="156" t="s">
        <v>249</v>
      </c>
      <c r="E23" s="150"/>
      <c r="F23" s="151"/>
      <c r="G23" s="157" t="s">
        <v>250</v>
      </c>
      <c r="H23" s="150"/>
      <c r="I23" s="150"/>
      <c r="J23" s="150"/>
      <c r="K23" s="151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</row>
    <row r="24" ht="15.75" customHeight="1">
      <c r="A24" s="84"/>
      <c r="B24" s="86"/>
      <c r="C24" s="158"/>
      <c r="D24" s="159"/>
      <c r="F24" s="160"/>
      <c r="G24" s="159"/>
      <c r="K24" s="160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</row>
    <row r="25" ht="15.75" customHeight="1">
      <c r="A25" s="84"/>
      <c r="B25" s="86"/>
      <c r="C25" s="158"/>
      <c r="D25" s="159"/>
      <c r="F25" s="160"/>
      <c r="G25" s="159"/>
      <c r="K25" s="160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</row>
    <row r="26" ht="15.75" customHeight="1">
      <c r="A26" s="84"/>
      <c r="B26" s="86"/>
      <c r="C26" s="158"/>
      <c r="D26" s="159"/>
      <c r="F26" s="160"/>
      <c r="G26" s="159"/>
      <c r="K26" s="160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</row>
    <row r="27" ht="15.75" customHeight="1">
      <c r="A27" s="84"/>
      <c r="B27" s="86"/>
      <c r="C27" s="161"/>
      <c r="D27" s="152"/>
      <c r="E27" s="153"/>
      <c r="F27" s="154"/>
      <c r="G27" s="152"/>
      <c r="H27" s="153"/>
      <c r="I27" s="153"/>
      <c r="J27" s="153"/>
      <c r="K27" s="154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</row>
    <row r="28" ht="15.75" customHeight="1">
      <c r="A28" s="84"/>
      <c r="B28" s="86"/>
      <c r="C28" s="155">
        <v>3.0</v>
      </c>
      <c r="D28" s="156" t="s">
        <v>251</v>
      </c>
      <c r="E28" s="150"/>
      <c r="F28" s="151"/>
      <c r="G28" s="157" t="s">
        <v>252</v>
      </c>
      <c r="H28" s="150"/>
      <c r="I28" s="150"/>
      <c r="J28" s="150"/>
      <c r="K28" s="151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</row>
    <row r="29" ht="15.75" customHeight="1">
      <c r="A29" s="84"/>
      <c r="B29" s="86"/>
      <c r="C29" s="158"/>
      <c r="D29" s="159"/>
      <c r="F29" s="160"/>
      <c r="G29" s="159"/>
      <c r="K29" s="160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</row>
    <row r="30" ht="15.75" customHeight="1">
      <c r="A30" s="84"/>
      <c r="B30" s="86"/>
      <c r="C30" s="158"/>
      <c r="D30" s="159"/>
      <c r="F30" s="160"/>
      <c r="G30" s="159"/>
      <c r="K30" s="160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</row>
    <row r="31" ht="15.75" customHeight="1">
      <c r="A31" s="84"/>
      <c r="B31" s="86"/>
      <c r="C31" s="161"/>
      <c r="D31" s="152"/>
      <c r="E31" s="153"/>
      <c r="F31" s="154"/>
      <c r="G31" s="152"/>
      <c r="H31" s="153"/>
      <c r="I31" s="153"/>
      <c r="J31" s="153"/>
      <c r="K31" s="154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</row>
    <row r="32" ht="15.75" customHeight="1">
      <c r="A32" s="84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</row>
    <row r="33" ht="15.75" customHeight="1">
      <c r="A33" s="84"/>
      <c r="B33" s="5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</row>
    <row r="34" ht="15.75" customHeight="1">
      <c r="A34" s="84"/>
      <c r="B34" s="5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</row>
    <row r="35" ht="15.75" customHeight="1">
      <c r="A35" s="84"/>
      <c r="B35" s="162"/>
      <c r="C35" s="163" t="s">
        <v>253</v>
      </c>
      <c r="L35" s="162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</row>
    <row r="36" ht="15.75" customHeight="1">
      <c r="A36" s="84"/>
      <c r="B36" s="5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</row>
    <row r="37" ht="15.75" customHeight="1">
      <c r="A37" s="84"/>
      <c r="B37" s="5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</row>
    <row r="38" ht="15.75" customHeight="1">
      <c r="A38" s="84"/>
      <c r="B38" s="164"/>
      <c r="C38" s="165"/>
      <c r="D38" s="166"/>
      <c r="E38" s="167"/>
      <c r="F38" s="167"/>
      <c r="G38" s="167"/>
      <c r="H38" s="167"/>
      <c r="I38" s="167"/>
      <c r="J38" s="167"/>
      <c r="K38" s="165"/>
      <c r="L38" s="165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</row>
    <row r="39" ht="15.75" customHeight="1">
      <c r="A39" s="84"/>
      <c r="B39" s="164"/>
      <c r="C39" s="168" t="s">
        <v>254</v>
      </c>
      <c r="D39" s="29"/>
      <c r="E39" s="29"/>
      <c r="F39" s="29"/>
      <c r="G39" s="29"/>
      <c r="H39" s="29"/>
      <c r="I39" s="29"/>
      <c r="J39" s="29"/>
      <c r="K39" s="29"/>
      <c r="L39" s="165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</row>
    <row r="40" ht="15.75" customHeight="1">
      <c r="A40" s="84"/>
      <c r="B40" s="5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</row>
    <row r="41" ht="15.75" customHeight="1">
      <c r="A41" s="84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</row>
    <row r="42" ht="15.75" customHeight="1">
      <c r="A42" s="84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</row>
    <row r="43" ht="15.75" customHeight="1">
      <c r="A43" s="84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</row>
    <row r="44" ht="15.75" customHeight="1">
      <c r="A44" s="84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</row>
    <row r="45" ht="15.75" customHeight="1">
      <c r="A45" s="84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</row>
    <row r="46" ht="15.75" customHeight="1">
      <c r="A46" s="84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</row>
    <row r="47" ht="15.75" customHeight="1">
      <c r="A47" s="84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</row>
    <row r="48" ht="15.75" customHeight="1">
      <c r="A48" s="84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</row>
    <row r="49" ht="15.75" customHeight="1">
      <c r="A49" s="84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</row>
    <row r="50" ht="15.75" customHeight="1">
      <c r="A50" s="84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</row>
    <row r="51" ht="15.75" customHeight="1">
      <c r="A51" s="84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</row>
    <row r="52" ht="15.75" customHeight="1">
      <c r="A52" s="84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</row>
    <row r="53" ht="15.75" customHeight="1">
      <c r="A53" s="84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</row>
    <row r="54" ht="15.75" customHeight="1">
      <c r="A54" s="84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</row>
    <row r="55" ht="15.75" customHeight="1">
      <c r="A55" s="84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</row>
    <row r="56" ht="15.75" customHeight="1">
      <c r="A56" s="84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</row>
    <row r="57" ht="15.75" customHeight="1">
      <c r="A57" s="84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</row>
    <row r="58" ht="15.75" customHeight="1">
      <c r="A58" s="84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</row>
    <row r="59" ht="15.75" customHeight="1">
      <c r="A59" s="84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</row>
    <row r="60" ht="15.75" customHeight="1">
      <c r="A60" s="84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</row>
    <row r="61" ht="15.75" customHeight="1">
      <c r="A61" s="84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</row>
    <row r="62" ht="15.75" customHeight="1">
      <c r="A62" s="84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</row>
    <row r="63" ht="15.75" customHeight="1">
      <c r="A63" s="84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</row>
    <row r="64" ht="15.75" customHeight="1">
      <c r="A64" s="84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</row>
    <row r="65" ht="15.75" customHeight="1">
      <c r="A65" s="84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</row>
    <row r="66" ht="15.75" customHeight="1">
      <c r="A66" s="84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</row>
    <row r="67" ht="15.75" customHeight="1">
      <c r="A67" s="84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</row>
    <row r="68" ht="15.75" customHeight="1">
      <c r="A68" s="84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</row>
    <row r="69" ht="15.75" customHeight="1">
      <c r="A69" s="84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</row>
    <row r="70" ht="15.75" customHeight="1">
      <c r="A70" s="84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</row>
    <row r="71" ht="15.75" customHeight="1">
      <c r="A71" s="84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</row>
    <row r="72" ht="15.75" customHeight="1">
      <c r="A72" s="84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</row>
    <row r="73" ht="15.75" customHeight="1">
      <c r="A73" s="84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</row>
    <row r="74" ht="15.75" customHeight="1">
      <c r="A74" s="8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</row>
    <row r="75" ht="15.75" customHeight="1">
      <c r="A75" s="84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</row>
    <row r="76" ht="15.75" customHeight="1">
      <c r="A76" s="84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</row>
    <row r="77" ht="15.75" customHeight="1">
      <c r="A77" s="84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</row>
    <row r="78" ht="15.75" customHeight="1">
      <c r="A78" s="84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</row>
    <row r="79" ht="15.75" customHeight="1">
      <c r="A79" s="84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</row>
    <row r="80" ht="15.75" customHeight="1">
      <c r="A80" s="84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</row>
    <row r="81" ht="15.75" customHeight="1">
      <c r="A81" s="84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</row>
    <row r="82" ht="15.75" customHeight="1">
      <c r="A82" s="84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</row>
    <row r="83" ht="15.75" customHeight="1">
      <c r="A83" s="84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</row>
    <row r="84" ht="15.75" customHeight="1">
      <c r="A84" s="84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</row>
    <row r="85" ht="15.75" customHeight="1">
      <c r="A85" s="84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</row>
    <row r="86" ht="15.75" customHeight="1">
      <c r="A86" s="84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</row>
    <row r="87" ht="15.75" customHeight="1">
      <c r="A87" s="84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</row>
    <row r="88" ht="15.75" customHeight="1">
      <c r="A88" s="84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</row>
    <row r="89" ht="15.75" customHeight="1">
      <c r="A89" s="84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</row>
    <row r="90" ht="15.75" customHeight="1">
      <c r="A90" s="84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</row>
    <row r="91" ht="15.75" customHeight="1">
      <c r="A91" s="84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</row>
    <row r="92" ht="15.75" customHeight="1">
      <c r="A92" s="84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</row>
    <row r="93" ht="15.75" customHeight="1">
      <c r="A93" s="84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</row>
    <row r="94" ht="15.75" customHeight="1">
      <c r="A94" s="84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</row>
    <row r="95" ht="15.75" customHeight="1">
      <c r="A95" s="84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</row>
    <row r="96" ht="15.75" customHeight="1">
      <c r="A96" s="84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</row>
    <row r="97" ht="15.75" customHeight="1">
      <c r="A97" s="84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</row>
    <row r="98" ht="15.75" customHeight="1">
      <c r="A98" s="84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</row>
    <row r="99" ht="15.75" customHeight="1">
      <c r="A99" s="84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</row>
    <row r="100" ht="15.75" customHeight="1">
      <c r="A100" s="84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</row>
    <row r="101" ht="15.75" customHeight="1">
      <c r="A101" s="84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</row>
    <row r="102" ht="15.75" customHeight="1">
      <c r="A102" s="84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</row>
    <row r="103" ht="15.75" customHeight="1">
      <c r="A103" s="84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</row>
    <row r="104" ht="15.75" customHeight="1">
      <c r="A104" s="84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</row>
    <row r="105" ht="15.75" customHeight="1">
      <c r="A105" s="84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</row>
    <row r="106" ht="15.75" customHeight="1">
      <c r="A106" s="84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</row>
    <row r="107" ht="15.75" customHeight="1">
      <c r="A107" s="84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</row>
    <row r="108" ht="15.75" customHeight="1">
      <c r="A108" s="84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</row>
    <row r="109" ht="15.75" customHeight="1">
      <c r="A109" s="84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</row>
    <row r="110" ht="15.75" customHeight="1">
      <c r="A110" s="84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</row>
    <row r="111" ht="15.75" customHeight="1">
      <c r="A111" s="84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</row>
    <row r="112" ht="15.75" customHeight="1">
      <c r="A112" s="84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</row>
    <row r="113" ht="15.75" customHeight="1">
      <c r="A113" s="84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</row>
    <row r="114" ht="15.75" customHeight="1">
      <c r="A114" s="84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</row>
    <row r="115" ht="15.75" customHeight="1">
      <c r="A115" s="84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</row>
    <row r="116" ht="15.75" customHeight="1">
      <c r="A116" s="84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</row>
    <row r="117" ht="15.75" customHeight="1">
      <c r="A117" s="84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</row>
    <row r="118" ht="15.75" customHeight="1">
      <c r="A118" s="84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</row>
    <row r="119" ht="15.75" customHeight="1">
      <c r="A119" s="84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</row>
    <row r="120" ht="15.75" customHeight="1">
      <c r="A120" s="84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</row>
    <row r="121" ht="15.75" customHeight="1">
      <c r="A121" s="84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</row>
    <row r="122" ht="15.75" customHeight="1">
      <c r="A122" s="84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</row>
    <row r="123" ht="15.75" customHeight="1">
      <c r="A123" s="84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</row>
    <row r="124" ht="15.75" customHeight="1">
      <c r="A124" s="84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</row>
    <row r="125" ht="15.75" customHeight="1">
      <c r="A125" s="84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</row>
    <row r="126" ht="15.75" customHeight="1">
      <c r="A126" s="84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</row>
    <row r="127" ht="15.75" customHeight="1">
      <c r="A127" s="84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</row>
    <row r="128" ht="15.75" customHeight="1">
      <c r="A128" s="84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</row>
    <row r="129" ht="15.75" customHeight="1">
      <c r="A129" s="84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</row>
    <row r="130" ht="15.75" customHeight="1">
      <c r="A130" s="84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</row>
    <row r="131" ht="15.75" customHeight="1">
      <c r="A131" s="84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</row>
    <row r="132" ht="15.75" customHeight="1">
      <c r="A132" s="84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</row>
    <row r="133" ht="15.75" customHeight="1">
      <c r="A133" s="84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</row>
    <row r="134" ht="15.75" customHeight="1">
      <c r="A134" s="84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</row>
    <row r="135" ht="15.75" customHeight="1">
      <c r="A135" s="84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</row>
    <row r="136" ht="15.75" customHeight="1">
      <c r="A136" s="84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</row>
    <row r="137" ht="15.75" customHeight="1">
      <c r="A137" s="84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</row>
    <row r="138" ht="15.75" customHeight="1">
      <c r="A138" s="84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</row>
    <row r="139" ht="15.75" customHeight="1">
      <c r="A139" s="84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</row>
    <row r="140" ht="15.75" customHeight="1">
      <c r="A140" s="84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</row>
    <row r="141" ht="15.75" customHeight="1">
      <c r="A141" s="84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</row>
    <row r="142" ht="15.75" customHeight="1">
      <c r="A142" s="84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</row>
    <row r="143" ht="15.75" customHeight="1">
      <c r="A143" s="84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</row>
    <row r="144" ht="15.75" customHeight="1">
      <c r="A144" s="84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</row>
    <row r="145" ht="15.75" customHeight="1">
      <c r="A145" s="84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</row>
    <row r="146" ht="15.75" customHeight="1">
      <c r="A146" s="84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</row>
    <row r="147" ht="15.75" customHeight="1">
      <c r="A147" s="84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</row>
    <row r="148" ht="15.75" customHeight="1">
      <c r="A148" s="84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</row>
    <row r="149" ht="15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</row>
    <row r="150" ht="15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</row>
    <row r="151" ht="15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</row>
    <row r="152" ht="15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</row>
    <row r="153" ht="15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</row>
    <row r="154" ht="15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</row>
    <row r="155" ht="15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</row>
    <row r="156" ht="15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</row>
    <row r="157" ht="15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</row>
    <row r="158" ht="15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</row>
    <row r="159" ht="15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</row>
    <row r="160" ht="15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</row>
    <row r="161" ht="15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</row>
    <row r="162" ht="15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</row>
    <row r="163" ht="15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</row>
    <row r="164" ht="15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</row>
    <row r="165" ht="15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</row>
    <row r="166" ht="15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</row>
    <row r="167" ht="15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</row>
    <row r="168" ht="15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</row>
    <row r="169" ht="15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</row>
    <row r="170" ht="15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</row>
    <row r="171" ht="15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</row>
    <row r="172" ht="15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</row>
    <row r="173" ht="15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</row>
    <row r="174" ht="15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</row>
    <row r="175" ht="15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</row>
    <row r="176" ht="15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</row>
    <row r="177" ht="15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</row>
    <row r="178" ht="15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</row>
    <row r="179" ht="15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</row>
    <row r="180" ht="15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</row>
    <row r="181" ht="15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</row>
    <row r="182" ht="15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</row>
    <row r="183" ht="15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</row>
    <row r="184" ht="15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</row>
    <row r="185" ht="15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</row>
    <row r="186" ht="15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</row>
    <row r="187" ht="15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</row>
    <row r="188" ht="15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</row>
    <row r="189" ht="15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</row>
    <row r="190" ht="15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</row>
    <row r="191" ht="15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</row>
    <row r="192" ht="15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</row>
    <row r="193" ht="15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</row>
    <row r="194" ht="15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</row>
    <row r="195" ht="15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</row>
    <row r="196" ht="15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</row>
    <row r="197" ht="15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</row>
    <row r="198" ht="15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</row>
    <row r="199" ht="15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</row>
    <row r="200" ht="15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</row>
    <row r="201" ht="15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</row>
    <row r="202" ht="15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</row>
    <row r="203" ht="15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</row>
    <row r="204" ht="15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</row>
    <row r="205" ht="15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</row>
    <row r="206" ht="15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</row>
    <row r="207" ht="15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</row>
    <row r="208" ht="15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</row>
    <row r="209" ht="15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</row>
    <row r="210" ht="15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</row>
    <row r="211" ht="15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</row>
    <row r="212" ht="15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</row>
    <row r="213" ht="15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</row>
    <row r="214" ht="15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</row>
    <row r="215" ht="15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</row>
    <row r="216" ht="15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</row>
    <row r="217" ht="15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</row>
    <row r="218" ht="15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</row>
    <row r="219" ht="15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</row>
    <row r="220" ht="15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</row>
    <row r="221" ht="15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</row>
    <row r="222" ht="15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</row>
    <row r="223" ht="15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</row>
    <row r="224" ht="15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</row>
    <row r="225" ht="15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</row>
    <row r="226" ht="15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</row>
    <row r="227" ht="15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86"/>
      <c r="AR227" s="86"/>
      <c r="AS227" s="86"/>
      <c r="AT227" s="86"/>
      <c r="AU227" s="86"/>
    </row>
    <row r="228" ht="15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  <c r="AQ228" s="86"/>
      <c r="AR228" s="86"/>
      <c r="AS228" s="86"/>
      <c r="AT228" s="86"/>
      <c r="AU228" s="86"/>
    </row>
    <row r="229" ht="15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</row>
    <row r="230" ht="15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86"/>
      <c r="AR230" s="86"/>
      <c r="AS230" s="86"/>
      <c r="AT230" s="86"/>
      <c r="AU230" s="86"/>
    </row>
    <row r="231" ht="15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</row>
    <row r="232" ht="15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  <c r="AQ232" s="86"/>
      <c r="AR232" s="86"/>
      <c r="AS232" s="86"/>
      <c r="AT232" s="86"/>
      <c r="AU232" s="86"/>
    </row>
    <row r="233" ht="15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  <c r="AQ233" s="86"/>
      <c r="AR233" s="86"/>
      <c r="AS233" s="86"/>
      <c r="AT233" s="86"/>
      <c r="AU233" s="86"/>
    </row>
    <row r="234" ht="15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  <c r="AQ234" s="86"/>
      <c r="AR234" s="86"/>
      <c r="AS234" s="86"/>
      <c r="AT234" s="86"/>
      <c r="AU234" s="86"/>
    </row>
    <row r="235" ht="15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AS235" s="86"/>
      <c r="AT235" s="86"/>
      <c r="AU235" s="86"/>
    </row>
    <row r="236" ht="15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  <c r="AQ236" s="86"/>
      <c r="AR236" s="86"/>
      <c r="AS236" s="86"/>
      <c r="AT236" s="86"/>
      <c r="AU236" s="86"/>
    </row>
    <row r="237" ht="15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  <c r="AQ237" s="86"/>
      <c r="AR237" s="86"/>
      <c r="AS237" s="86"/>
      <c r="AT237" s="86"/>
      <c r="AU237" s="86"/>
    </row>
    <row r="238" ht="15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  <c r="AQ238" s="86"/>
      <c r="AR238" s="86"/>
      <c r="AS238" s="86"/>
      <c r="AT238" s="86"/>
      <c r="AU238" s="86"/>
    </row>
    <row r="239" ht="15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  <c r="AQ239" s="86"/>
      <c r="AR239" s="86"/>
      <c r="AS239" s="86"/>
      <c r="AT239" s="86"/>
      <c r="AU239" s="86"/>
    </row>
    <row r="240" ht="15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  <c r="AQ240" s="86"/>
      <c r="AR240" s="86"/>
      <c r="AS240" s="86"/>
      <c r="AT240" s="86"/>
      <c r="AU240" s="86"/>
    </row>
    <row r="241" ht="15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  <c r="AQ241" s="86"/>
      <c r="AR241" s="86"/>
      <c r="AS241" s="86"/>
      <c r="AT241" s="86"/>
      <c r="AU241" s="86"/>
    </row>
    <row r="242" ht="15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  <c r="AQ242" s="86"/>
      <c r="AR242" s="86"/>
      <c r="AS242" s="86"/>
      <c r="AT242" s="86"/>
      <c r="AU242" s="86"/>
    </row>
    <row r="243" ht="15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  <c r="AQ243" s="86"/>
      <c r="AR243" s="86"/>
      <c r="AS243" s="86"/>
      <c r="AT243" s="86"/>
      <c r="AU243" s="86"/>
    </row>
    <row r="244" ht="15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  <c r="AQ244" s="86"/>
      <c r="AR244" s="86"/>
      <c r="AS244" s="86"/>
      <c r="AT244" s="86"/>
      <c r="AU244" s="86"/>
    </row>
    <row r="245" ht="15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  <c r="AQ245" s="86"/>
      <c r="AR245" s="86"/>
      <c r="AS245" s="86"/>
      <c r="AT245" s="86"/>
      <c r="AU245" s="86"/>
    </row>
    <row r="246" ht="15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  <c r="AQ246" s="86"/>
      <c r="AR246" s="86"/>
      <c r="AS246" s="86"/>
      <c r="AT246" s="86"/>
      <c r="AU246" s="86"/>
    </row>
    <row r="247" ht="15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  <c r="AQ247" s="86"/>
      <c r="AR247" s="86"/>
      <c r="AS247" s="86"/>
      <c r="AT247" s="86"/>
      <c r="AU247" s="86"/>
    </row>
    <row r="248" ht="15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  <c r="AQ248" s="86"/>
      <c r="AR248" s="86"/>
      <c r="AS248" s="86"/>
      <c r="AT248" s="86"/>
      <c r="AU248" s="86"/>
    </row>
    <row r="249" ht="15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  <c r="AQ249" s="86"/>
      <c r="AR249" s="86"/>
      <c r="AS249" s="86"/>
      <c r="AT249" s="86"/>
      <c r="AU249" s="86"/>
    </row>
    <row r="250" ht="15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  <c r="AQ250" s="86"/>
      <c r="AR250" s="86"/>
      <c r="AS250" s="86"/>
      <c r="AT250" s="86"/>
      <c r="AU250" s="86"/>
    </row>
    <row r="251" ht="15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  <c r="AQ251" s="86"/>
      <c r="AR251" s="86"/>
      <c r="AS251" s="86"/>
      <c r="AT251" s="86"/>
      <c r="AU251" s="86"/>
    </row>
    <row r="252" ht="15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  <c r="AQ252" s="86"/>
      <c r="AR252" s="86"/>
      <c r="AS252" s="86"/>
      <c r="AT252" s="86"/>
      <c r="AU252" s="86"/>
    </row>
    <row r="253" ht="15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  <c r="AQ253" s="86"/>
      <c r="AR253" s="86"/>
      <c r="AS253" s="86"/>
      <c r="AT253" s="86"/>
      <c r="AU253" s="86"/>
    </row>
    <row r="254" ht="15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  <c r="AQ254" s="86"/>
      <c r="AR254" s="86"/>
      <c r="AS254" s="86"/>
      <c r="AT254" s="86"/>
      <c r="AU254" s="86"/>
    </row>
    <row r="255" ht="15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  <c r="AQ255" s="86"/>
      <c r="AR255" s="86"/>
      <c r="AS255" s="86"/>
      <c r="AT255" s="86"/>
      <c r="AU255" s="86"/>
    </row>
    <row r="256" ht="15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  <c r="AQ256" s="86"/>
      <c r="AR256" s="86"/>
      <c r="AS256" s="86"/>
      <c r="AT256" s="86"/>
      <c r="AU256" s="86"/>
    </row>
    <row r="257" ht="15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  <c r="AQ257" s="86"/>
      <c r="AR257" s="86"/>
      <c r="AS257" s="86"/>
      <c r="AT257" s="86"/>
      <c r="AU257" s="86"/>
    </row>
    <row r="258" ht="15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  <c r="AQ258" s="86"/>
      <c r="AR258" s="86"/>
      <c r="AS258" s="86"/>
      <c r="AT258" s="86"/>
      <c r="AU258" s="86"/>
    </row>
    <row r="259" ht="15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  <c r="AQ259" s="86"/>
      <c r="AR259" s="86"/>
      <c r="AS259" s="86"/>
      <c r="AT259" s="86"/>
      <c r="AU259" s="86"/>
    </row>
    <row r="260" ht="15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  <c r="AQ260" s="86"/>
      <c r="AR260" s="86"/>
      <c r="AS260" s="86"/>
      <c r="AT260" s="86"/>
      <c r="AU260" s="86"/>
    </row>
    <row r="261" ht="15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  <c r="AQ261" s="86"/>
      <c r="AR261" s="86"/>
      <c r="AS261" s="86"/>
      <c r="AT261" s="86"/>
      <c r="AU261" s="86"/>
    </row>
    <row r="262" ht="15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AS262" s="86"/>
      <c r="AT262" s="86"/>
      <c r="AU262" s="86"/>
    </row>
    <row r="263" ht="15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  <c r="AQ263" s="86"/>
      <c r="AR263" s="86"/>
      <c r="AS263" s="86"/>
      <c r="AT263" s="86"/>
      <c r="AU263" s="86"/>
    </row>
    <row r="264" ht="15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  <c r="AQ264" s="86"/>
      <c r="AR264" s="86"/>
      <c r="AS264" s="86"/>
      <c r="AT264" s="86"/>
      <c r="AU264" s="86"/>
    </row>
    <row r="265" ht="15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  <c r="AQ265" s="86"/>
      <c r="AR265" s="86"/>
      <c r="AS265" s="86"/>
      <c r="AT265" s="86"/>
      <c r="AU265" s="86"/>
    </row>
    <row r="266" ht="15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  <c r="AQ266" s="86"/>
      <c r="AR266" s="86"/>
      <c r="AS266" s="86"/>
      <c r="AT266" s="86"/>
      <c r="AU266" s="86"/>
    </row>
    <row r="267" ht="15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  <c r="AQ267" s="86"/>
      <c r="AR267" s="86"/>
      <c r="AS267" s="86"/>
      <c r="AT267" s="86"/>
      <c r="AU267" s="86"/>
    </row>
    <row r="268" ht="15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  <c r="AQ268" s="86"/>
      <c r="AR268" s="86"/>
      <c r="AS268" s="86"/>
      <c r="AT268" s="86"/>
      <c r="AU268" s="86"/>
    </row>
    <row r="269" ht="15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</row>
    <row r="270" ht="15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  <c r="AQ270" s="86"/>
      <c r="AR270" s="86"/>
      <c r="AS270" s="86"/>
      <c r="AT270" s="86"/>
      <c r="AU270" s="86"/>
    </row>
    <row r="271" ht="15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  <c r="AQ271" s="86"/>
      <c r="AR271" s="86"/>
      <c r="AS271" s="86"/>
      <c r="AT271" s="86"/>
      <c r="AU271" s="86"/>
    </row>
    <row r="272" ht="15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  <c r="AQ272" s="86"/>
      <c r="AR272" s="86"/>
      <c r="AS272" s="86"/>
      <c r="AT272" s="86"/>
      <c r="AU272" s="86"/>
    </row>
    <row r="273" ht="15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  <c r="AQ273" s="86"/>
      <c r="AR273" s="86"/>
      <c r="AS273" s="86"/>
      <c r="AT273" s="86"/>
      <c r="AU273" s="86"/>
    </row>
    <row r="274" ht="15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  <c r="AQ274" s="86"/>
      <c r="AR274" s="86"/>
      <c r="AS274" s="86"/>
      <c r="AT274" s="86"/>
      <c r="AU274" s="86"/>
    </row>
    <row r="275" ht="15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  <c r="AR275" s="86"/>
      <c r="AS275" s="86"/>
      <c r="AT275" s="86"/>
      <c r="AU275" s="86"/>
    </row>
    <row r="276" ht="15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  <c r="AR276" s="86"/>
      <c r="AS276" s="86"/>
      <c r="AT276" s="86"/>
      <c r="AU276" s="86"/>
    </row>
    <row r="277" ht="15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  <c r="AQ277" s="86"/>
      <c r="AR277" s="86"/>
      <c r="AS277" s="86"/>
      <c r="AT277" s="86"/>
      <c r="AU277" s="86"/>
    </row>
    <row r="278" ht="15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AS278" s="86"/>
      <c r="AT278" s="86"/>
      <c r="AU278" s="86"/>
    </row>
    <row r="279" ht="15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AS279" s="86"/>
      <c r="AT279" s="86"/>
      <c r="AU279" s="86"/>
    </row>
    <row r="280" ht="15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  <c r="AR280" s="86"/>
      <c r="AS280" s="86"/>
      <c r="AT280" s="86"/>
      <c r="AU280" s="86"/>
    </row>
    <row r="281" ht="15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  <c r="AR281" s="86"/>
      <c r="AS281" s="86"/>
      <c r="AT281" s="86"/>
      <c r="AU281" s="86"/>
    </row>
    <row r="282" ht="15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  <c r="AR282" s="86"/>
      <c r="AS282" s="86"/>
      <c r="AT282" s="86"/>
      <c r="AU282" s="86"/>
    </row>
    <row r="283" ht="15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  <c r="AS283" s="86"/>
      <c r="AT283" s="86"/>
      <c r="AU283" s="86"/>
    </row>
    <row r="284" ht="15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  <c r="AS284" s="86"/>
      <c r="AT284" s="86"/>
      <c r="AU284" s="86"/>
    </row>
    <row r="285" ht="15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AS285" s="86"/>
      <c r="AT285" s="86"/>
      <c r="AU285" s="86"/>
    </row>
    <row r="286" ht="15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  <c r="AQ286" s="86"/>
      <c r="AR286" s="86"/>
      <c r="AS286" s="86"/>
      <c r="AT286" s="86"/>
      <c r="AU286" s="86"/>
    </row>
    <row r="287" ht="15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AS287" s="86"/>
      <c r="AT287" s="86"/>
      <c r="AU287" s="86"/>
    </row>
    <row r="288" ht="15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  <c r="AQ288" s="86"/>
      <c r="AR288" s="86"/>
      <c r="AS288" s="86"/>
      <c r="AT288" s="86"/>
      <c r="AU288" s="86"/>
    </row>
    <row r="289" ht="15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  <c r="AQ289" s="86"/>
      <c r="AR289" s="86"/>
      <c r="AS289" s="86"/>
      <c r="AT289" s="86"/>
      <c r="AU289" s="86"/>
    </row>
    <row r="290" ht="15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  <c r="AQ290" s="86"/>
      <c r="AR290" s="86"/>
      <c r="AS290" s="86"/>
      <c r="AT290" s="86"/>
      <c r="AU290" s="86"/>
    </row>
    <row r="291" ht="15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  <c r="AR291" s="86"/>
      <c r="AS291" s="86"/>
      <c r="AT291" s="86"/>
      <c r="AU291" s="86"/>
    </row>
    <row r="292" ht="15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  <c r="AQ292" s="86"/>
      <c r="AR292" s="86"/>
      <c r="AS292" s="86"/>
      <c r="AT292" s="86"/>
      <c r="AU292" s="86"/>
    </row>
    <row r="293" ht="15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  <c r="AQ293" s="86"/>
      <c r="AR293" s="86"/>
      <c r="AS293" s="86"/>
      <c r="AT293" s="86"/>
      <c r="AU293" s="86"/>
    </row>
    <row r="294" ht="15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  <c r="AQ294" s="86"/>
      <c r="AR294" s="86"/>
      <c r="AS294" s="86"/>
      <c r="AT294" s="86"/>
      <c r="AU294" s="86"/>
    </row>
    <row r="295" ht="15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</row>
    <row r="296" ht="15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  <c r="AQ296" s="86"/>
      <c r="AR296" s="86"/>
      <c r="AS296" s="86"/>
      <c r="AT296" s="86"/>
      <c r="AU296" s="86"/>
    </row>
    <row r="297" ht="15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  <c r="AQ297" s="86"/>
      <c r="AR297" s="86"/>
      <c r="AS297" s="86"/>
      <c r="AT297" s="86"/>
      <c r="AU297" s="86"/>
    </row>
    <row r="298" ht="15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  <c r="AQ298" s="86"/>
      <c r="AR298" s="86"/>
      <c r="AS298" s="86"/>
      <c r="AT298" s="86"/>
      <c r="AU298" s="86"/>
    </row>
    <row r="299" ht="15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  <c r="AQ299" s="86"/>
      <c r="AR299" s="86"/>
      <c r="AS299" s="86"/>
      <c r="AT299" s="86"/>
      <c r="AU299" s="86"/>
    </row>
    <row r="300" ht="15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  <c r="AQ300" s="86"/>
      <c r="AR300" s="86"/>
      <c r="AS300" s="86"/>
      <c r="AT300" s="86"/>
      <c r="AU300" s="86"/>
    </row>
    <row r="301" ht="15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  <c r="AQ301" s="86"/>
      <c r="AR301" s="86"/>
      <c r="AS301" s="86"/>
      <c r="AT301" s="86"/>
      <c r="AU301" s="86"/>
    </row>
    <row r="302" ht="15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  <c r="AQ302" s="86"/>
      <c r="AR302" s="86"/>
      <c r="AS302" s="86"/>
      <c r="AT302" s="86"/>
      <c r="AU302" s="86"/>
    </row>
    <row r="303" ht="15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  <c r="AQ303" s="86"/>
      <c r="AR303" s="86"/>
      <c r="AS303" s="86"/>
      <c r="AT303" s="86"/>
      <c r="AU303" s="86"/>
    </row>
    <row r="304" ht="15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  <c r="AQ304" s="86"/>
      <c r="AR304" s="86"/>
      <c r="AS304" s="86"/>
      <c r="AT304" s="86"/>
      <c r="AU304" s="86"/>
    </row>
    <row r="305" ht="15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  <c r="AQ305" s="86"/>
      <c r="AR305" s="86"/>
      <c r="AS305" s="86"/>
      <c r="AT305" s="86"/>
      <c r="AU305" s="86"/>
    </row>
    <row r="306" ht="15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  <c r="AQ306" s="86"/>
      <c r="AR306" s="86"/>
      <c r="AS306" s="86"/>
      <c r="AT306" s="86"/>
      <c r="AU306" s="86"/>
    </row>
    <row r="307" ht="15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</row>
    <row r="308" ht="15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  <c r="AQ308" s="86"/>
      <c r="AR308" s="86"/>
      <c r="AS308" s="86"/>
      <c r="AT308" s="86"/>
      <c r="AU308" s="86"/>
    </row>
    <row r="309" ht="15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  <c r="AQ309" s="86"/>
      <c r="AR309" s="86"/>
      <c r="AS309" s="86"/>
      <c r="AT309" s="86"/>
      <c r="AU309" s="86"/>
    </row>
    <row r="310" ht="15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  <c r="AR310" s="86"/>
      <c r="AS310" s="86"/>
      <c r="AT310" s="86"/>
      <c r="AU310" s="86"/>
    </row>
    <row r="311" ht="15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AS311" s="86"/>
      <c r="AT311" s="86"/>
      <c r="AU311" s="86"/>
    </row>
    <row r="312" ht="15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  <c r="AQ312" s="86"/>
      <c r="AR312" s="86"/>
      <c r="AS312" s="86"/>
      <c r="AT312" s="86"/>
      <c r="AU312" s="86"/>
    </row>
    <row r="313" ht="15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  <c r="AQ313" s="86"/>
      <c r="AR313" s="86"/>
      <c r="AS313" s="86"/>
      <c r="AT313" s="86"/>
      <c r="AU313" s="86"/>
    </row>
    <row r="314" ht="15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  <c r="AQ314" s="86"/>
      <c r="AR314" s="86"/>
      <c r="AS314" s="86"/>
      <c r="AT314" s="86"/>
      <c r="AU314" s="86"/>
    </row>
    <row r="315" ht="15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  <c r="AQ315" s="86"/>
      <c r="AR315" s="86"/>
      <c r="AS315" s="86"/>
      <c r="AT315" s="86"/>
      <c r="AU315" s="86"/>
    </row>
    <row r="316" ht="15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  <c r="AQ316" s="86"/>
      <c r="AR316" s="86"/>
      <c r="AS316" s="86"/>
      <c r="AT316" s="86"/>
      <c r="AU316" s="86"/>
    </row>
    <row r="317" ht="15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  <c r="AQ317" s="86"/>
      <c r="AR317" s="86"/>
      <c r="AS317" s="86"/>
      <c r="AT317" s="86"/>
      <c r="AU317" s="86"/>
    </row>
    <row r="318" ht="15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  <c r="AQ318" s="86"/>
      <c r="AR318" s="86"/>
      <c r="AS318" s="86"/>
      <c r="AT318" s="86"/>
      <c r="AU318" s="86"/>
    </row>
    <row r="319" ht="15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  <c r="AQ319" s="86"/>
      <c r="AR319" s="86"/>
      <c r="AS319" s="86"/>
      <c r="AT319" s="86"/>
      <c r="AU319" s="86"/>
    </row>
    <row r="320" ht="15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  <c r="AQ320" s="86"/>
      <c r="AR320" s="86"/>
      <c r="AS320" s="86"/>
      <c r="AT320" s="86"/>
      <c r="AU320" s="86"/>
    </row>
    <row r="321" ht="15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  <c r="AQ321" s="86"/>
      <c r="AR321" s="86"/>
      <c r="AS321" s="86"/>
      <c r="AT321" s="86"/>
      <c r="AU321" s="86"/>
    </row>
    <row r="322" ht="15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  <c r="AQ322" s="86"/>
      <c r="AR322" s="86"/>
      <c r="AS322" s="86"/>
      <c r="AT322" s="86"/>
      <c r="AU322" s="86"/>
    </row>
    <row r="323" ht="15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  <c r="AQ323" s="86"/>
      <c r="AR323" s="86"/>
      <c r="AS323" s="86"/>
      <c r="AT323" s="86"/>
      <c r="AU323" s="86"/>
    </row>
    <row r="324" ht="15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  <c r="AQ324" s="86"/>
      <c r="AR324" s="86"/>
      <c r="AS324" s="86"/>
      <c r="AT324" s="86"/>
      <c r="AU324" s="86"/>
    </row>
    <row r="325" ht="15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  <c r="AQ325" s="86"/>
      <c r="AR325" s="86"/>
      <c r="AS325" s="86"/>
      <c r="AT325" s="86"/>
      <c r="AU325" s="86"/>
    </row>
    <row r="326" ht="15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  <c r="AQ326" s="86"/>
      <c r="AR326" s="86"/>
      <c r="AS326" s="86"/>
      <c r="AT326" s="86"/>
      <c r="AU326" s="86"/>
    </row>
    <row r="327" ht="15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  <c r="AQ327" s="86"/>
      <c r="AR327" s="86"/>
      <c r="AS327" s="86"/>
      <c r="AT327" s="86"/>
      <c r="AU327" s="86"/>
    </row>
    <row r="328" ht="15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  <c r="AQ328" s="86"/>
      <c r="AR328" s="86"/>
      <c r="AS328" s="86"/>
      <c r="AT328" s="86"/>
      <c r="AU328" s="86"/>
    </row>
    <row r="329" ht="15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  <c r="AQ329" s="86"/>
      <c r="AR329" s="86"/>
      <c r="AS329" s="86"/>
      <c r="AT329" s="86"/>
      <c r="AU329" s="86"/>
    </row>
    <row r="330" ht="15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  <c r="AQ330" s="86"/>
      <c r="AR330" s="86"/>
      <c r="AS330" s="86"/>
      <c r="AT330" s="86"/>
      <c r="AU330" s="86"/>
    </row>
    <row r="331" ht="15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  <c r="AQ331" s="86"/>
      <c r="AR331" s="86"/>
      <c r="AS331" s="86"/>
      <c r="AT331" s="86"/>
      <c r="AU331" s="86"/>
    </row>
    <row r="332" ht="15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  <c r="AQ332" s="86"/>
      <c r="AR332" s="86"/>
      <c r="AS332" s="86"/>
      <c r="AT332" s="86"/>
      <c r="AU332" s="86"/>
    </row>
    <row r="333" ht="15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  <c r="AQ333" s="86"/>
      <c r="AR333" s="86"/>
      <c r="AS333" s="86"/>
      <c r="AT333" s="86"/>
      <c r="AU333" s="86"/>
    </row>
    <row r="334" ht="15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  <c r="AQ334" s="86"/>
      <c r="AR334" s="86"/>
      <c r="AS334" s="86"/>
      <c r="AT334" s="86"/>
      <c r="AU334" s="86"/>
    </row>
    <row r="335" ht="15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  <c r="AQ335" s="86"/>
      <c r="AR335" s="86"/>
      <c r="AS335" s="86"/>
      <c r="AT335" s="86"/>
      <c r="AU335" s="86"/>
    </row>
    <row r="336" ht="15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  <c r="AQ336" s="86"/>
      <c r="AR336" s="86"/>
      <c r="AS336" s="86"/>
      <c r="AT336" s="86"/>
      <c r="AU336" s="86"/>
    </row>
    <row r="337" ht="15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  <c r="AQ337" s="86"/>
      <c r="AR337" s="86"/>
      <c r="AS337" s="86"/>
      <c r="AT337" s="86"/>
      <c r="AU337" s="86"/>
    </row>
    <row r="338" ht="15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  <c r="AQ338" s="86"/>
      <c r="AR338" s="86"/>
      <c r="AS338" s="86"/>
      <c r="AT338" s="86"/>
      <c r="AU338" s="86"/>
    </row>
    <row r="339" ht="15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  <c r="AQ339" s="86"/>
      <c r="AR339" s="86"/>
      <c r="AS339" s="86"/>
      <c r="AT339" s="86"/>
      <c r="AU339" s="86"/>
    </row>
    <row r="340" ht="15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  <c r="AQ340" s="86"/>
      <c r="AR340" s="86"/>
      <c r="AS340" s="86"/>
      <c r="AT340" s="86"/>
      <c r="AU340" s="86"/>
    </row>
    <row r="341" ht="15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  <c r="AQ341" s="86"/>
      <c r="AR341" s="86"/>
      <c r="AS341" s="86"/>
      <c r="AT341" s="86"/>
      <c r="AU341" s="86"/>
    </row>
    <row r="342" ht="15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  <c r="AQ342" s="86"/>
      <c r="AR342" s="86"/>
      <c r="AS342" s="86"/>
      <c r="AT342" s="86"/>
      <c r="AU342" s="86"/>
    </row>
    <row r="343" ht="15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  <c r="AQ343" s="86"/>
      <c r="AR343" s="86"/>
      <c r="AS343" s="86"/>
      <c r="AT343" s="86"/>
      <c r="AU343" s="86"/>
    </row>
    <row r="344" ht="15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  <c r="AQ344" s="86"/>
      <c r="AR344" s="86"/>
      <c r="AS344" s="86"/>
      <c r="AT344" s="86"/>
      <c r="AU344" s="86"/>
    </row>
    <row r="345" ht="15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</row>
    <row r="346" ht="15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  <c r="AQ346" s="86"/>
      <c r="AR346" s="86"/>
      <c r="AS346" s="86"/>
      <c r="AT346" s="86"/>
      <c r="AU346" s="86"/>
    </row>
    <row r="347" ht="15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  <c r="AQ347" s="86"/>
      <c r="AR347" s="86"/>
      <c r="AS347" s="86"/>
      <c r="AT347" s="86"/>
      <c r="AU347" s="86"/>
    </row>
    <row r="348" ht="15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  <c r="AQ348" s="86"/>
      <c r="AR348" s="86"/>
      <c r="AS348" s="86"/>
      <c r="AT348" s="86"/>
      <c r="AU348" s="86"/>
    </row>
    <row r="349" ht="15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  <c r="AQ349" s="86"/>
      <c r="AR349" s="86"/>
      <c r="AS349" s="86"/>
      <c r="AT349" s="86"/>
      <c r="AU349" s="86"/>
    </row>
    <row r="350" ht="15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  <c r="AQ350" s="86"/>
      <c r="AR350" s="86"/>
      <c r="AS350" s="86"/>
      <c r="AT350" s="86"/>
      <c r="AU350" s="86"/>
    </row>
    <row r="351" ht="15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  <c r="AQ351" s="86"/>
      <c r="AR351" s="86"/>
      <c r="AS351" s="86"/>
      <c r="AT351" s="86"/>
      <c r="AU351" s="86"/>
    </row>
    <row r="352" ht="15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  <c r="AQ352" s="86"/>
      <c r="AR352" s="86"/>
      <c r="AS352" s="86"/>
      <c r="AT352" s="86"/>
      <c r="AU352" s="86"/>
    </row>
    <row r="353" ht="15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  <c r="AQ353" s="86"/>
      <c r="AR353" s="86"/>
      <c r="AS353" s="86"/>
      <c r="AT353" s="86"/>
      <c r="AU353" s="86"/>
    </row>
    <row r="354" ht="15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  <c r="AQ354" s="86"/>
      <c r="AR354" s="86"/>
      <c r="AS354" s="86"/>
      <c r="AT354" s="86"/>
      <c r="AU354" s="86"/>
    </row>
    <row r="355" ht="15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  <c r="AQ355" s="86"/>
      <c r="AR355" s="86"/>
      <c r="AS355" s="86"/>
      <c r="AT355" s="86"/>
      <c r="AU355" s="86"/>
    </row>
    <row r="356" ht="15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  <c r="AQ356" s="86"/>
      <c r="AR356" s="86"/>
      <c r="AS356" s="86"/>
      <c r="AT356" s="86"/>
      <c r="AU356" s="86"/>
    </row>
    <row r="357" ht="15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  <c r="AQ357" s="86"/>
      <c r="AR357" s="86"/>
      <c r="AS357" s="86"/>
      <c r="AT357" s="86"/>
      <c r="AU357" s="86"/>
    </row>
    <row r="358" ht="15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  <c r="AQ358" s="86"/>
      <c r="AR358" s="86"/>
      <c r="AS358" s="86"/>
      <c r="AT358" s="86"/>
      <c r="AU358" s="86"/>
    </row>
    <row r="359" ht="15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  <c r="AQ359" s="86"/>
      <c r="AR359" s="86"/>
      <c r="AS359" s="86"/>
      <c r="AT359" s="86"/>
      <c r="AU359" s="86"/>
    </row>
    <row r="360" ht="15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  <c r="AQ360" s="86"/>
      <c r="AR360" s="86"/>
      <c r="AS360" s="86"/>
      <c r="AT360" s="86"/>
      <c r="AU360" s="86"/>
    </row>
    <row r="361" ht="15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  <c r="AQ361" s="86"/>
      <c r="AR361" s="86"/>
      <c r="AS361" s="86"/>
      <c r="AT361" s="86"/>
      <c r="AU361" s="86"/>
    </row>
    <row r="362" ht="15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  <c r="AQ362" s="86"/>
      <c r="AR362" s="86"/>
      <c r="AS362" s="86"/>
      <c r="AT362" s="86"/>
      <c r="AU362" s="86"/>
    </row>
    <row r="363" ht="15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  <c r="AQ363" s="86"/>
      <c r="AR363" s="86"/>
      <c r="AS363" s="86"/>
      <c r="AT363" s="86"/>
      <c r="AU363" s="86"/>
    </row>
    <row r="364" ht="15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  <c r="AQ364" s="86"/>
      <c r="AR364" s="86"/>
      <c r="AS364" s="86"/>
      <c r="AT364" s="86"/>
      <c r="AU364" s="86"/>
    </row>
    <row r="365" ht="15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6"/>
      <c r="AS365" s="86"/>
      <c r="AT365" s="86"/>
      <c r="AU365" s="86"/>
    </row>
    <row r="366" ht="15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6"/>
      <c r="AS366" s="86"/>
      <c r="AT366" s="86"/>
      <c r="AU366" s="86"/>
    </row>
    <row r="367" ht="15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6"/>
      <c r="AS367" s="86"/>
      <c r="AT367" s="86"/>
      <c r="AU367" s="86"/>
    </row>
    <row r="368" ht="15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6"/>
      <c r="AS368" s="86"/>
      <c r="AT368" s="86"/>
      <c r="AU368" s="86"/>
    </row>
    <row r="369" ht="15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6"/>
      <c r="AS369" s="86"/>
      <c r="AT369" s="86"/>
      <c r="AU369" s="86"/>
    </row>
    <row r="370" ht="15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6"/>
      <c r="AS370" s="86"/>
      <c r="AT370" s="86"/>
      <c r="AU370" s="86"/>
    </row>
    <row r="371" ht="15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  <c r="AR371" s="86"/>
      <c r="AS371" s="86"/>
      <c r="AT371" s="86"/>
      <c r="AU371" s="86"/>
    </row>
    <row r="372" ht="15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  <c r="AQ372" s="86"/>
      <c r="AR372" s="86"/>
      <c r="AS372" s="86"/>
      <c r="AT372" s="86"/>
      <c r="AU372" s="86"/>
    </row>
    <row r="373" ht="15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  <c r="AQ373" s="86"/>
      <c r="AR373" s="86"/>
      <c r="AS373" s="86"/>
      <c r="AT373" s="86"/>
      <c r="AU373" s="86"/>
    </row>
    <row r="374" ht="15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  <c r="AQ374" s="86"/>
      <c r="AR374" s="86"/>
      <c r="AS374" s="86"/>
      <c r="AT374" s="86"/>
      <c r="AU374" s="86"/>
    </row>
    <row r="375" ht="15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  <c r="AQ375" s="86"/>
      <c r="AR375" s="86"/>
      <c r="AS375" s="86"/>
      <c r="AT375" s="86"/>
      <c r="AU375" s="86"/>
    </row>
    <row r="376" ht="15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  <c r="AQ376" s="86"/>
      <c r="AR376" s="86"/>
      <c r="AS376" s="86"/>
      <c r="AT376" s="86"/>
      <c r="AU376" s="86"/>
    </row>
    <row r="377" ht="15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  <c r="AQ377" s="86"/>
      <c r="AR377" s="86"/>
      <c r="AS377" s="86"/>
      <c r="AT377" s="86"/>
      <c r="AU377" s="86"/>
    </row>
    <row r="378" ht="15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  <c r="AQ378" s="86"/>
      <c r="AR378" s="86"/>
      <c r="AS378" s="86"/>
      <c r="AT378" s="86"/>
      <c r="AU378" s="86"/>
    </row>
    <row r="379" ht="15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  <c r="AQ379" s="86"/>
      <c r="AR379" s="86"/>
      <c r="AS379" s="86"/>
      <c r="AT379" s="86"/>
      <c r="AU379" s="86"/>
    </row>
    <row r="380" ht="15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  <c r="AQ380" s="86"/>
      <c r="AR380" s="86"/>
      <c r="AS380" s="86"/>
      <c r="AT380" s="86"/>
      <c r="AU380" s="86"/>
    </row>
    <row r="381" ht="15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  <c r="AQ381" s="86"/>
      <c r="AR381" s="86"/>
      <c r="AS381" s="86"/>
      <c r="AT381" s="86"/>
      <c r="AU381" s="86"/>
    </row>
    <row r="382" ht="15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  <c r="AQ382" s="86"/>
      <c r="AR382" s="86"/>
      <c r="AS382" s="86"/>
      <c r="AT382" s="86"/>
      <c r="AU382" s="86"/>
    </row>
    <row r="383" ht="15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</row>
    <row r="384" ht="15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  <c r="AQ384" s="86"/>
      <c r="AR384" s="86"/>
      <c r="AS384" s="86"/>
      <c r="AT384" s="86"/>
      <c r="AU384" s="86"/>
    </row>
    <row r="385" ht="15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  <c r="AQ385" s="86"/>
      <c r="AR385" s="86"/>
      <c r="AS385" s="86"/>
      <c r="AT385" s="86"/>
      <c r="AU385" s="86"/>
    </row>
    <row r="386" ht="15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  <c r="AQ386" s="86"/>
      <c r="AR386" s="86"/>
      <c r="AS386" s="86"/>
      <c r="AT386" s="86"/>
      <c r="AU386" s="86"/>
    </row>
    <row r="387" ht="15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  <c r="AR387" s="86"/>
      <c r="AS387" s="86"/>
      <c r="AT387" s="86"/>
      <c r="AU387" s="86"/>
    </row>
    <row r="388" ht="15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  <c r="AQ388" s="86"/>
      <c r="AR388" s="86"/>
      <c r="AS388" s="86"/>
      <c r="AT388" s="86"/>
      <c r="AU388" s="86"/>
    </row>
    <row r="389" ht="15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  <c r="AQ389" s="86"/>
      <c r="AR389" s="86"/>
      <c r="AS389" s="86"/>
      <c r="AT389" s="86"/>
      <c r="AU389" s="86"/>
    </row>
    <row r="390" ht="15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  <c r="AQ390" s="86"/>
      <c r="AR390" s="86"/>
      <c r="AS390" s="86"/>
      <c r="AT390" s="86"/>
      <c r="AU390" s="86"/>
    </row>
    <row r="391" ht="15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  <c r="AQ391" s="86"/>
      <c r="AR391" s="86"/>
      <c r="AS391" s="86"/>
      <c r="AT391" s="86"/>
      <c r="AU391" s="86"/>
    </row>
    <row r="392" ht="15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  <c r="AQ392" s="86"/>
      <c r="AR392" s="86"/>
      <c r="AS392" s="86"/>
      <c r="AT392" s="86"/>
      <c r="AU392" s="86"/>
    </row>
    <row r="393" ht="15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  <c r="AQ393" s="86"/>
      <c r="AR393" s="86"/>
      <c r="AS393" s="86"/>
      <c r="AT393" s="86"/>
      <c r="AU393" s="86"/>
    </row>
    <row r="394" ht="15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  <c r="AQ394" s="86"/>
      <c r="AR394" s="86"/>
      <c r="AS394" s="86"/>
      <c r="AT394" s="86"/>
      <c r="AU394" s="86"/>
    </row>
    <row r="395" ht="15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  <c r="AQ395" s="86"/>
      <c r="AR395" s="86"/>
      <c r="AS395" s="86"/>
      <c r="AT395" s="86"/>
      <c r="AU395" s="86"/>
    </row>
    <row r="396" ht="15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  <c r="AQ396" s="86"/>
      <c r="AR396" s="86"/>
      <c r="AS396" s="86"/>
      <c r="AT396" s="86"/>
      <c r="AU396" s="86"/>
    </row>
    <row r="397" ht="15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  <c r="AQ397" s="86"/>
      <c r="AR397" s="86"/>
      <c r="AS397" s="86"/>
      <c r="AT397" s="86"/>
      <c r="AU397" s="86"/>
    </row>
    <row r="398" ht="15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  <c r="AQ398" s="86"/>
      <c r="AR398" s="86"/>
      <c r="AS398" s="86"/>
      <c r="AT398" s="86"/>
      <c r="AU398" s="86"/>
    </row>
    <row r="399" ht="15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  <c r="AQ399" s="86"/>
      <c r="AR399" s="86"/>
      <c r="AS399" s="86"/>
      <c r="AT399" s="86"/>
      <c r="AU399" s="86"/>
    </row>
    <row r="400" ht="15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  <c r="AQ400" s="86"/>
      <c r="AR400" s="86"/>
      <c r="AS400" s="86"/>
      <c r="AT400" s="86"/>
      <c r="AU400" s="86"/>
    </row>
    <row r="401" ht="15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  <c r="AQ401" s="86"/>
      <c r="AR401" s="86"/>
      <c r="AS401" s="86"/>
      <c r="AT401" s="86"/>
      <c r="AU401" s="86"/>
    </row>
    <row r="402" ht="15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  <c r="AQ402" s="86"/>
      <c r="AR402" s="86"/>
      <c r="AS402" s="86"/>
      <c r="AT402" s="86"/>
      <c r="AU402" s="86"/>
    </row>
    <row r="403" ht="15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  <c r="AQ403" s="86"/>
      <c r="AR403" s="86"/>
      <c r="AS403" s="86"/>
      <c r="AT403" s="86"/>
      <c r="AU403" s="86"/>
    </row>
    <row r="404" ht="15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  <c r="AQ404" s="86"/>
      <c r="AR404" s="86"/>
      <c r="AS404" s="86"/>
      <c r="AT404" s="86"/>
      <c r="AU404" s="86"/>
    </row>
    <row r="405" ht="15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  <c r="AQ405" s="86"/>
      <c r="AR405" s="86"/>
      <c r="AS405" s="86"/>
      <c r="AT405" s="86"/>
      <c r="AU405" s="86"/>
    </row>
    <row r="406" ht="15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  <c r="AQ406" s="86"/>
      <c r="AR406" s="86"/>
      <c r="AS406" s="86"/>
      <c r="AT406" s="86"/>
      <c r="AU406" s="86"/>
    </row>
    <row r="407" ht="15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  <c r="AQ407" s="86"/>
      <c r="AR407" s="86"/>
      <c r="AS407" s="86"/>
      <c r="AT407" s="86"/>
      <c r="AU407" s="86"/>
    </row>
    <row r="408" ht="15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  <c r="AQ408" s="86"/>
      <c r="AR408" s="86"/>
      <c r="AS408" s="86"/>
      <c r="AT408" s="86"/>
      <c r="AU408" s="86"/>
    </row>
    <row r="409" ht="15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  <c r="AQ409" s="86"/>
      <c r="AR409" s="86"/>
      <c r="AS409" s="86"/>
      <c r="AT409" s="86"/>
      <c r="AU409" s="86"/>
    </row>
    <row r="410" ht="15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  <c r="AQ410" s="86"/>
      <c r="AR410" s="86"/>
      <c r="AS410" s="86"/>
      <c r="AT410" s="86"/>
      <c r="AU410" s="86"/>
    </row>
    <row r="411" ht="15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  <c r="AQ411" s="86"/>
      <c r="AR411" s="86"/>
      <c r="AS411" s="86"/>
      <c r="AT411" s="86"/>
      <c r="AU411" s="86"/>
    </row>
    <row r="412" ht="15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  <c r="AQ412" s="86"/>
      <c r="AR412" s="86"/>
      <c r="AS412" s="86"/>
      <c r="AT412" s="86"/>
      <c r="AU412" s="86"/>
    </row>
    <row r="413" ht="15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  <c r="AQ413" s="86"/>
      <c r="AR413" s="86"/>
      <c r="AS413" s="86"/>
      <c r="AT413" s="86"/>
      <c r="AU413" s="86"/>
    </row>
    <row r="414" ht="15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  <c r="AQ414" s="86"/>
      <c r="AR414" s="86"/>
      <c r="AS414" s="86"/>
      <c r="AT414" s="86"/>
      <c r="AU414" s="86"/>
    </row>
    <row r="415" ht="15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  <c r="AQ415" s="86"/>
      <c r="AR415" s="86"/>
      <c r="AS415" s="86"/>
      <c r="AT415" s="86"/>
      <c r="AU415" s="86"/>
    </row>
    <row r="416" ht="15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  <c r="AQ416" s="86"/>
      <c r="AR416" s="86"/>
      <c r="AS416" s="86"/>
      <c r="AT416" s="86"/>
      <c r="AU416" s="86"/>
    </row>
    <row r="417" ht="15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  <c r="AQ417" s="86"/>
      <c r="AR417" s="86"/>
      <c r="AS417" s="86"/>
      <c r="AT417" s="86"/>
      <c r="AU417" s="86"/>
    </row>
    <row r="418" ht="15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  <c r="AQ418" s="86"/>
      <c r="AR418" s="86"/>
      <c r="AS418" s="86"/>
      <c r="AT418" s="86"/>
      <c r="AU418" s="86"/>
    </row>
    <row r="419" ht="15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  <c r="AQ419" s="86"/>
      <c r="AR419" s="86"/>
      <c r="AS419" s="86"/>
      <c r="AT419" s="86"/>
      <c r="AU419" s="86"/>
    </row>
    <row r="420" ht="15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  <c r="AQ420" s="86"/>
      <c r="AR420" s="86"/>
      <c r="AS420" s="86"/>
      <c r="AT420" s="86"/>
      <c r="AU420" s="86"/>
    </row>
    <row r="421" ht="15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</row>
    <row r="422" ht="15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  <c r="AQ422" s="86"/>
      <c r="AR422" s="86"/>
      <c r="AS422" s="86"/>
      <c r="AT422" s="86"/>
      <c r="AU422" s="86"/>
    </row>
    <row r="423" ht="15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  <c r="AQ423" s="86"/>
      <c r="AR423" s="86"/>
      <c r="AS423" s="86"/>
      <c r="AT423" s="86"/>
      <c r="AU423" s="86"/>
    </row>
    <row r="424" ht="15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  <c r="AQ424" s="86"/>
      <c r="AR424" s="86"/>
      <c r="AS424" s="86"/>
      <c r="AT424" s="86"/>
      <c r="AU424" s="86"/>
    </row>
    <row r="425" ht="15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  <c r="AQ425" s="86"/>
      <c r="AR425" s="86"/>
      <c r="AS425" s="86"/>
      <c r="AT425" s="86"/>
      <c r="AU425" s="86"/>
    </row>
    <row r="426" ht="15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  <c r="AQ426" s="86"/>
      <c r="AR426" s="86"/>
      <c r="AS426" s="86"/>
      <c r="AT426" s="86"/>
      <c r="AU426" s="86"/>
    </row>
    <row r="427" ht="15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  <c r="AQ427" s="86"/>
      <c r="AR427" s="86"/>
      <c r="AS427" s="86"/>
      <c r="AT427" s="86"/>
      <c r="AU427" s="86"/>
    </row>
    <row r="428" ht="15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  <c r="AQ428" s="86"/>
      <c r="AR428" s="86"/>
      <c r="AS428" s="86"/>
      <c r="AT428" s="86"/>
      <c r="AU428" s="86"/>
    </row>
    <row r="429" ht="15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  <c r="AQ429" s="86"/>
      <c r="AR429" s="86"/>
      <c r="AS429" s="86"/>
      <c r="AT429" s="86"/>
      <c r="AU429" s="86"/>
    </row>
    <row r="430" ht="15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  <c r="AQ430" s="86"/>
      <c r="AR430" s="86"/>
      <c r="AS430" s="86"/>
      <c r="AT430" s="86"/>
      <c r="AU430" s="86"/>
    </row>
    <row r="431" ht="15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  <c r="AQ431" s="86"/>
      <c r="AR431" s="86"/>
      <c r="AS431" s="86"/>
      <c r="AT431" s="86"/>
      <c r="AU431" s="86"/>
    </row>
    <row r="432" ht="15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  <c r="AQ432" s="86"/>
      <c r="AR432" s="86"/>
      <c r="AS432" s="86"/>
      <c r="AT432" s="86"/>
      <c r="AU432" s="86"/>
    </row>
    <row r="433" ht="15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  <c r="AQ433" s="86"/>
      <c r="AR433" s="86"/>
      <c r="AS433" s="86"/>
      <c r="AT433" s="86"/>
      <c r="AU433" s="86"/>
    </row>
    <row r="434" ht="15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  <c r="AQ434" s="86"/>
      <c r="AR434" s="86"/>
      <c r="AS434" s="86"/>
      <c r="AT434" s="86"/>
      <c r="AU434" s="86"/>
    </row>
    <row r="435" ht="15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  <c r="AQ435" s="86"/>
      <c r="AR435" s="86"/>
      <c r="AS435" s="86"/>
      <c r="AT435" s="86"/>
      <c r="AU435" s="86"/>
    </row>
    <row r="436" ht="15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  <c r="AQ436" s="86"/>
      <c r="AR436" s="86"/>
      <c r="AS436" s="86"/>
      <c r="AT436" s="86"/>
      <c r="AU436" s="86"/>
    </row>
    <row r="437" ht="15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  <c r="AQ437" s="86"/>
      <c r="AR437" s="86"/>
      <c r="AS437" s="86"/>
      <c r="AT437" s="86"/>
      <c r="AU437" s="86"/>
    </row>
    <row r="438" ht="15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  <c r="AQ438" s="86"/>
      <c r="AR438" s="86"/>
      <c r="AS438" s="86"/>
      <c r="AT438" s="86"/>
      <c r="AU438" s="86"/>
    </row>
    <row r="439" ht="15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  <c r="AQ439" s="86"/>
      <c r="AR439" s="86"/>
      <c r="AS439" s="86"/>
      <c r="AT439" s="86"/>
      <c r="AU439" s="86"/>
    </row>
    <row r="440" ht="15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  <c r="AQ440" s="86"/>
      <c r="AR440" s="86"/>
      <c r="AS440" s="86"/>
      <c r="AT440" s="86"/>
      <c r="AU440" s="86"/>
    </row>
    <row r="441" ht="15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  <c r="AQ441" s="86"/>
      <c r="AR441" s="86"/>
      <c r="AS441" s="86"/>
      <c r="AT441" s="86"/>
      <c r="AU441" s="86"/>
    </row>
    <row r="442" ht="15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  <c r="AQ442" s="86"/>
      <c r="AR442" s="86"/>
      <c r="AS442" s="86"/>
      <c r="AT442" s="86"/>
      <c r="AU442" s="86"/>
    </row>
    <row r="443" ht="15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  <c r="AQ443" s="86"/>
      <c r="AR443" s="86"/>
      <c r="AS443" s="86"/>
      <c r="AT443" s="86"/>
      <c r="AU443" s="86"/>
    </row>
    <row r="444" ht="15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  <c r="AQ444" s="86"/>
      <c r="AR444" s="86"/>
      <c r="AS444" s="86"/>
      <c r="AT444" s="86"/>
      <c r="AU444" s="86"/>
    </row>
    <row r="445" ht="15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  <c r="AQ445" s="86"/>
      <c r="AR445" s="86"/>
      <c r="AS445" s="86"/>
      <c r="AT445" s="86"/>
      <c r="AU445" s="86"/>
    </row>
    <row r="446" ht="15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  <c r="AQ446" s="86"/>
      <c r="AR446" s="86"/>
      <c r="AS446" s="86"/>
      <c r="AT446" s="86"/>
      <c r="AU446" s="86"/>
    </row>
    <row r="447" ht="15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  <c r="AQ447" s="86"/>
      <c r="AR447" s="86"/>
      <c r="AS447" s="86"/>
      <c r="AT447" s="86"/>
      <c r="AU447" s="86"/>
    </row>
    <row r="448" ht="15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  <c r="AQ448" s="86"/>
      <c r="AR448" s="86"/>
      <c r="AS448" s="86"/>
      <c r="AT448" s="86"/>
      <c r="AU448" s="86"/>
    </row>
    <row r="449" ht="15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  <c r="AQ449" s="86"/>
      <c r="AR449" s="86"/>
      <c r="AS449" s="86"/>
      <c r="AT449" s="86"/>
      <c r="AU449" s="86"/>
    </row>
    <row r="450" ht="15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  <c r="AQ450" s="86"/>
      <c r="AR450" s="86"/>
      <c r="AS450" s="86"/>
      <c r="AT450" s="86"/>
      <c r="AU450" s="86"/>
    </row>
    <row r="451" ht="15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  <c r="AQ451" s="86"/>
      <c r="AR451" s="86"/>
      <c r="AS451" s="86"/>
      <c r="AT451" s="86"/>
      <c r="AU451" s="86"/>
    </row>
    <row r="452" ht="15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  <c r="AQ452" s="86"/>
      <c r="AR452" s="86"/>
      <c r="AS452" s="86"/>
      <c r="AT452" s="86"/>
      <c r="AU452" s="86"/>
    </row>
    <row r="453" ht="15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  <c r="AQ453" s="86"/>
      <c r="AR453" s="86"/>
      <c r="AS453" s="86"/>
      <c r="AT453" s="86"/>
      <c r="AU453" s="86"/>
    </row>
    <row r="454" ht="15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  <c r="AQ454" s="86"/>
      <c r="AR454" s="86"/>
      <c r="AS454" s="86"/>
      <c r="AT454" s="86"/>
      <c r="AU454" s="86"/>
    </row>
    <row r="455" ht="15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  <c r="AQ455" s="86"/>
      <c r="AR455" s="86"/>
      <c r="AS455" s="86"/>
      <c r="AT455" s="86"/>
      <c r="AU455" s="86"/>
    </row>
    <row r="456" ht="15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  <c r="AQ456" s="86"/>
      <c r="AR456" s="86"/>
      <c r="AS456" s="86"/>
      <c r="AT456" s="86"/>
      <c r="AU456" s="86"/>
    </row>
    <row r="457" ht="15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  <c r="AQ457" s="86"/>
      <c r="AR457" s="86"/>
      <c r="AS457" s="86"/>
      <c r="AT457" s="86"/>
      <c r="AU457" s="86"/>
    </row>
    <row r="458" ht="15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  <c r="AQ458" s="86"/>
      <c r="AR458" s="86"/>
      <c r="AS458" s="86"/>
      <c r="AT458" s="86"/>
      <c r="AU458" s="86"/>
    </row>
    <row r="459" ht="15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</row>
    <row r="460" ht="15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  <c r="AQ460" s="86"/>
      <c r="AR460" s="86"/>
      <c r="AS460" s="86"/>
      <c r="AT460" s="86"/>
      <c r="AU460" s="86"/>
    </row>
    <row r="461" ht="15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  <c r="AQ461" s="86"/>
      <c r="AR461" s="86"/>
      <c r="AS461" s="86"/>
      <c r="AT461" s="86"/>
      <c r="AU461" s="86"/>
    </row>
    <row r="462" ht="15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  <c r="AQ462" s="86"/>
      <c r="AR462" s="86"/>
      <c r="AS462" s="86"/>
      <c r="AT462" s="86"/>
      <c r="AU462" s="86"/>
    </row>
    <row r="463" ht="15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  <c r="AQ463" s="86"/>
      <c r="AR463" s="86"/>
      <c r="AS463" s="86"/>
      <c r="AT463" s="86"/>
      <c r="AU463" s="86"/>
    </row>
    <row r="464" ht="15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  <c r="AQ464" s="86"/>
      <c r="AR464" s="86"/>
      <c r="AS464" s="86"/>
      <c r="AT464" s="86"/>
      <c r="AU464" s="86"/>
    </row>
    <row r="465" ht="15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  <c r="AQ465" s="86"/>
      <c r="AR465" s="86"/>
      <c r="AS465" s="86"/>
      <c r="AT465" s="86"/>
      <c r="AU465" s="86"/>
    </row>
    <row r="466" ht="15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  <c r="AQ466" s="86"/>
      <c r="AR466" s="86"/>
      <c r="AS466" s="86"/>
      <c r="AT466" s="86"/>
      <c r="AU466" s="86"/>
    </row>
    <row r="467" ht="15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  <c r="AQ467" s="86"/>
      <c r="AR467" s="86"/>
      <c r="AS467" s="86"/>
      <c r="AT467" s="86"/>
      <c r="AU467" s="86"/>
    </row>
    <row r="468" ht="15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  <c r="AQ468" s="86"/>
      <c r="AR468" s="86"/>
      <c r="AS468" s="86"/>
      <c r="AT468" s="86"/>
      <c r="AU468" s="86"/>
    </row>
    <row r="469" ht="15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  <c r="AQ469" s="86"/>
      <c r="AR469" s="86"/>
      <c r="AS469" s="86"/>
      <c r="AT469" s="86"/>
      <c r="AU469" s="86"/>
    </row>
    <row r="470" ht="15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  <c r="AQ470" s="86"/>
      <c r="AR470" s="86"/>
      <c r="AS470" s="86"/>
      <c r="AT470" s="86"/>
      <c r="AU470" s="86"/>
    </row>
    <row r="471" ht="15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  <c r="AQ471" s="86"/>
      <c r="AR471" s="86"/>
      <c r="AS471" s="86"/>
      <c r="AT471" s="86"/>
      <c r="AU471" s="86"/>
    </row>
    <row r="472" ht="15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  <c r="AQ472" s="86"/>
      <c r="AR472" s="86"/>
      <c r="AS472" s="86"/>
      <c r="AT472" s="86"/>
      <c r="AU472" s="86"/>
    </row>
    <row r="473" ht="15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  <c r="AQ473" s="86"/>
      <c r="AR473" s="86"/>
      <c r="AS473" s="86"/>
      <c r="AT473" s="86"/>
      <c r="AU473" s="86"/>
    </row>
    <row r="474" ht="15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  <c r="AQ474" s="86"/>
      <c r="AR474" s="86"/>
      <c r="AS474" s="86"/>
      <c r="AT474" s="86"/>
      <c r="AU474" s="86"/>
    </row>
    <row r="475" ht="15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  <c r="AQ475" s="86"/>
      <c r="AR475" s="86"/>
      <c r="AS475" s="86"/>
      <c r="AT475" s="86"/>
      <c r="AU475" s="86"/>
    </row>
    <row r="476" ht="15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  <c r="AQ476" s="86"/>
      <c r="AR476" s="86"/>
      <c r="AS476" s="86"/>
      <c r="AT476" s="86"/>
      <c r="AU476" s="86"/>
    </row>
    <row r="477" ht="15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  <c r="AQ477" s="86"/>
      <c r="AR477" s="86"/>
      <c r="AS477" s="86"/>
      <c r="AT477" s="86"/>
      <c r="AU477" s="86"/>
    </row>
    <row r="478" ht="15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  <c r="AQ478" s="86"/>
      <c r="AR478" s="86"/>
      <c r="AS478" s="86"/>
      <c r="AT478" s="86"/>
      <c r="AU478" s="86"/>
    </row>
    <row r="479" ht="15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  <c r="AQ479" s="86"/>
      <c r="AR479" s="86"/>
      <c r="AS479" s="86"/>
      <c r="AT479" s="86"/>
      <c r="AU479" s="86"/>
    </row>
    <row r="480" ht="15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  <c r="AQ480" s="86"/>
      <c r="AR480" s="86"/>
      <c r="AS480" s="86"/>
      <c r="AT480" s="86"/>
      <c r="AU480" s="86"/>
    </row>
    <row r="481" ht="15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  <c r="AQ481" s="86"/>
      <c r="AR481" s="86"/>
      <c r="AS481" s="86"/>
      <c r="AT481" s="86"/>
      <c r="AU481" s="86"/>
    </row>
    <row r="482" ht="15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  <c r="AQ482" s="86"/>
      <c r="AR482" s="86"/>
      <c r="AS482" s="86"/>
      <c r="AT482" s="86"/>
      <c r="AU482" s="86"/>
    </row>
    <row r="483" ht="15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  <c r="AQ483" s="86"/>
      <c r="AR483" s="86"/>
      <c r="AS483" s="86"/>
      <c r="AT483" s="86"/>
      <c r="AU483" s="86"/>
    </row>
    <row r="484" ht="15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  <c r="AQ484" s="86"/>
      <c r="AR484" s="86"/>
      <c r="AS484" s="86"/>
      <c r="AT484" s="86"/>
      <c r="AU484" s="86"/>
    </row>
    <row r="485" ht="15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  <c r="AQ485" s="86"/>
      <c r="AR485" s="86"/>
      <c r="AS485" s="86"/>
      <c r="AT485" s="86"/>
      <c r="AU485" s="86"/>
    </row>
    <row r="486" ht="15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  <c r="AQ486" s="86"/>
      <c r="AR486" s="86"/>
      <c r="AS486" s="86"/>
      <c r="AT486" s="86"/>
      <c r="AU486" s="86"/>
    </row>
    <row r="487" ht="15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  <c r="AQ487" s="86"/>
      <c r="AR487" s="86"/>
      <c r="AS487" s="86"/>
      <c r="AT487" s="86"/>
      <c r="AU487" s="86"/>
    </row>
    <row r="488" ht="15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  <c r="AQ488" s="86"/>
      <c r="AR488" s="86"/>
      <c r="AS488" s="86"/>
      <c r="AT488" s="86"/>
      <c r="AU488" s="86"/>
    </row>
    <row r="489" ht="15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  <c r="AQ489" s="86"/>
      <c r="AR489" s="86"/>
      <c r="AS489" s="86"/>
      <c r="AT489" s="86"/>
      <c r="AU489" s="86"/>
    </row>
    <row r="490" ht="15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  <c r="AQ490" s="86"/>
      <c r="AR490" s="86"/>
      <c r="AS490" s="86"/>
      <c r="AT490" s="86"/>
      <c r="AU490" s="86"/>
    </row>
    <row r="491" ht="15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  <c r="AQ491" s="86"/>
      <c r="AR491" s="86"/>
      <c r="AS491" s="86"/>
      <c r="AT491" s="86"/>
      <c r="AU491" s="86"/>
    </row>
    <row r="492" ht="15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  <c r="AQ492" s="86"/>
      <c r="AR492" s="86"/>
      <c r="AS492" s="86"/>
      <c r="AT492" s="86"/>
      <c r="AU492" s="86"/>
    </row>
    <row r="493" ht="15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  <c r="AQ493" s="86"/>
      <c r="AR493" s="86"/>
      <c r="AS493" s="86"/>
      <c r="AT493" s="86"/>
      <c r="AU493" s="86"/>
    </row>
    <row r="494" ht="15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  <c r="AQ494" s="86"/>
      <c r="AR494" s="86"/>
      <c r="AS494" s="86"/>
      <c r="AT494" s="86"/>
      <c r="AU494" s="86"/>
    </row>
    <row r="495" ht="15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  <c r="AQ495" s="86"/>
      <c r="AR495" s="86"/>
      <c r="AS495" s="86"/>
      <c r="AT495" s="86"/>
      <c r="AU495" s="86"/>
    </row>
    <row r="496" ht="15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  <c r="AQ496" s="86"/>
      <c r="AR496" s="86"/>
      <c r="AS496" s="86"/>
      <c r="AT496" s="86"/>
      <c r="AU496" s="86"/>
    </row>
    <row r="497" ht="15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</row>
    <row r="498" ht="15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  <c r="AQ498" s="86"/>
      <c r="AR498" s="86"/>
      <c r="AS498" s="86"/>
      <c r="AT498" s="86"/>
      <c r="AU498" s="86"/>
    </row>
    <row r="499" ht="15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  <c r="AQ499" s="86"/>
      <c r="AR499" s="86"/>
      <c r="AS499" s="86"/>
      <c r="AT499" s="86"/>
      <c r="AU499" s="86"/>
    </row>
    <row r="500" ht="15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  <c r="AQ500" s="86"/>
      <c r="AR500" s="86"/>
      <c r="AS500" s="86"/>
      <c r="AT500" s="86"/>
      <c r="AU500" s="86"/>
    </row>
    <row r="501" ht="15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  <c r="AQ501" s="86"/>
      <c r="AR501" s="86"/>
      <c r="AS501" s="86"/>
      <c r="AT501" s="86"/>
      <c r="AU501" s="86"/>
    </row>
    <row r="502" ht="15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  <c r="AQ502" s="86"/>
      <c r="AR502" s="86"/>
      <c r="AS502" s="86"/>
      <c r="AT502" s="86"/>
      <c r="AU502" s="86"/>
    </row>
    <row r="503" ht="15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  <c r="AQ503" s="86"/>
      <c r="AR503" s="86"/>
      <c r="AS503" s="86"/>
      <c r="AT503" s="86"/>
      <c r="AU503" s="86"/>
    </row>
    <row r="504" ht="15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  <c r="AQ504" s="86"/>
      <c r="AR504" s="86"/>
      <c r="AS504" s="86"/>
      <c r="AT504" s="86"/>
      <c r="AU504" s="86"/>
    </row>
    <row r="505" ht="15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  <c r="AQ505" s="86"/>
      <c r="AR505" s="86"/>
      <c r="AS505" s="86"/>
      <c r="AT505" s="86"/>
      <c r="AU505" s="86"/>
    </row>
    <row r="506" ht="15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  <c r="AQ506" s="86"/>
      <c r="AR506" s="86"/>
      <c r="AS506" s="86"/>
      <c r="AT506" s="86"/>
      <c r="AU506" s="86"/>
    </row>
    <row r="507" ht="15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  <c r="AQ507" s="86"/>
      <c r="AR507" s="86"/>
      <c r="AS507" s="86"/>
      <c r="AT507" s="86"/>
      <c r="AU507" s="86"/>
    </row>
    <row r="508" ht="15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  <c r="AQ508" s="86"/>
      <c r="AR508" s="86"/>
      <c r="AS508" s="86"/>
      <c r="AT508" s="86"/>
      <c r="AU508" s="86"/>
    </row>
    <row r="509" ht="15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  <c r="AQ509" s="86"/>
      <c r="AR509" s="86"/>
      <c r="AS509" s="86"/>
      <c r="AT509" s="86"/>
      <c r="AU509" s="86"/>
    </row>
    <row r="510" ht="15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  <c r="AQ510" s="86"/>
      <c r="AR510" s="86"/>
      <c r="AS510" s="86"/>
      <c r="AT510" s="86"/>
      <c r="AU510" s="86"/>
    </row>
    <row r="511" ht="15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  <c r="AQ511" s="86"/>
      <c r="AR511" s="86"/>
      <c r="AS511" s="86"/>
      <c r="AT511" s="86"/>
      <c r="AU511" s="86"/>
    </row>
    <row r="512" ht="15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  <c r="AQ512" s="86"/>
      <c r="AR512" s="86"/>
      <c r="AS512" s="86"/>
      <c r="AT512" s="86"/>
      <c r="AU512" s="86"/>
    </row>
    <row r="513" ht="15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  <c r="AQ513" s="86"/>
      <c r="AR513" s="86"/>
      <c r="AS513" s="86"/>
      <c r="AT513" s="86"/>
      <c r="AU513" s="86"/>
    </row>
    <row r="514" ht="15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  <c r="AQ514" s="86"/>
      <c r="AR514" s="86"/>
      <c r="AS514" s="86"/>
      <c r="AT514" s="86"/>
      <c r="AU514" s="86"/>
    </row>
    <row r="515" ht="15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  <c r="AQ515" s="86"/>
      <c r="AR515" s="86"/>
      <c r="AS515" s="86"/>
      <c r="AT515" s="86"/>
      <c r="AU515" s="86"/>
    </row>
    <row r="516" ht="15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  <c r="AQ516" s="86"/>
      <c r="AR516" s="86"/>
      <c r="AS516" s="86"/>
      <c r="AT516" s="86"/>
      <c r="AU516" s="86"/>
    </row>
    <row r="517" ht="15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  <c r="AQ517" s="86"/>
      <c r="AR517" s="86"/>
      <c r="AS517" s="86"/>
      <c r="AT517" s="86"/>
      <c r="AU517" s="86"/>
    </row>
    <row r="518" ht="15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  <c r="AQ518" s="86"/>
      <c r="AR518" s="86"/>
      <c r="AS518" s="86"/>
      <c r="AT518" s="86"/>
      <c r="AU518" s="86"/>
    </row>
    <row r="519" ht="15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  <c r="AQ519" s="86"/>
      <c r="AR519" s="86"/>
      <c r="AS519" s="86"/>
      <c r="AT519" s="86"/>
      <c r="AU519" s="86"/>
    </row>
    <row r="520" ht="15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  <c r="AQ520" s="86"/>
      <c r="AR520" s="86"/>
      <c r="AS520" s="86"/>
      <c r="AT520" s="86"/>
      <c r="AU520" s="86"/>
    </row>
    <row r="521" ht="15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  <c r="AQ521" s="86"/>
      <c r="AR521" s="86"/>
      <c r="AS521" s="86"/>
      <c r="AT521" s="86"/>
      <c r="AU521" s="86"/>
    </row>
    <row r="522" ht="15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  <c r="AQ522" s="86"/>
      <c r="AR522" s="86"/>
      <c r="AS522" s="86"/>
      <c r="AT522" s="86"/>
      <c r="AU522" s="86"/>
    </row>
    <row r="523" ht="15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  <c r="AQ523" s="86"/>
      <c r="AR523" s="86"/>
      <c r="AS523" s="86"/>
      <c r="AT523" s="86"/>
      <c r="AU523" s="86"/>
    </row>
    <row r="524" ht="15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  <c r="AQ524" s="86"/>
      <c r="AR524" s="86"/>
      <c r="AS524" s="86"/>
      <c r="AT524" s="86"/>
      <c r="AU524" s="86"/>
    </row>
    <row r="525" ht="15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  <c r="AQ525" s="86"/>
      <c r="AR525" s="86"/>
      <c r="AS525" s="86"/>
      <c r="AT525" s="86"/>
      <c r="AU525" s="86"/>
    </row>
    <row r="526" ht="15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  <c r="AQ526" s="86"/>
      <c r="AR526" s="86"/>
      <c r="AS526" s="86"/>
      <c r="AT526" s="86"/>
      <c r="AU526" s="86"/>
    </row>
    <row r="527" ht="15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  <c r="AQ527" s="86"/>
      <c r="AR527" s="86"/>
      <c r="AS527" s="86"/>
      <c r="AT527" s="86"/>
      <c r="AU527" s="86"/>
    </row>
    <row r="528" ht="15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  <c r="AQ528" s="86"/>
      <c r="AR528" s="86"/>
      <c r="AS528" s="86"/>
      <c r="AT528" s="86"/>
      <c r="AU528" s="86"/>
    </row>
    <row r="529" ht="15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  <c r="AQ529" s="86"/>
      <c r="AR529" s="86"/>
      <c r="AS529" s="86"/>
      <c r="AT529" s="86"/>
      <c r="AU529" s="86"/>
    </row>
    <row r="530" ht="15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  <c r="AQ530" s="86"/>
      <c r="AR530" s="86"/>
      <c r="AS530" s="86"/>
      <c r="AT530" s="86"/>
      <c r="AU530" s="86"/>
    </row>
    <row r="531" ht="15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  <c r="AQ531" s="86"/>
      <c r="AR531" s="86"/>
      <c r="AS531" s="86"/>
      <c r="AT531" s="86"/>
      <c r="AU531" s="86"/>
    </row>
    <row r="532" ht="15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  <c r="AQ532" s="86"/>
      <c r="AR532" s="86"/>
      <c r="AS532" s="86"/>
      <c r="AT532" s="86"/>
      <c r="AU532" s="86"/>
    </row>
    <row r="533" ht="15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  <c r="AQ533" s="86"/>
      <c r="AR533" s="86"/>
      <c r="AS533" s="86"/>
      <c r="AT533" s="86"/>
      <c r="AU533" s="86"/>
    </row>
    <row r="534" ht="15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  <c r="AQ534" s="86"/>
      <c r="AR534" s="86"/>
      <c r="AS534" s="86"/>
      <c r="AT534" s="86"/>
      <c r="AU534" s="86"/>
    </row>
    <row r="535" ht="15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</row>
    <row r="536" ht="15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  <c r="AQ536" s="86"/>
      <c r="AR536" s="86"/>
      <c r="AS536" s="86"/>
      <c r="AT536" s="86"/>
      <c r="AU536" s="86"/>
    </row>
    <row r="537" ht="15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  <c r="AQ537" s="86"/>
      <c r="AR537" s="86"/>
      <c r="AS537" s="86"/>
      <c r="AT537" s="86"/>
      <c r="AU537" s="86"/>
    </row>
    <row r="538" ht="15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  <c r="AP538" s="86"/>
      <c r="AQ538" s="86"/>
      <c r="AR538" s="86"/>
      <c r="AS538" s="86"/>
      <c r="AT538" s="86"/>
      <c r="AU538" s="86"/>
    </row>
    <row r="539" ht="15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  <c r="AP539" s="86"/>
      <c r="AQ539" s="86"/>
      <c r="AR539" s="86"/>
      <c r="AS539" s="86"/>
      <c r="AT539" s="86"/>
      <c r="AU539" s="86"/>
    </row>
    <row r="540" ht="15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6"/>
      <c r="AO540" s="86"/>
      <c r="AP540" s="86"/>
      <c r="AQ540" s="86"/>
      <c r="AR540" s="86"/>
      <c r="AS540" s="86"/>
      <c r="AT540" s="86"/>
      <c r="AU540" s="86"/>
    </row>
    <row r="541" ht="15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  <c r="AN541" s="86"/>
      <c r="AO541" s="86"/>
      <c r="AP541" s="86"/>
      <c r="AQ541" s="86"/>
      <c r="AR541" s="86"/>
      <c r="AS541" s="86"/>
      <c r="AT541" s="86"/>
      <c r="AU541" s="86"/>
    </row>
    <row r="542" ht="15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  <c r="AN542" s="86"/>
      <c r="AO542" s="86"/>
      <c r="AP542" s="86"/>
      <c r="AQ542" s="86"/>
      <c r="AR542" s="86"/>
      <c r="AS542" s="86"/>
      <c r="AT542" s="86"/>
      <c r="AU542" s="86"/>
    </row>
    <row r="543" ht="15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6"/>
      <c r="AO543" s="86"/>
      <c r="AP543" s="86"/>
      <c r="AQ543" s="86"/>
      <c r="AR543" s="86"/>
      <c r="AS543" s="86"/>
      <c r="AT543" s="86"/>
      <c r="AU543" s="86"/>
    </row>
    <row r="544" ht="15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  <c r="AN544" s="86"/>
      <c r="AO544" s="86"/>
      <c r="AP544" s="86"/>
      <c r="AQ544" s="86"/>
      <c r="AR544" s="86"/>
      <c r="AS544" s="86"/>
      <c r="AT544" s="86"/>
      <c r="AU544" s="86"/>
    </row>
    <row r="545" ht="15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6"/>
      <c r="AO545" s="86"/>
      <c r="AP545" s="86"/>
      <c r="AQ545" s="86"/>
      <c r="AR545" s="86"/>
      <c r="AS545" s="86"/>
      <c r="AT545" s="86"/>
      <c r="AU545" s="86"/>
    </row>
    <row r="546" ht="15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6"/>
      <c r="AO546" s="86"/>
      <c r="AP546" s="86"/>
      <c r="AQ546" s="86"/>
      <c r="AR546" s="86"/>
      <c r="AS546" s="86"/>
      <c r="AT546" s="86"/>
      <c r="AU546" s="86"/>
    </row>
    <row r="547" ht="15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6"/>
      <c r="AP547" s="86"/>
      <c r="AQ547" s="86"/>
      <c r="AR547" s="86"/>
      <c r="AS547" s="86"/>
      <c r="AT547" s="86"/>
      <c r="AU547" s="86"/>
    </row>
    <row r="548" ht="15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  <c r="AN548" s="86"/>
      <c r="AO548" s="86"/>
      <c r="AP548" s="86"/>
      <c r="AQ548" s="86"/>
      <c r="AR548" s="86"/>
      <c r="AS548" s="86"/>
      <c r="AT548" s="86"/>
      <c r="AU548" s="86"/>
    </row>
    <row r="549" ht="15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  <c r="AN549" s="86"/>
      <c r="AO549" s="86"/>
      <c r="AP549" s="86"/>
      <c r="AQ549" s="86"/>
      <c r="AR549" s="86"/>
      <c r="AS549" s="86"/>
      <c r="AT549" s="86"/>
      <c r="AU549" s="86"/>
    </row>
    <row r="550" ht="15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86"/>
      <c r="AO550" s="86"/>
      <c r="AP550" s="86"/>
      <c r="AQ550" s="86"/>
      <c r="AR550" s="86"/>
      <c r="AS550" s="86"/>
      <c r="AT550" s="86"/>
      <c r="AU550" s="86"/>
    </row>
    <row r="551" ht="15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  <c r="AO551" s="86"/>
      <c r="AP551" s="86"/>
      <c r="AQ551" s="86"/>
      <c r="AR551" s="86"/>
      <c r="AS551" s="86"/>
      <c r="AT551" s="86"/>
      <c r="AU551" s="86"/>
    </row>
    <row r="552" ht="15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  <c r="AN552" s="86"/>
      <c r="AO552" s="86"/>
      <c r="AP552" s="86"/>
      <c r="AQ552" s="86"/>
      <c r="AR552" s="86"/>
      <c r="AS552" s="86"/>
      <c r="AT552" s="86"/>
      <c r="AU552" s="86"/>
    </row>
    <row r="553" ht="15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  <c r="AN553" s="86"/>
      <c r="AO553" s="86"/>
      <c r="AP553" s="86"/>
      <c r="AQ553" s="86"/>
      <c r="AR553" s="86"/>
      <c r="AS553" s="86"/>
      <c r="AT553" s="86"/>
      <c r="AU553" s="86"/>
    </row>
    <row r="554" ht="15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  <c r="AN554" s="86"/>
      <c r="AO554" s="86"/>
      <c r="AP554" s="86"/>
      <c r="AQ554" s="86"/>
      <c r="AR554" s="86"/>
      <c r="AS554" s="86"/>
      <c r="AT554" s="86"/>
      <c r="AU554" s="86"/>
    </row>
    <row r="555" ht="15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  <c r="AO555" s="86"/>
      <c r="AP555" s="86"/>
      <c r="AQ555" s="86"/>
      <c r="AR555" s="86"/>
      <c r="AS555" s="86"/>
      <c r="AT555" s="86"/>
      <c r="AU555" s="86"/>
    </row>
    <row r="556" ht="15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  <c r="AO556" s="86"/>
      <c r="AP556" s="86"/>
      <c r="AQ556" s="86"/>
      <c r="AR556" s="86"/>
      <c r="AS556" s="86"/>
      <c r="AT556" s="86"/>
      <c r="AU556" s="86"/>
    </row>
    <row r="557" ht="15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  <c r="AO557" s="86"/>
      <c r="AP557" s="86"/>
      <c r="AQ557" s="86"/>
      <c r="AR557" s="86"/>
      <c r="AS557" s="86"/>
      <c r="AT557" s="86"/>
      <c r="AU557" s="86"/>
    </row>
    <row r="558" ht="15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  <c r="AO558" s="86"/>
      <c r="AP558" s="86"/>
      <c r="AQ558" s="86"/>
      <c r="AR558" s="86"/>
      <c r="AS558" s="86"/>
      <c r="AT558" s="86"/>
      <c r="AU558" s="86"/>
    </row>
    <row r="559" ht="15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  <c r="AO559" s="86"/>
      <c r="AP559" s="86"/>
      <c r="AQ559" s="86"/>
      <c r="AR559" s="86"/>
      <c r="AS559" s="86"/>
      <c r="AT559" s="86"/>
      <c r="AU559" s="86"/>
    </row>
    <row r="560" ht="15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  <c r="AN560" s="86"/>
      <c r="AO560" s="86"/>
      <c r="AP560" s="86"/>
      <c r="AQ560" s="86"/>
      <c r="AR560" s="86"/>
      <c r="AS560" s="86"/>
      <c r="AT560" s="86"/>
      <c r="AU560" s="86"/>
    </row>
    <row r="561" ht="15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  <c r="AO561" s="86"/>
      <c r="AP561" s="86"/>
      <c r="AQ561" s="86"/>
      <c r="AR561" s="86"/>
      <c r="AS561" s="86"/>
      <c r="AT561" s="86"/>
      <c r="AU561" s="86"/>
    </row>
    <row r="562" ht="15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  <c r="AO562" s="86"/>
      <c r="AP562" s="86"/>
      <c r="AQ562" s="86"/>
      <c r="AR562" s="86"/>
      <c r="AS562" s="86"/>
      <c r="AT562" s="86"/>
      <c r="AU562" s="86"/>
    </row>
    <row r="563" ht="15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  <c r="AQ563" s="86"/>
      <c r="AR563" s="86"/>
      <c r="AS563" s="86"/>
      <c r="AT563" s="86"/>
      <c r="AU563" s="86"/>
    </row>
    <row r="564" ht="15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  <c r="AO564" s="86"/>
      <c r="AP564" s="86"/>
      <c r="AQ564" s="86"/>
      <c r="AR564" s="86"/>
      <c r="AS564" s="86"/>
      <c r="AT564" s="86"/>
      <c r="AU564" s="86"/>
    </row>
    <row r="565" ht="15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  <c r="AO565" s="86"/>
      <c r="AP565" s="86"/>
      <c r="AQ565" s="86"/>
      <c r="AR565" s="86"/>
      <c r="AS565" s="86"/>
      <c r="AT565" s="86"/>
      <c r="AU565" s="86"/>
    </row>
    <row r="566" ht="15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  <c r="AO566" s="86"/>
      <c r="AP566" s="86"/>
      <c r="AQ566" s="86"/>
      <c r="AR566" s="86"/>
      <c r="AS566" s="86"/>
      <c r="AT566" s="86"/>
      <c r="AU566" s="86"/>
    </row>
    <row r="567" ht="15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  <c r="AO567" s="86"/>
      <c r="AP567" s="86"/>
      <c r="AQ567" s="86"/>
      <c r="AR567" s="86"/>
      <c r="AS567" s="86"/>
      <c r="AT567" s="86"/>
      <c r="AU567" s="86"/>
    </row>
    <row r="568" ht="15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  <c r="AO568" s="86"/>
      <c r="AP568" s="86"/>
      <c r="AQ568" s="86"/>
      <c r="AR568" s="86"/>
      <c r="AS568" s="86"/>
      <c r="AT568" s="86"/>
      <c r="AU568" s="86"/>
    </row>
    <row r="569" ht="15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  <c r="AO569" s="86"/>
      <c r="AP569" s="86"/>
      <c r="AQ569" s="86"/>
      <c r="AR569" s="86"/>
      <c r="AS569" s="86"/>
      <c r="AT569" s="86"/>
      <c r="AU569" s="86"/>
    </row>
    <row r="570" ht="15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  <c r="AO570" s="86"/>
      <c r="AP570" s="86"/>
      <c r="AQ570" s="86"/>
      <c r="AR570" s="86"/>
      <c r="AS570" s="86"/>
      <c r="AT570" s="86"/>
      <c r="AU570" s="86"/>
    </row>
    <row r="571" ht="15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  <c r="AO571" s="86"/>
      <c r="AP571" s="86"/>
      <c r="AQ571" s="86"/>
      <c r="AR571" s="86"/>
      <c r="AS571" s="86"/>
      <c r="AT571" s="86"/>
      <c r="AU571" s="86"/>
    </row>
    <row r="572" ht="15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  <c r="AO572" s="86"/>
      <c r="AP572" s="86"/>
      <c r="AQ572" s="86"/>
      <c r="AR572" s="86"/>
      <c r="AS572" s="86"/>
      <c r="AT572" s="86"/>
      <c r="AU572" s="86"/>
    </row>
    <row r="573" ht="15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</row>
    <row r="574" ht="15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  <c r="AO574" s="86"/>
      <c r="AP574" s="86"/>
      <c r="AQ574" s="86"/>
      <c r="AR574" s="86"/>
      <c r="AS574" s="86"/>
      <c r="AT574" s="86"/>
      <c r="AU574" s="86"/>
    </row>
    <row r="575" ht="15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  <c r="AO575" s="86"/>
      <c r="AP575" s="86"/>
      <c r="AQ575" s="86"/>
      <c r="AR575" s="86"/>
      <c r="AS575" s="86"/>
      <c r="AT575" s="86"/>
      <c r="AU575" s="86"/>
    </row>
    <row r="576" ht="15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  <c r="AO576" s="86"/>
      <c r="AP576" s="86"/>
      <c r="AQ576" s="86"/>
      <c r="AR576" s="86"/>
      <c r="AS576" s="86"/>
      <c r="AT576" s="86"/>
      <c r="AU576" s="86"/>
    </row>
    <row r="577" ht="15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  <c r="AO577" s="86"/>
      <c r="AP577" s="86"/>
      <c r="AQ577" s="86"/>
      <c r="AR577" s="86"/>
      <c r="AS577" s="86"/>
      <c r="AT577" s="86"/>
      <c r="AU577" s="86"/>
    </row>
    <row r="578" ht="15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  <c r="AO578" s="86"/>
      <c r="AP578" s="86"/>
      <c r="AQ578" s="86"/>
      <c r="AR578" s="86"/>
      <c r="AS578" s="86"/>
      <c r="AT578" s="86"/>
      <c r="AU578" s="86"/>
    </row>
    <row r="579" ht="15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  <c r="AO579" s="86"/>
      <c r="AP579" s="86"/>
      <c r="AQ579" s="86"/>
      <c r="AR579" s="86"/>
      <c r="AS579" s="86"/>
      <c r="AT579" s="86"/>
      <c r="AU579" s="86"/>
    </row>
    <row r="580" ht="15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  <c r="AO580" s="86"/>
      <c r="AP580" s="86"/>
      <c r="AQ580" s="86"/>
      <c r="AR580" s="86"/>
      <c r="AS580" s="86"/>
      <c r="AT580" s="86"/>
      <c r="AU580" s="86"/>
    </row>
    <row r="581" ht="15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  <c r="AO581" s="86"/>
      <c r="AP581" s="86"/>
      <c r="AQ581" s="86"/>
      <c r="AR581" s="86"/>
      <c r="AS581" s="86"/>
      <c r="AT581" s="86"/>
      <c r="AU581" s="86"/>
    </row>
    <row r="582" ht="15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  <c r="AO582" s="86"/>
      <c r="AP582" s="86"/>
      <c r="AQ582" s="86"/>
      <c r="AR582" s="86"/>
      <c r="AS582" s="86"/>
      <c r="AT582" s="86"/>
      <c r="AU582" s="86"/>
    </row>
    <row r="583" ht="15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  <c r="AO583" s="86"/>
      <c r="AP583" s="86"/>
      <c r="AQ583" s="86"/>
      <c r="AR583" s="86"/>
      <c r="AS583" s="86"/>
      <c r="AT583" s="86"/>
      <c r="AU583" s="86"/>
    </row>
    <row r="584" ht="15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  <c r="AO584" s="86"/>
      <c r="AP584" s="86"/>
      <c r="AQ584" s="86"/>
      <c r="AR584" s="86"/>
      <c r="AS584" s="86"/>
      <c r="AT584" s="86"/>
      <c r="AU584" s="86"/>
    </row>
    <row r="585" ht="15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  <c r="AO585" s="86"/>
      <c r="AP585" s="86"/>
      <c r="AQ585" s="86"/>
      <c r="AR585" s="86"/>
      <c r="AS585" s="86"/>
      <c r="AT585" s="86"/>
      <c r="AU585" s="86"/>
    </row>
    <row r="586" ht="15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  <c r="AO586" s="86"/>
      <c r="AP586" s="86"/>
      <c r="AQ586" s="86"/>
      <c r="AR586" s="86"/>
      <c r="AS586" s="86"/>
      <c r="AT586" s="86"/>
      <c r="AU586" s="86"/>
    </row>
    <row r="587" ht="15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  <c r="AO587" s="86"/>
      <c r="AP587" s="86"/>
      <c r="AQ587" s="86"/>
      <c r="AR587" s="86"/>
      <c r="AS587" s="86"/>
      <c r="AT587" s="86"/>
      <c r="AU587" s="86"/>
    </row>
    <row r="588" ht="15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  <c r="AO588" s="86"/>
      <c r="AP588" s="86"/>
      <c r="AQ588" s="86"/>
      <c r="AR588" s="86"/>
      <c r="AS588" s="86"/>
      <c r="AT588" s="86"/>
      <c r="AU588" s="86"/>
    </row>
    <row r="589" ht="15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  <c r="AO589" s="86"/>
      <c r="AP589" s="86"/>
      <c r="AQ589" s="86"/>
      <c r="AR589" s="86"/>
      <c r="AS589" s="86"/>
      <c r="AT589" s="86"/>
      <c r="AU589" s="86"/>
    </row>
    <row r="590" ht="15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  <c r="AO590" s="86"/>
      <c r="AP590" s="86"/>
      <c r="AQ590" s="86"/>
      <c r="AR590" s="86"/>
      <c r="AS590" s="86"/>
      <c r="AT590" s="86"/>
      <c r="AU590" s="86"/>
    </row>
    <row r="591" ht="15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  <c r="AO591" s="86"/>
      <c r="AP591" s="86"/>
      <c r="AQ591" s="86"/>
      <c r="AR591" s="86"/>
      <c r="AS591" s="86"/>
      <c r="AT591" s="86"/>
      <c r="AU591" s="86"/>
    </row>
    <row r="592" ht="15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  <c r="AO592" s="86"/>
      <c r="AP592" s="86"/>
      <c r="AQ592" s="86"/>
      <c r="AR592" s="86"/>
      <c r="AS592" s="86"/>
      <c r="AT592" s="86"/>
      <c r="AU592" s="86"/>
    </row>
    <row r="593" ht="15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  <c r="AO593" s="86"/>
      <c r="AP593" s="86"/>
      <c r="AQ593" s="86"/>
      <c r="AR593" s="86"/>
      <c r="AS593" s="86"/>
      <c r="AT593" s="86"/>
      <c r="AU593" s="86"/>
    </row>
    <row r="594" ht="15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  <c r="AO594" s="86"/>
      <c r="AP594" s="86"/>
      <c r="AQ594" s="86"/>
      <c r="AR594" s="86"/>
      <c r="AS594" s="86"/>
      <c r="AT594" s="86"/>
      <c r="AU594" s="86"/>
    </row>
    <row r="595" ht="15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  <c r="AO595" s="86"/>
      <c r="AP595" s="86"/>
      <c r="AQ595" s="86"/>
      <c r="AR595" s="86"/>
      <c r="AS595" s="86"/>
      <c r="AT595" s="86"/>
      <c r="AU595" s="86"/>
    </row>
    <row r="596" ht="15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  <c r="AO596" s="86"/>
      <c r="AP596" s="86"/>
      <c r="AQ596" s="86"/>
      <c r="AR596" s="86"/>
      <c r="AS596" s="86"/>
      <c r="AT596" s="86"/>
      <c r="AU596" s="86"/>
    </row>
    <row r="597" ht="15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  <c r="AO597" s="86"/>
      <c r="AP597" s="86"/>
      <c r="AQ597" s="86"/>
      <c r="AR597" s="86"/>
      <c r="AS597" s="86"/>
      <c r="AT597" s="86"/>
      <c r="AU597" s="86"/>
    </row>
    <row r="598" ht="15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  <c r="AO598" s="86"/>
      <c r="AP598" s="86"/>
      <c r="AQ598" s="86"/>
      <c r="AR598" s="86"/>
      <c r="AS598" s="86"/>
      <c r="AT598" s="86"/>
      <c r="AU598" s="86"/>
    </row>
    <row r="599" ht="15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  <c r="AO599" s="86"/>
      <c r="AP599" s="86"/>
      <c r="AQ599" s="86"/>
      <c r="AR599" s="86"/>
      <c r="AS599" s="86"/>
      <c r="AT599" s="86"/>
      <c r="AU599" s="86"/>
    </row>
    <row r="600" ht="15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  <c r="AO600" s="86"/>
      <c r="AP600" s="86"/>
      <c r="AQ600" s="86"/>
      <c r="AR600" s="86"/>
      <c r="AS600" s="86"/>
      <c r="AT600" s="86"/>
      <c r="AU600" s="86"/>
    </row>
    <row r="601" ht="15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  <c r="AO601" s="86"/>
      <c r="AP601" s="86"/>
      <c r="AQ601" s="86"/>
      <c r="AR601" s="86"/>
      <c r="AS601" s="86"/>
      <c r="AT601" s="86"/>
      <c r="AU601" s="86"/>
    </row>
    <row r="602" ht="15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  <c r="AO602" s="86"/>
      <c r="AP602" s="86"/>
      <c r="AQ602" s="86"/>
      <c r="AR602" s="86"/>
      <c r="AS602" s="86"/>
      <c r="AT602" s="86"/>
      <c r="AU602" s="86"/>
    </row>
    <row r="603" ht="15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  <c r="AO603" s="86"/>
      <c r="AP603" s="86"/>
      <c r="AQ603" s="86"/>
      <c r="AR603" s="86"/>
      <c r="AS603" s="86"/>
      <c r="AT603" s="86"/>
      <c r="AU603" s="86"/>
    </row>
    <row r="604" ht="15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  <c r="AO604" s="86"/>
      <c r="AP604" s="86"/>
      <c r="AQ604" s="86"/>
      <c r="AR604" s="86"/>
      <c r="AS604" s="86"/>
      <c r="AT604" s="86"/>
      <c r="AU604" s="86"/>
    </row>
    <row r="605" ht="15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  <c r="AO605" s="86"/>
      <c r="AP605" s="86"/>
      <c r="AQ605" s="86"/>
      <c r="AR605" s="86"/>
      <c r="AS605" s="86"/>
      <c r="AT605" s="86"/>
      <c r="AU605" s="86"/>
    </row>
    <row r="606" ht="15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  <c r="AO606" s="86"/>
      <c r="AP606" s="86"/>
      <c r="AQ606" s="86"/>
      <c r="AR606" s="86"/>
      <c r="AS606" s="86"/>
      <c r="AT606" s="86"/>
      <c r="AU606" s="86"/>
    </row>
    <row r="607" ht="15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  <c r="AO607" s="86"/>
      <c r="AP607" s="86"/>
      <c r="AQ607" s="86"/>
      <c r="AR607" s="86"/>
      <c r="AS607" s="86"/>
      <c r="AT607" s="86"/>
      <c r="AU607" s="86"/>
    </row>
    <row r="608" ht="15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  <c r="AO608" s="86"/>
      <c r="AP608" s="86"/>
      <c r="AQ608" s="86"/>
      <c r="AR608" s="86"/>
      <c r="AS608" s="86"/>
      <c r="AT608" s="86"/>
      <c r="AU608" s="86"/>
    </row>
    <row r="609" ht="15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  <c r="AO609" s="86"/>
      <c r="AP609" s="86"/>
      <c r="AQ609" s="86"/>
      <c r="AR609" s="86"/>
      <c r="AS609" s="86"/>
      <c r="AT609" s="86"/>
      <c r="AU609" s="86"/>
    </row>
    <row r="610" ht="15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  <c r="AO610" s="86"/>
      <c r="AP610" s="86"/>
      <c r="AQ610" s="86"/>
      <c r="AR610" s="86"/>
      <c r="AS610" s="86"/>
      <c r="AT610" s="86"/>
      <c r="AU610" s="86"/>
    </row>
    <row r="611" ht="15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</row>
    <row r="612" ht="15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  <c r="AO612" s="86"/>
      <c r="AP612" s="86"/>
      <c r="AQ612" s="86"/>
      <c r="AR612" s="86"/>
      <c r="AS612" s="86"/>
      <c r="AT612" s="86"/>
      <c r="AU612" s="86"/>
    </row>
    <row r="613" ht="15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  <c r="AO613" s="86"/>
      <c r="AP613" s="86"/>
      <c r="AQ613" s="86"/>
      <c r="AR613" s="86"/>
      <c r="AS613" s="86"/>
      <c r="AT613" s="86"/>
      <c r="AU613" s="86"/>
    </row>
    <row r="614" ht="15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  <c r="AO614" s="86"/>
      <c r="AP614" s="86"/>
      <c r="AQ614" s="86"/>
      <c r="AR614" s="86"/>
      <c r="AS614" s="86"/>
      <c r="AT614" s="86"/>
      <c r="AU614" s="86"/>
    </row>
    <row r="615" ht="15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  <c r="AO615" s="86"/>
      <c r="AP615" s="86"/>
      <c r="AQ615" s="86"/>
      <c r="AR615" s="86"/>
      <c r="AS615" s="86"/>
      <c r="AT615" s="86"/>
      <c r="AU615" s="86"/>
    </row>
    <row r="616" ht="15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  <c r="AO616" s="86"/>
      <c r="AP616" s="86"/>
      <c r="AQ616" s="86"/>
      <c r="AR616" s="86"/>
      <c r="AS616" s="86"/>
      <c r="AT616" s="86"/>
      <c r="AU616" s="86"/>
    </row>
    <row r="617" ht="15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  <c r="AO617" s="86"/>
      <c r="AP617" s="86"/>
      <c r="AQ617" s="86"/>
      <c r="AR617" s="86"/>
      <c r="AS617" s="86"/>
      <c r="AT617" s="86"/>
      <c r="AU617" s="86"/>
    </row>
    <row r="618" ht="15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  <c r="AO618" s="86"/>
      <c r="AP618" s="86"/>
      <c r="AQ618" s="86"/>
      <c r="AR618" s="86"/>
      <c r="AS618" s="86"/>
      <c r="AT618" s="86"/>
      <c r="AU618" s="86"/>
    </row>
    <row r="619" ht="15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  <c r="AO619" s="86"/>
      <c r="AP619" s="86"/>
      <c r="AQ619" s="86"/>
      <c r="AR619" s="86"/>
      <c r="AS619" s="86"/>
      <c r="AT619" s="86"/>
      <c r="AU619" s="86"/>
    </row>
    <row r="620" ht="15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  <c r="AO620" s="86"/>
      <c r="AP620" s="86"/>
      <c r="AQ620" s="86"/>
      <c r="AR620" s="86"/>
      <c r="AS620" s="86"/>
      <c r="AT620" s="86"/>
      <c r="AU620" s="86"/>
    </row>
    <row r="621" ht="15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  <c r="AO621" s="86"/>
      <c r="AP621" s="86"/>
      <c r="AQ621" s="86"/>
      <c r="AR621" s="86"/>
      <c r="AS621" s="86"/>
      <c r="AT621" s="86"/>
      <c r="AU621" s="86"/>
    </row>
    <row r="622" ht="15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  <c r="AO622" s="86"/>
      <c r="AP622" s="86"/>
      <c r="AQ622" s="86"/>
      <c r="AR622" s="86"/>
      <c r="AS622" s="86"/>
      <c r="AT622" s="86"/>
      <c r="AU622" s="86"/>
    </row>
    <row r="623" ht="15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6"/>
      <c r="AP623" s="86"/>
      <c r="AQ623" s="86"/>
      <c r="AR623" s="86"/>
      <c r="AS623" s="86"/>
      <c r="AT623" s="86"/>
      <c r="AU623" s="86"/>
    </row>
    <row r="624" ht="15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  <c r="AO624" s="86"/>
      <c r="AP624" s="86"/>
      <c r="AQ624" s="86"/>
      <c r="AR624" s="86"/>
      <c r="AS624" s="86"/>
      <c r="AT624" s="86"/>
      <c r="AU624" s="86"/>
    </row>
    <row r="625" ht="15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  <c r="AO625" s="86"/>
      <c r="AP625" s="86"/>
      <c r="AQ625" s="86"/>
      <c r="AR625" s="86"/>
      <c r="AS625" s="86"/>
      <c r="AT625" s="86"/>
      <c r="AU625" s="86"/>
    </row>
    <row r="626" ht="15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  <c r="AO626" s="86"/>
      <c r="AP626" s="86"/>
      <c r="AQ626" s="86"/>
      <c r="AR626" s="86"/>
      <c r="AS626" s="86"/>
      <c r="AT626" s="86"/>
      <c r="AU626" s="86"/>
    </row>
    <row r="627" ht="15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  <c r="AO627" s="86"/>
      <c r="AP627" s="86"/>
      <c r="AQ627" s="86"/>
      <c r="AR627" s="86"/>
      <c r="AS627" s="86"/>
      <c r="AT627" s="86"/>
      <c r="AU627" s="86"/>
    </row>
    <row r="628" ht="15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  <c r="AO628" s="86"/>
      <c r="AP628" s="86"/>
      <c r="AQ628" s="86"/>
      <c r="AR628" s="86"/>
      <c r="AS628" s="86"/>
      <c r="AT628" s="86"/>
      <c r="AU628" s="86"/>
    </row>
    <row r="629" ht="15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  <c r="AO629" s="86"/>
      <c r="AP629" s="86"/>
      <c r="AQ629" s="86"/>
      <c r="AR629" s="86"/>
      <c r="AS629" s="86"/>
      <c r="AT629" s="86"/>
      <c r="AU629" s="86"/>
    </row>
    <row r="630" ht="15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  <c r="AO630" s="86"/>
      <c r="AP630" s="86"/>
      <c r="AQ630" s="86"/>
      <c r="AR630" s="86"/>
      <c r="AS630" s="86"/>
      <c r="AT630" s="86"/>
      <c r="AU630" s="86"/>
    </row>
    <row r="631" ht="15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  <c r="AO631" s="86"/>
      <c r="AP631" s="86"/>
      <c r="AQ631" s="86"/>
      <c r="AR631" s="86"/>
      <c r="AS631" s="86"/>
      <c r="AT631" s="86"/>
      <c r="AU631" s="86"/>
    </row>
    <row r="632" ht="15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  <c r="AO632" s="86"/>
      <c r="AP632" s="86"/>
      <c r="AQ632" s="86"/>
      <c r="AR632" s="86"/>
      <c r="AS632" s="86"/>
      <c r="AT632" s="86"/>
      <c r="AU632" s="86"/>
    </row>
    <row r="633" ht="15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  <c r="AO633" s="86"/>
      <c r="AP633" s="86"/>
      <c r="AQ633" s="86"/>
      <c r="AR633" s="86"/>
      <c r="AS633" s="86"/>
      <c r="AT633" s="86"/>
      <c r="AU633" s="86"/>
    </row>
    <row r="634" ht="15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  <c r="AO634" s="86"/>
      <c r="AP634" s="86"/>
      <c r="AQ634" s="86"/>
      <c r="AR634" s="86"/>
      <c r="AS634" s="86"/>
      <c r="AT634" s="86"/>
      <c r="AU634" s="86"/>
    </row>
    <row r="635" ht="15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  <c r="AO635" s="86"/>
      <c r="AP635" s="86"/>
      <c r="AQ635" s="86"/>
      <c r="AR635" s="86"/>
      <c r="AS635" s="86"/>
      <c r="AT635" s="86"/>
      <c r="AU635" s="86"/>
    </row>
    <row r="636" ht="15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  <c r="AO636" s="86"/>
      <c r="AP636" s="86"/>
      <c r="AQ636" s="86"/>
      <c r="AR636" s="86"/>
      <c r="AS636" s="86"/>
      <c r="AT636" s="86"/>
      <c r="AU636" s="86"/>
    </row>
    <row r="637" ht="15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  <c r="AO637" s="86"/>
      <c r="AP637" s="86"/>
      <c r="AQ637" s="86"/>
      <c r="AR637" s="86"/>
      <c r="AS637" s="86"/>
      <c r="AT637" s="86"/>
      <c r="AU637" s="86"/>
    </row>
    <row r="638" ht="15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  <c r="AO638" s="86"/>
      <c r="AP638" s="86"/>
      <c r="AQ638" s="86"/>
      <c r="AR638" s="86"/>
      <c r="AS638" s="86"/>
      <c r="AT638" s="86"/>
      <c r="AU638" s="86"/>
    </row>
    <row r="639" ht="15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  <c r="AO639" s="86"/>
      <c r="AP639" s="86"/>
      <c r="AQ639" s="86"/>
      <c r="AR639" s="86"/>
      <c r="AS639" s="86"/>
      <c r="AT639" s="86"/>
      <c r="AU639" s="86"/>
    </row>
    <row r="640" ht="15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  <c r="AO640" s="86"/>
      <c r="AP640" s="86"/>
      <c r="AQ640" s="86"/>
      <c r="AR640" s="86"/>
      <c r="AS640" s="86"/>
      <c r="AT640" s="86"/>
      <c r="AU640" s="86"/>
    </row>
    <row r="641" ht="15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  <c r="AO641" s="86"/>
      <c r="AP641" s="86"/>
      <c r="AQ641" s="86"/>
      <c r="AR641" s="86"/>
      <c r="AS641" s="86"/>
      <c r="AT641" s="86"/>
      <c r="AU641" s="86"/>
    </row>
    <row r="642" ht="15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  <c r="AN642" s="86"/>
      <c r="AO642" s="86"/>
      <c r="AP642" s="86"/>
      <c r="AQ642" s="86"/>
      <c r="AR642" s="86"/>
      <c r="AS642" s="86"/>
      <c r="AT642" s="86"/>
      <c r="AU642" s="86"/>
    </row>
    <row r="643" ht="15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  <c r="AN643" s="86"/>
      <c r="AO643" s="86"/>
      <c r="AP643" s="86"/>
      <c r="AQ643" s="86"/>
      <c r="AR643" s="86"/>
      <c r="AS643" s="86"/>
      <c r="AT643" s="86"/>
      <c r="AU643" s="86"/>
    </row>
    <row r="644" ht="15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  <c r="AN644" s="86"/>
      <c r="AO644" s="86"/>
      <c r="AP644" s="86"/>
      <c r="AQ644" s="86"/>
      <c r="AR644" s="86"/>
      <c r="AS644" s="86"/>
      <c r="AT644" s="86"/>
      <c r="AU644" s="86"/>
    </row>
    <row r="645" ht="15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  <c r="AN645" s="86"/>
      <c r="AO645" s="86"/>
      <c r="AP645" s="86"/>
      <c r="AQ645" s="86"/>
      <c r="AR645" s="86"/>
      <c r="AS645" s="86"/>
      <c r="AT645" s="86"/>
      <c r="AU645" s="86"/>
    </row>
    <row r="646" ht="15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  <c r="AN646" s="86"/>
      <c r="AO646" s="86"/>
      <c r="AP646" s="86"/>
      <c r="AQ646" s="86"/>
      <c r="AR646" s="86"/>
      <c r="AS646" s="86"/>
      <c r="AT646" s="86"/>
      <c r="AU646" s="86"/>
    </row>
    <row r="647" ht="15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  <c r="AN647" s="86"/>
      <c r="AO647" s="86"/>
      <c r="AP647" s="86"/>
      <c r="AQ647" s="86"/>
      <c r="AR647" s="86"/>
      <c r="AS647" s="86"/>
      <c r="AT647" s="86"/>
      <c r="AU647" s="86"/>
    </row>
    <row r="648" ht="15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  <c r="AN648" s="86"/>
      <c r="AO648" s="86"/>
      <c r="AP648" s="86"/>
      <c r="AQ648" s="86"/>
      <c r="AR648" s="86"/>
      <c r="AS648" s="86"/>
      <c r="AT648" s="86"/>
      <c r="AU648" s="86"/>
    </row>
    <row r="649" ht="15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</row>
    <row r="650" ht="15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  <c r="AN650" s="86"/>
      <c r="AO650" s="86"/>
      <c r="AP650" s="86"/>
      <c r="AQ650" s="86"/>
      <c r="AR650" s="86"/>
      <c r="AS650" s="86"/>
      <c r="AT650" s="86"/>
      <c r="AU650" s="86"/>
    </row>
    <row r="651" ht="15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  <c r="AN651" s="86"/>
      <c r="AO651" s="86"/>
      <c r="AP651" s="86"/>
      <c r="AQ651" s="86"/>
      <c r="AR651" s="86"/>
      <c r="AS651" s="86"/>
      <c r="AT651" s="86"/>
      <c r="AU651" s="86"/>
    </row>
    <row r="652" ht="15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  <c r="AN652" s="86"/>
      <c r="AO652" s="86"/>
      <c r="AP652" s="86"/>
      <c r="AQ652" s="86"/>
      <c r="AR652" s="86"/>
      <c r="AS652" s="86"/>
      <c r="AT652" s="86"/>
      <c r="AU652" s="86"/>
    </row>
    <row r="653" ht="15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  <c r="AN653" s="86"/>
      <c r="AO653" s="86"/>
      <c r="AP653" s="86"/>
      <c r="AQ653" s="86"/>
      <c r="AR653" s="86"/>
      <c r="AS653" s="86"/>
      <c r="AT653" s="86"/>
      <c r="AU653" s="86"/>
    </row>
    <row r="654" ht="15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  <c r="AN654" s="86"/>
      <c r="AO654" s="86"/>
      <c r="AP654" s="86"/>
      <c r="AQ654" s="86"/>
      <c r="AR654" s="86"/>
      <c r="AS654" s="86"/>
      <c r="AT654" s="86"/>
      <c r="AU654" s="86"/>
    </row>
    <row r="655" ht="15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  <c r="AN655" s="86"/>
      <c r="AO655" s="86"/>
      <c r="AP655" s="86"/>
      <c r="AQ655" s="86"/>
      <c r="AR655" s="86"/>
      <c r="AS655" s="86"/>
      <c r="AT655" s="86"/>
      <c r="AU655" s="86"/>
    </row>
    <row r="656" ht="15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  <c r="AN656" s="86"/>
      <c r="AO656" s="86"/>
      <c r="AP656" s="86"/>
      <c r="AQ656" s="86"/>
      <c r="AR656" s="86"/>
      <c r="AS656" s="86"/>
      <c r="AT656" s="86"/>
      <c r="AU656" s="86"/>
    </row>
    <row r="657" ht="15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  <c r="AN657" s="86"/>
      <c r="AO657" s="86"/>
      <c r="AP657" s="86"/>
      <c r="AQ657" s="86"/>
      <c r="AR657" s="86"/>
      <c r="AS657" s="86"/>
      <c r="AT657" s="86"/>
      <c r="AU657" s="86"/>
    </row>
    <row r="658" ht="15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  <c r="AN658" s="86"/>
      <c r="AO658" s="86"/>
      <c r="AP658" s="86"/>
      <c r="AQ658" s="86"/>
      <c r="AR658" s="86"/>
      <c r="AS658" s="86"/>
      <c r="AT658" s="86"/>
      <c r="AU658" s="86"/>
    </row>
    <row r="659" ht="15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  <c r="AN659" s="86"/>
      <c r="AO659" s="86"/>
      <c r="AP659" s="86"/>
      <c r="AQ659" s="86"/>
      <c r="AR659" s="86"/>
      <c r="AS659" s="86"/>
      <c r="AT659" s="86"/>
      <c r="AU659" s="86"/>
    </row>
    <row r="660" ht="15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  <c r="AN660" s="86"/>
      <c r="AO660" s="86"/>
      <c r="AP660" s="86"/>
      <c r="AQ660" s="86"/>
      <c r="AR660" s="86"/>
      <c r="AS660" s="86"/>
      <c r="AT660" s="86"/>
      <c r="AU660" s="86"/>
    </row>
    <row r="661" ht="15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  <c r="AN661" s="86"/>
      <c r="AO661" s="86"/>
      <c r="AP661" s="86"/>
      <c r="AQ661" s="86"/>
      <c r="AR661" s="86"/>
      <c r="AS661" s="86"/>
      <c r="AT661" s="86"/>
      <c r="AU661" s="86"/>
    </row>
    <row r="662" ht="15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  <c r="AN662" s="86"/>
      <c r="AO662" s="86"/>
      <c r="AP662" s="86"/>
      <c r="AQ662" s="86"/>
      <c r="AR662" s="86"/>
      <c r="AS662" s="86"/>
      <c r="AT662" s="86"/>
      <c r="AU662" s="86"/>
    </row>
    <row r="663" ht="15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  <c r="AN663" s="86"/>
      <c r="AO663" s="86"/>
      <c r="AP663" s="86"/>
      <c r="AQ663" s="86"/>
      <c r="AR663" s="86"/>
      <c r="AS663" s="86"/>
      <c r="AT663" s="86"/>
      <c r="AU663" s="86"/>
    </row>
    <row r="664" ht="15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  <c r="AN664" s="86"/>
      <c r="AO664" s="86"/>
      <c r="AP664" s="86"/>
      <c r="AQ664" s="86"/>
      <c r="AR664" s="86"/>
      <c r="AS664" s="86"/>
      <c r="AT664" s="86"/>
      <c r="AU664" s="86"/>
    </row>
    <row r="665" ht="15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  <c r="AN665" s="86"/>
      <c r="AO665" s="86"/>
      <c r="AP665" s="86"/>
      <c r="AQ665" s="86"/>
      <c r="AR665" s="86"/>
      <c r="AS665" s="86"/>
      <c r="AT665" s="86"/>
      <c r="AU665" s="86"/>
    </row>
    <row r="666" ht="15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  <c r="AN666" s="86"/>
      <c r="AO666" s="86"/>
      <c r="AP666" s="86"/>
      <c r="AQ666" s="86"/>
      <c r="AR666" s="86"/>
      <c r="AS666" s="86"/>
      <c r="AT666" s="86"/>
      <c r="AU666" s="86"/>
    </row>
    <row r="667" ht="15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  <c r="AN667" s="86"/>
      <c r="AO667" s="86"/>
      <c r="AP667" s="86"/>
      <c r="AQ667" s="86"/>
      <c r="AR667" s="86"/>
      <c r="AS667" s="86"/>
      <c r="AT667" s="86"/>
      <c r="AU667" s="86"/>
    </row>
    <row r="668" ht="15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  <c r="AN668" s="86"/>
      <c r="AO668" s="86"/>
      <c r="AP668" s="86"/>
      <c r="AQ668" s="86"/>
      <c r="AR668" s="86"/>
      <c r="AS668" s="86"/>
      <c r="AT668" s="86"/>
      <c r="AU668" s="86"/>
    </row>
    <row r="669" ht="15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  <c r="AN669" s="86"/>
      <c r="AO669" s="86"/>
      <c r="AP669" s="86"/>
      <c r="AQ669" s="86"/>
      <c r="AR669" s="86"/>
      <c r="AS669" s="86"/>
      <c r="AT669" s="86"/>
      <c r="AU669" s="86"/>
    </row>
    <row r="670" ht="15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  <c r="AN670" s="86"/>
      <c r="AO670" s="86"/>
      <c r="AP670" s="86"/>
      <c r="AQ670" s="86"/>
      <c r="AR670" s="86"/>
      <c r="AS670" s="86"/>
      <c r="AT670" s="86"/>
      <c r="AU670" s="86"/>
    </row>
    <row r="671" ht="15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  <c r="AN671" s="86"/>
      <c r="AO671" s="86"/>
      <c r="AP671" s="86"/>
      <c r="AQ671" s="86"/>
      <c r="AR671" s="86"/>
      <c r="AS671" s="86"/>
      <c r="AT671" s="86"/>
      <c r="AU671" s="86"/>
    </row>
    <row r="672" ht="15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  <c r="AN672" s="86"/>
      <c r="AO672" s="86"/>
      <c r="AP672" s="86"/>
      <c r="AQ672" s="86"/>
      <c r="AR672" s="86"/>
      <c r="AS672" s="86"/>
      <c r="AT672" s="86"/>
      <c r="AU672" s="86"/>
    </row>
    <row r="673" ht="15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  <c r="AN673" s="86"/>
      <c r="AO673" s="86"/>
      <c r="AP673" s="86"/>
      <c r="AQ673" s="86"/>
      <c r="AR673" s="86"/>
      <c r="AS673" s="86"/>
      <c r="AT673" s="86"/>
      <c r="AU673" s="86"/>
    </row>
    <row r="674" ht="15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  <c r="AN674" s="86"/>
      <c r="AO674" s="86"/>
      <c r="AP674" s="86"/>
      <c r="AQ674" s="86"/>
      <c r="AR674" s="86"/>
      <c r="AS674" s="86"/>
      <c r="AT674" s="86"/>
      <c r="AU674" s="86"/>
    </row>
    <row r="675" ht="15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  <c r="AN675" s="86"/>
      <c r="AO675" s="86"/>
      <c r="AP675" s="86"/>
      <c r="AQ675" s="86"/>
      <c r="AR675" s="86"/>
      <c r="AS675" s="86"/>
      <c r="AT675" s="86"/>
      <c r="AU675" s="86"/>
    </row>
    <row r="676" ht="15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  <c r="AN676" s="86"/>
      <c r="AO676" s="86"/>
      <c r="AP676" s="86"/>
      <c r="AQ676" s="86"/>
      <c r="AR676" s="86"/>
      <c r="AS676" s="86"/>
      <c r="AT676" s="86"/>
      <c r="AU676" s="86"/>
    </row>
    <row r="677" ht="15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  <c r="AN677" s="86"/>
      <c r="AO677" s="86"/>
      <c r="AP677" s="86"/>
      <c r="AQ677" s="86"/>
      <c r="AR677" s="86"/>
      <c r="AS677" s="86"/>
      <c r="AT677" s="86"/>
      <c r="AU677" s="86"/>
    </row>
    <row r="678" ht="15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  <c r="AN678" s="86"/>
      <c r="AO678" s="86"/>
      <c r="AP678" s="86"/>
      <c r="AQ678" s="86"/>
      <c r="AR678" s="86"/>
      <c r="AS678" s="86"/>
      <c r="AT678" s="86"/>
      <c r="AU678" s="86"/>
    </row>
    <row r="679" ht="15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  <c r="AN679" s="86"/>
      <c r="AO679" s="86"/>
      <c r="AP679" s="86"/>
      <c r="AQ679" s="86"/>
      <c r="AR679" s="86"/>
      <c r="AS679" s="86"/>
      <c r="AT679" s="86"/>
      <c r="AU679" s="86"/>
    </row>
    <row r="680" ht="15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  <c r="AN680" s="86"/>
      <c r="AO680" s="86"/>
      <c r="AP680" s="86"/>
      <c r="AQ680" s="86"/>
      <c r="AR680" s="86"/>
      <c r="AS680" s="86"/>
      <c r="AT680" s="86"/>
      <c r="AU680" s="86"/>
    </row>
    <row r="681" ht="15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  <c r="AN681" s="86"/>
      <c r="AO681" s="86"/>
      <c r="AP681" s="86"/>
      <c r="AQ681" s="86"/>
      <c r="AR681" s="86"/>
      <c r="AS681" s="86"/>
      <c r="AT681" s="86"/>
      <c r="AU681" s="86"/>
    </row>
    <row r="682" ht="15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  <c r="AN682" s="86"/>
      <c r="AO682" s="86"/>
      <c r="AP682" s="86"/>
      <c r="AQ682" s="86"/>
      <c r="AR682" s="86"/>
      <c r="AS682" s="86"/>
      <c r="AT682" s="86"/>
      <c r="AU682" s="86"/>
    </row>
    <row r="683" ht="15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  <c r="AN683" s="86"/>
      <c r="AO683" s="86"/>
      <c r="AP683" s="86"/>
      <c r="AQ683" s="86"/>
      <c r="AR683" s="86"/>
      <c r="AS683" s="86"/>
      <c r="AT683" s="86"/>
      <c r="AU683" s="86"/>
    </row>
    <row r="684" ht="15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  <c r="AN684" s="86"/>
      <c r="AO684" s="86"/>
      <c r="AP684" s="86"/>
      <c r="AQ684" s="86"/>
      <c r="AR684" s="86"/>
      <c r="AS684" s="86"/>
      <c r="AT684" s="86"/>
      <c r="AU684" s="86"/>
    </row>
    <row r="685" ht="15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  <c r="AN685" s="86"/>
      <c r="AO685" s="86"/>
      <c r="AP685" s="86"/>
      <c r="AQ685" s="86"/>
      <c r="AR685" s="86"/>
      <c r="AS685" s="86"/>
      <c r="AT685" s="86"/>
      <c r="AU685" s="86"/>
    </row>
    <row r="686" ht="15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  <c r="AN686" s="86"/>
      <c r="AO686" s="86"/>
      <c r="AP686" s="86"/>
      <c r="AQ686" s="86"/>
      <c r="AR686" s="86"/>
      <c r="AS686" s="86"/>
      <c r="AT686" s="86"/>
      <c r="AU686" s="86"/>
    </row>
    <row r="687" ht="15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</row>
    <row r="688" ht="15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  <c r="AN688" s="86"/>
      <c r="AO688" s="86"/>
      <c r="AP688" s="86"/>
      <c r="AQ688" s="86"/>
      <c r="AR688" s="86"/>
      <c r="AS688" s="86"/>
      <c r="AT688" s="86"/>
      <c r="AU688" s="86"/>
    </row>
    <row r="689" ht="15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  <c r="AN689" s="86"/>
      <c r="AO689" s="86"/>
      <c r="AP689" s="86"/>
      <c r="AQ689" s="86"/>
      <c r="AR689" s="86"/>
      <c r="AS689" s="86"/>
      <c r="AT689" s="86"/>
      <c r="AU689" s="86"/>
    </row>
    <row r="690" ht="15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  <c r="AN690" s="86"/>
      <c r="AO690" s="86"/>
      <c r="AP690" s="86"/>
      <c r="AQ690" s="86"/>
      <c r="AR690" s="86"/>
      <c r="AS690" s="86"/>
      <c r="AT690" s="86"/>
      <c r="AU690" s="86"/>
    </row>
    <row r="691" ht="15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  <c r="AN691" s="86"/>
      <c r="AO691" s="86"/>
      <c r="AP691" s="86"/>
      <c r="AQ691" s="86"/>
      <c r="AR691" s="86"/>
      <c r="AS691" s="86"/>
      <c r="AT691" s="86"/>
      <c r="AU691" s="86"/>
    </row>
    <row r="692" ht="15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  <c r="AN692" s="86"/>
      <c r="AO692" s="86"/>
      <c r="AP692" s="86"/>
      <c r="AQ692" s="86"/>
      <c r="AR692" s="86"/>
      <c r="AS692" s="86"/>
      <c r="AT692" s="86"/>
      <c r="AU692" s="86"/>
    </row>
    <row r="693" ht="15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  <c r="AN693" s="86"/>
      <c r="AO693" s="86"/>
      <c r="AP693" s="86"/>
      <c r="AQ693" s="86"/>
      <c r="AR693" s="86"/>
      <c r="AS693" s="86"/>
      <c r="AT693" s="86"/>
      <c r="AU693" s="86"/>
    </row>
    <row r="694" ht="15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  <c r="AN694" s="86"/>
      <c r="AO694" s="86"/>
      <c r="AP694" s="86"/>
      <c r="AQ694" s="86"/>
      <c r="AR694" s="86"/>
      <c r="AS694" s="86"/>
      <c r="AT694" s="86"/>
      <c r="AU694" s="86"/>
    </row>
    <row r="695" ht="15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  <c r="AN695" s="86"/>
      <c r="AO695" s="86"/>
      <c r="AP695" s="86"/>
      <c r="AQ695" s="86"/>
      <c r="AR695" s="86"/>
      <c r="AS695" s="86"/>
      <c r="AT695" s="86"/>
      <c r="AU695" s="86"/>
    </row>
    <row r="696" ht="15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  <c r="AN696" s="86"/>
      <c r="AO696" s="86"/>
      <c r="AP696" s="86"/>
      <c r="AQ696" s="86"/>
      <c r="AR696" s="86"/>
      <c r="AS696" s="86"/>
      <c r="AT696" s="86"/>
      <c r="AU696" s="86"/>
    </row>
    <row r="697" ht="15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  <c r="AN697" s="86"/>
      <c r="AO697" s="86"/>
      <c r="AP697" s="86"/>
      <c r="AQ697" s="86"/>
      <c r="AR697" s="86"/>
      <c r="AS697" s="86"/>
      <c r="AT697" s="86"/>
      <c r="AU697" s="86"/>
    </row>
    <row r="698" ht="15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  <c r="AN698" s="86"/>
      <c r="AO698" s="86"/>
      <c r="AP698" s="86"/>
      <c r="AQ698" s="86"/>
      <c r="AR698" s="86"/>
      <c r="AS698" s="86"/>
      <c r="AT698" s="86"/>
      <c r="AU698" s="86"/>
    </row>
    <row r="699" ht="15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  <c r="AN699" s="86"/>
      <c r="AO699" s="86"/>
      <c r="AP699" s="86"/>
      <c r="AQ699" s="86"/>
      <c r="AR699" s="86"/>
      <c r="AS699" s="86"/>
      <c r="AT699" s="86"/>
      <c r="AU699" s="86"/>
    </row>
    <row r="700" ht="15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  <c r="AN700" s="86"/>
      <c r="AO700" s="86"/>
      <c r="AP700" s="86"/>
      <c r="AQ700" s="86"/>
      <c r="AR700" s="86"/>
      <c r="AS700" s="86"/>
      <c r="AT700" s="86"/>
      <c r="AU700" s="86"/>
    </row>
    <row r="701" ht="15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  <c r="AN701" s="86"/>
      <c r="AO701" s="86"/>
      <c r="AP701" s="86"/>
      <c r="AQ701" s="86"/>
      <c r="AR701" s="86"/>
      <c r="AS701" s="86"/>
      <c r="AT701" s="86"/>
      <c r="AU701" s="86"/>
    </row>
    <row r="702" ht="15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  <c r="AN702" s="86"/>
      <c r="AO702" s="86"/>
      <c r="AP702" s="86"/>
      <c r="AQ702" s="86"/>
      <c r="AR702" s="86"/>
      <c r="AS702" s="86"/>
      <c r="AT702" s="86"/>
      <c r="AU702" s="86"/>
    </row>
    <row r="703" ht="15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  <c r="AN703" s="86"/>
      <c r="AO703" s="86"/>
      <c r="AP703" s="86"/>
      <c r="AQ703" s="86"/>
      <c r="AR703" s="86"/>
      <c r="AS703" s="86"/>
      <c r="AT703" s="86"/>
      <c r="AU703" s="86"/>
    </row>
    <row r="704" ht="15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  <c r="AN704" s="86"/>
      <c r="AO704" s="86"/>
      <c r="AP704" s="86"/>
      <c r="AQ704" s="86"/>
      <c r="AR704" s="86"/>
      <c r="AS704" s="86"/>
      <c r="AT704" s="86"/>
      <c r="AU704" s="86"/>
    </row>
    <row r="705" ht="15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  <c r="AN705" s="86"/>
      <c r="AO705" s="86"/>
      <c r="AP705" s="86"/>
      <c r="AQ705" s="86"/>
      <c r="AR705" s="86"/>
      <c r="AS705" s="86"/>
      <c r="AT705" s="86"/>
      <c r="AU705" s="86"/>
    </row>
    <row r="706" ht="15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  <c r="AN706" s="86"/>
      <c r="AO706" s="86"/>
      <c r="AP706" s="86"/>
      <c r="AQ706" s="86"/>
      <c r="AR706" s="86"/>
      <c r="AS706" s="86"/>
      <c r="AT706" s="86"/>
      <c r="AU706" s="86"/>
    </row>
    <row r="707" ht="15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  <c r="AN707" s="86"/>
      <c r="AO707" s="86"/>
      <c r="AP707" s="86"/>
      <c r="AQ707" s="86"/>
      <c r="AR707" s="86"/>
      <c r="AS707" s="86"/>
      <c r="AT707" s="86"/>
      <c r="AU707" s="86"/>
    </row>
    <row r="708" ht="15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  <c r="AN708" s="86"/>
      <c r="AO708" s="86"/>
      <c r="AP708" s="86"/>
      <c r="AQ708" s="86"/>
      <c r="AR708" s="86"/>
      <c r="AS708" s="86"/>
      <c r="AT708" s="86"/>
      <c r="AU708" s="86"/>
    </row>
    <row r="709" ht="15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  <c r="AN709" s="86"/>
      <c r="AO709" s="86"/>
      <c r="AP709" s="86"/>
      <c r="AQ709" s="86"/>
      <c r="AR709" s="86"/>
      <c r="AS709" s="86"/>
      <c r="AT709" s="86"/>
      <c r="AU709" s="86"/>
    </row>
    <row r="710" ht="15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  <c r="AN710" s="86"/>
      <c r="AO710" s="86"/>
      <c r="AP710" s="86"/>
      <c r="AQ710" s="86"/>
      <c r="AR710" s="86"/>
      <c r="AS710" s="86"/>
      <c r="AT710" s="86"/>
      <c r="AU710" s="86"/>
    </row>
    <row r="711" ht="15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  <c r="AN711" s="86"/>
      <c r="AO711" s="86"/>
      <c r="AP711" s="86"/>
      <c r="AQ711" s="86"/>
      <c r="AR711" s="86"/>
      <c r="AS711" s="86"/>
      <c r="AT711" s="86"/>
      <c r="AU711" s="86"/>
    </row>
    <row r="712" ht="15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  <c r="AN712" s="86"/>
      <c r="AO712" s="86"/>
      <c r="AP712" s="86"/>
      <c r="AQ712" s="86"/>
      <c r="AR712" s="86"/>
      <c r="AS712" s="86"/>
      <c r="AT712" s="86"/>
      <c r="AU712" s="86"/>
    </row>
    <row r="713" ht="15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  <c r="AN713" s="86"/>
      <c r="AO713" s="86"/>
      <c r="AP713" s="86"/>
      <c r="AQ713" s="86"/>
      <c r="AR713" s="86"/>
      <c r="AS713" s="86"/>
      <c r="AT713" s="86"/>
      <c r="AU713" s="86"/>
    </row>
    <row r="714" ht="15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  <c r="AN714" s="86"/>
      <c r="AO714" s="86"/>
      <c r="AP714" s="86"/>
      <c r="AQ714" s="86"/>
      <c r="AR714" s="86"/>
      <c r="AS714" s="86"/>
      <c r="AT714" s="86"/>
      <c r="AU714" s="86"/>
    </row>
    <row r="715" ht="15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  <c r="AN715" s="86"/>
      <c r="AO715" s="86"/>
      <c r="AP715" s="86"/>
      <c r="AQ715" s="86"/>
      <c r="AR715" s="86"/>
      <c r="AS715" s="86"/>
      <c r="AT715" s="86"/>
      <c r="AU715" s="86"/>
    </row>
    <row r="716" ht="15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  <c r="AN716" s="86"/>
      <c r="AO716" s="86"/>
      <c r="AP716" s="86"/>
      <c r="AQ716" s="86"/>
      <c r="AR716" s="86"/>
      <c r="AS716" s="86"/>
      <c r="AT716" s="86"/>
      <c r="AU716" s="86"/>
    </row>
    <row r="717" ht="15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  <c r="AN717" s="86"/>
      <c r="AO717" s="86"/>
      <c r="AP717" s="86"/>
      <c r="AQ717" s="86"/>
      <c r="AR717" s="86"/>
      <c r="AS717" s="86"/>
      <c r="AT717" s="86"/>
      <c r="AU717" s="86"/>
    </row>
    <row r="718" ht="15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  <c r="AN718" s="86"/>
      <c r="AO718" s="86"/>
      <c r="AP718" s="86"/>
      <c r="AQ718" s="86"/>
      <c r="AR718" s="86"/>
      <c r="AS718" s="86"/>
      <c r="AT718" s="86"/>
      <c r="AU718" s="86"/>
    </row>
    <row r="719" ht="15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  <c r="AN719" s="86"/>
      <c r="AO719" s="86"/>
      <c r="AP719" s="86"/>
      <c r="AQ719" s="86"/>
      <c r="AR719" s="86"/>
      <c r="AS719" s="86"/>
      <c r="AT719" s="86"/>
      <c r="AU719" s="86"/>
    </row>
    <row r="720" ht="15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  <c r="AN720" s="86"/>
      <c r="AO720" s="86"/>
      <c r="AP720" s="86"/>
      <c r="AQ720" s="86"/>
      <c r="AR720" s="86"/>
      <c r="AS720" s="86"/>
      <c r="AT720" s="86"/>
      <c r="AU720" s="86"/>
    </row>
    <row r="721" ht="15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  <c r="AN721" s="86"/>
      <c r="AO721" s="86"/>
      <c r="AP721" s="86"/>
      <c r="AQ721" s="86"/>
      <c r="AR721" s="86"/>
      <c r="AS721" s="86"/>
      <c r="AT721" s="86"/>
      <c r="AU721" s="86"/>
    </row>
    <row r="722" ht="15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  <c r="AN722" s="86"/>
      <c r="AO722" s="86"/>
      <c r="AP722" s="86"/>
      <c r="AQ722" s="86"/>
      <c r="AR722" s="86"/>
      <c r="AS722" s="86"/>
      <c r="AT722" s="86"/>
      <c r="AU722" s="86"/>
    </row>
    <row r="723" ht="15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  <c r="AN723" s="86"/>
      <c r="AO723" s="86"/>
      <c r="AP723" s="86"/>
      <c r="AQ723" s="86"/>
      <c r="AR723" s="86"/>
      <c r="AS723" s="86"/>
      <c r="AT723" s="86"/>
      <c r="AU723" s="86"/>
    </row>
    <row r="724" ht="15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  <c r="AN724" s="86"/>
      <c r="AO724" s="86"/>
      <c r="AP724" s="86"/>
      <c r="AQ724" s="86"/>
      <c r="AR724" s="86"/>
      <c r="AS724" s="86"/>
      <c r="AT724" s="86"/>
      <c r="AU724" s="86"/>
    </row>
    <row r="725" ht="15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</row>
    <row r="726" ht="15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  <c r="AN726" s="86"/>
      <c r="AO726" s="86"/>
      <c r="AP726" s="86"/>
      <c r="AQ726" s="86"/>
      <c r="AR726" s="86"/>
      <c r="AS726" s="86"/>
      <c r="AT726" s="86"/>
      <c r="AU726" s="86"/>
    </row>
    <row r="727" ht="15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  <c r="AN727" s="86"/>
      <c r="AO727" s="86"/>
      <c r="AP727" s="86"/>
      <c r="AQ727" s="86"/>
      <c r="AR727" s="86"/>
      <c r="AS727" s="86"/>
      <c r="AT727" s="86"/>
      <c r="AU727" s="86"/>
    </row>
    <row r="728" ht="15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  <c r="AN728" s="86"/>
      <c r="AO728" s="86"/>
      <c r="AP728" s="86"/>
      <c r="AQ728" s="86"/>
      <c r="AR728" s="86"/>
      <c r="AS728" s="86"/>
      <c r="AT728" s="86"/>
      <c r="AU728" s="86"/>
    </row>
    <row r="729" ht="15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  <c r="AN729" s="86"/>
      <c r="AO729" s="86"/>
      <c r="AP729" s="86"/>
      <c r="AQ729" s="86"/>
      <c r="AR729" s="86"/>
      <c r="AS729" s="86"/>
      <c r="AT729" s="86"/>
      <c r="AU729" s="86"/>
    </row>
    <row r="730" ht="15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  <c r="AN730" s="86"/>
      <c r="AO730" s="86"/>
      <c r="AP730" s="86"/>
      <c r="AQ730" s="86"/>
      <c r="AR730" s="86"/>
      <c r="AS730" s="86"/>
      <c r="AT730" s="86"/>
      <c r="AU730" s="86"/>
    </row>
    <row r="731" ht="15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  <c r="AN731" s="86"/>
      <c r="AO731" s="86"/>
      <c r="AP731" s="86"/>
      <c r="AQ731" s="86"/>
      <c r="AR731" s="86"/>
      <c r="AS731" s="86"/>
      <c r="AT731" s="86"/>
      <c r="AU731" s="86"/>
    </row>
    <row r="732" ht="15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  <c r="AN732" s="86"/>
      <c r="AO732" s="86"/>
      <c r="AP732" s="86"/>
      <c r="AQ732" s="86"/>
      <c r="AR732" s="86"/>
      <c r="AS732" s="86"/>
      <c r="AT732" s="86"/>
      <c r="AU732" s="86"/>
    </row>
    <row r="733" ht="15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  <c r="AN733" s="86"/>
      <c r="AO733" s="86"/>
      <c r="AP733" s="86"/>
      <c r="AQ733" s="86"/>
      <c r="AR733" s="86"/>
      <c r="AS733" s="86"/>
      <c r="AT733" s="86"/>
      <c r="AU733" s="86"/>
    </row>
    <row r="734" ht="15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  <c r="AN734" s="86"/>
      <c r="AO734" s="86"/>
      <c r="AP734" s="86"/>
      <c r="AQ734" s="86"/>
      <c r="AR734" s="86"/>
      <c r="AS734" s="86"/>
      <c r="AT734" s="86"/>
      <c r="AU734" s="86"/>
    </row>
    <row r="735" ht="15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  <c r="AN735" s="86"/>
      <c r="AO735" s="86"/>
      <c r="AP735" s="86"/>
      <c r="AQ735" s="86"/>
      <c r="AR735" s="86"/>
      <c r="AS735" s="86"/>
      <c r="AT735" s="86"/>
      <c r="AU735" s="86"/>
    </row>
    <row r="736" ht="15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  <c r="AN736" s="86"/>
      <c r="AO736" s="86"/>
      <c r="AP736" s="86"/>
      <c r="AQ736" s="86"/>
      <c r="AR736" s="86"/>
      <c r="AS736" s="86"/>
      <c r="AT736" s="86"/>
      <c r="AU736" s="86"/>
    </row>
    <row r="737" ht="15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  <c r="AN737" s="86"/>
      <c r="AO737" s="86"/>
      <c r="AP737" s="86"/>
      <c r="AQ737" s="86"/>
      <c r="AR737" s="86"/>
      <c r="AS737" s="86"/>
      <c r="AT737" s="86"/>
      <c r="AU737" s="86"/>
    </row>
    <row r="738" ht="15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  <c r="AN738" s="86"/>
      <c r="AO738" s="86"/>
      <c r="AP738" s="86"/>
      <c r="AQ738" s="86"/>
      <c r="AR738" s="86"/>
      <c r="AS738" s="86"/>
      <c r="AT738" s="86"/>
      <c r="AU738" s="86"/>
    </row>
    <row r="739" ht="15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  <c r="AN739" s="86"/>
      <c r="AO739" s="86"/>
      <c r="AP739" s="86"/>
      <c r="AQ739" s="86"/>
      <c r="AR739" s="86"/>
      <c r="AS739" s="86"/>
      <c r="AT739" s="86"/>
      <c r="AU739" s="86"/>
    </row>
    <row r="740" ht="15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  <c r="AN740" s="86"/>
      <c r="AO740" s="86"/>
      <c r="AP740" s="86"/>
      <c r="AQ740" s="86"/>
      <c r="AR740" s="86"/>
      <c r="AS740" s="86"/>
      <c r="AT740" s="86"/>
      <c r="AU740" s="86"/>
    </row>
    <row r="741" ht="15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  <c r="AN741" s="86"/>
      <c r="AO741" s="86"/>
      <c r="AP741" s="86"/>
      <c r="AQ741" s="86"/>
      <c r="AR741" s="86"/>
      <c r="AS741" s="86"/>
      <c r="AT741" s="86"/>
      <c r="AU741" s="86"/>
    </row>
    <row r="742" ht="15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  <c r="AN742" s="86"/>
      <c r="AO742" s="86"/>
      <c r="AP742" s="86"/>
      <c r="AQ742" s="86"/>
      <c r="AR742" s="86"/>
      <c r="AS742" s="86"/>
      <c r="AT742" s="86"/>
      <c r="AU742" s="86"/>
    </row>
    <row r="743" ht="15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  <c r="AN743" s="86"/>
      <c r="AO743" s="86"/>
      <c r="AP743" s="86"/>
      <c r="AQ743" s="86"/>
      <c r="AR743" s="86"/>
      <c r="AS743" s="86"/>
      <c r="AT743" s="86"/>
      <c r="AU743" s="86"/>
    </row>
    <row r="744" ht="15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  <c r="AN744" s="86"/>
      <c r="AO744" s="86"/>
      <c r="AP744" s="86"/>
      <c r="AQ744" s="86"/>
      <c r="AR744" s="86"/>
      <c r="AS744" s="86"/>
      <c r="AT744" s="86"/>
      <c r="AU744" s="86"/>
    </row>
    <row r="745" ht="15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  <c r="AN745" s="86"/>
      <c r="AO745" s="86"/>
      <c r="AP745" s="86"/>
      <c r="AQ745" s="86"/>
      <c r="AR745" s="86"/>
      <c r="AS745" s="86"/>
      <c r="AT745" s="86"/>
      <c r="AU745" s="86"/>
    </row>
    <row r="746" ht="15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  <c r="AN746" s="86"/>
      <c r="AO746" s="86"/>
      <c r="AP746" s="86"/>
      <c r="AQ746" s="86"/>
      <c r="AR746" s="86"/>
      <c r="AS746" s="86"/>
      <c r="AT746" s="86"/>
      <c r="AU746" s="86"/>
    </row>
    <row r="747" ht="15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  <c r="AN747" s="86"/>
      <c r="AO747" s="86"/>
      <c r="AP747" s="86"/>
      <c r="AQ747" s="86"/>
      <c r="AR747" s="86"/>
      <c r="AS747" s="86"/>
      <c r="AT747" s="86"/>
      <c r="AU747" s="86"/>
    </row>
    <row r="748" ht="15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  <c r="AN748" s="86"/>
      <c r="AO748" s="86"/>
      <c r="AP748" s="86"/>
      <c r="AQ748" s="86"/>
      <c r="AR748" s="86"/>
      <c r="AS748" s="86"/>
      <c r="AT748" s="86"/>
      <c r="AU748" s="86"/>
    </row>
    <row r="749" ht="15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  <c r="AN749" s="86"/>
      <c r="AO749" s="86"/>
      <c r="AP749" s="86"/>
      <c r="AQ749" s="86"/>
      <c r="AR749" s="86"/>
      <c r="AS749" s="86"/>
      <c r="AT749" s="86"/>
      <c r="AU749" s="86"/>
    </row>
    <row r="750" ht="15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  <c r="AN750" s="86"/>
      <c r="AO750" s="86"/>
      <c r="AP750" s="86"/>
      <c r="AQ750" s="86"/>
      <c r="AR750" s="86"/>
      <c r="AS750" s="86"/>
      <c r="AT750" s="86"/>
      <c r="AU750" s="86"/>
    </row>
    <row r="751" ht="15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  <c r="AN751" s="86"/>
      <c r="AO751" s="86"/>
      <c r="AP751" s="86"/>
      <c r="AQ751" s="86"/>
      <c r="AR751" s="86"/>
      <c r="AS751" s="86"/>
      <c r="AT751" s="86"/>
      <c r="AU751" s="86"/>
    </row>
    <row r="752" ht="15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  <c r="AN752" s="86"/>
      <c r="AO752" s="86"/>
      <c r="AP752" s="86"/>
      <c r="AQ752" s="86"/>
      <c r="AR752" s="86"/>
      <c r="AS752" s="86"/>
      <c r="AT752" s="86"/>
      <c r="AU752" s="86"/>
    </row>
    <row r="753" ht="15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  <c r="AN753" s="86"/>
      <c r="AO753" s="86"/>
      <c r="AP753" s="86"/>
      <c r="AQ753" s="86"/>
      <c r="AR753" s="86"/>
      <c r="AS753" s="86"/>
      <c r="AT753" s="86"/>
      <c r="AU753" s="86"/>
    </row>
    <row r="754" ht="15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  <c r="AN754" s="86"/>
      <c r="AO754" s="86"/>
      <c r="AP754" s="86"/>
      <c r="AQ754" s="86"/>
      <c r="AR754" s="86"/>
      <c r="AS754" s="86"/>
      <c r="AT754" s="86"/>
      <c r="AU754" s="86"/>
    </row>
    <row r="755" ht="15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  <c r="AN755" s="86"/>
      <c r="AO755" s="86"/>
      <c r="AP755" s="86"/>
      <c r="AQ755" s="86"/>
      <c r="AR755" s="86"/>
      <c r="AS755" s="86"/>
      <c r="AT755" s="86"/>
      <c r="AU755" s="86"/>
    </row>
    <row r="756" ht="15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  <c r="AN756" s="86"/>
      <c r="AO756" s="86"/>
      <c r="AP756" s="86"/>
      <c r="AQ756" s="86"/>
      <c r="AR756" s="86"/>
      <c r="AS756" s="86"/>
      <c r="AT756" s="86"/>
      <c r="AU756" s="86"/>
    </row>
    <row r="757" ht="15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  <c r="AN757" s="86"/>
      <c r="AO757" s="86"/>
      <c r="AP757" s="86"/>
      <c r="AQ757" s="86"/>
      <c r="AR757" s="86"/>
      <c r="AS757" s="86"/>
      <c r="AT757" s="86"/>
      <c r="AU757" s="86"/>
    </row>
    <row r="758" ht="15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  <c r="AN758" s="86"/>
      <c r="AO758" s="86"/>
      <c r="AP758" s="86"/>
      <c r="AQ758" s="86"/>
      <c r="AR758" s="86"/>
      <c r="AS758" s="86"/>
      <c r="AT758" s="86"/>
      <c r="AU758" s="86"/>
    </row>
    <row r="759" ht="15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  <c r="AN759" s="86"/>
      <c r="AO759" s="86"/>
      <c r="AP759" s="86"/>
      <c r="AQ759" s="86"/>
      <c r="AR759" s="86"/>
      <c r="AS759" s="86"/>
      <c r="AT759" s="86"/>
      <c r="AU759" s="86"/>
    </row>
    <row r="760" ht="15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  <c r="AN760" s="86"/>
      <c r="AO760" s="86"/>
      <c r="AP760" s="86"/>
      <c r="AQ760" s="86"/>
      <c r="AR760" s="86"/>
      <c r="AS760" s="86"/>
      <c r="AT760" s="86"/>
      <c r="AU760" s="86"/>
    </row>
    <row r="761" ht="15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  <c r="AN761" s="86"/>
      <c r="AO761" s="86"/>
      <c r="AP761" s="86"/>
      <c r="AQ761" s="86"/>
      <c r="AR761" s="86"/>
      <c r="AS761" s="86"/>
      <c r="AT761" s="86"/>
      <c r="AU761" s="86"/>
    </row>
    <row r="762" ht="15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  <c r="AN762" s="86"/>
      <c r="AO762" s="86"/>
      <c r="AP762" s="86"/>
      <c r="AQ762" s="86"/>
      <c r="AR762" s="86"/>
      <c r="AS762" s="86"/>
      <c r="AT762" s="86"/>
      <c r="AU762" s="86"/>
    </row>
    <row r="763" ht="15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</row>
    <row r="764" ht="15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  <c r="AN764" s="86"/>
      <c r="AO764" s="86"/>
      <c r="AP764" s="86"/>
      <c r="AQ764" s="86"/>
      <c r="AR764" s="86"/>
      <c r="AS764" s="86"/>
      <c r="AT764" s="86"/>
      <c r="AU764" s="86"/>
    </row>
    <row r="765" ht="15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  <c r="AN765" s="86"/>
      <c r="AO765" s="86"/>
      <c r="AP765" s="86"/>
      <c r="AQ765" s="86"/>
      <c r="AR765" s="86"/>
      <c r="AS765" s="86"/>
      <c r="AT765" s="86"/>
      <c r="AU765" s="86"/>
    </row>
    <row r="766" ht="15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  <c r="AN766" s="86"/>
      <c r="AO766" s="86"/>
      <c r="AP766" s="86"/>
      <c r="AQ766" s="86"/>
      <c r="AR766" s="86"/>
      <c r="AS766" s="86"/>
      <c r="AT766" s="86"/>
      <c r="AU766" s="86"/>
    </row>
    <row r="767" ht="15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  <c r="AN767" s="86"/>
      <c r="AO767" s="86"/>
      <c r="AP767" s="86"/>
      <c r="AQ767" s="86"/>
      <c r="AR767" s="86"/>
      <c r="AS767" s="86"/>
      <c r="AT767" s="86"/>
      <c r="AU767" s="86"/>
    </row>
    <row r="768" ht="15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  <c r="AN768" s="86"/>
      <c r="AO768" s="86"/>
      <c r="AP768" s="86"/>
      <c r="AQ768" s="86"/>
      <c r="AR768" s="86"/>
      <c r="AS768" s="86"/>
      <c r="AT768" s="86"/>
      <c r="AU768" s="86"/>
    </row>
    <row r="769" ht="15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  <c r="AN769" s="86"/>
      <c r="AO769" s="86"/>
      <c r="AP769" s="86"/>
      <c r="AQ769" s="86"/>
      <c r="AR769" s="86"/>
      <c r="AS769" s="86"/>
      <c r="AT769" s="86"/>
      <c r="AU769" s="86"/>
    </row>
    <row r="770" ht="15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  <c r="AN770" s="86"/>
      <c r="AO770" s="86"/>
      <c r="AP770" s="86"/>
      <c r="AQ770" s="86"/>
      <c r="AR770" s="86"/>
      <c r="AS770" s="86"/>
      <c r="AT770" s="86"/>
      <c r="AU770" s="86"/>
    </row>
    <row r="771" ht="15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  <c r="AN771" s="86"/>
      <c r="AO771" s="86"/>
      <c r="AP771" s="86"/>
      <c r="AQ771" s="86"/>
      <c r="AR771" s="86"/>
      <c r="AS771" s="86"/>
      <c r="AT771" s="86"/>
      <c r="AU771" s="86"/>
    </row>
    <row r="772" ht="15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  <c r="AN772" s="86"/>
      <c r="AO772" s="86"/>
      <c r="AP772" s="86"/>
      <c r="AQ772" s="86"/>
      <c r="AR772" s="86"/>
      <c r="AS772" s="86"/>
      <c r="AT772" s="86"/>
      <c r="AU772" s="86"/>
    </row>
    <row r="773" ht="15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  <c r="AN773" s="86"/>
      <c r="AO773" s="86"/>
      <c r="AP773" s="86"/>
      <c r="AQ773" s="86"/>
      <c r="AR773" s="86"/>
      <c r="AS773" s="86"/>
      <c r="AT773" s="86"/>
      <c r="AU773" s="86"/>
    </row>
    <row r="774" ht="15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  <c r="AN774" s="86"/>
      <c r="AO774" s="86"/>
      <c r="AP774" s="86"/>
      <c r="AQ774" s="86"/>
      <c r="AR774" s="86"/>
      <c r="AS774" s="86"/>
      <c r="AT774" s="86"/>
      <c r="AU774" s="86"/>
    </row>
    <row r="775" ht="15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  <c r="AN775" s="86"/>
      <c r="AO775" s="86"/>
      <c r="AP775" s="86"/>
      <c r="AQ775" s="86"/>
      <c r="AR775" s="86"/>
      <c r="AS775" s="86"/>
      <c r="AT775" s="86"/>
      <c r="AU775" s="86"/>
    </row>
    <row r="776" ht="15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  <c r="AN776" s="86"/>
      <c r="AO776" s="86"/>
      <c r="AP776" s="86"/>
      <c r="AQ776" s="86"/>
      <c r="AR776" s="86"/>
      <c r="AS776" s="86"/>
      <c r="AT776" s="86"/>
      <c r="AU776" s="86"/>
    </row>
    <row r="777" ht="15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  <c r="AN777" s="86"/>
      <c r="AO777" s="86"/>
      <c r="AP777" s="86"/>
      <c r="AQ777" s="86"/>
      <c r="AR777" s="86"/>
      <c r="AS777" s="86"/>
      <c r="AT777" s="86"/>
      <c r="AU777" s="86"/>
    </row>
    <row r="778" ht="15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  <c r="AN778" s="86"/>
      <c r="AO778" s="86"/>
      <c r="AP778" s="86"/>
      <c r="AQ778" s="86"/>
      <c r="AR778" s="86"/>
      <c r="AS778" s="86"/>
      <c r="AT778" s="86"/>
      <c r="AU778" s="86"/>
    </row>
    <row r="779" ht="15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  <c r="AN779" s="86"/>
      <c r="AO779" s="86"/>
      <c r="AP779" s="86"/>
      <c r="AQ779" s="86"/>
      <c r="AR779" s="86"/>
      <c r="AS779" s="86"/>
      <c r="AT779" s="86"/>
      <c r="AU779" s="86"/>
    </row>
    <row r="780" ht="15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  <c r="AN780" s="86"/>
      <c r="AO780" s="86"/>
      <c r="AP780" s="86"/>
      <c r="AQ780" s="86"/>
      <c r="AR780" s="86"/>
      <c r="AS780" s="86"/>
      <c r="AT780" s="86"/>
      <c r="AU780" s="86"/>
    </row>
    <row r="781" ht="15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  <c r="AN781" s="86"/>
      <c r="AO781" s="86"/>
      <c r="AP781" s="86"/>
      <c r="AQ781" s="86"/>
      <c r="AR781" s="86"/>
      <c r="AS781" s="86"/>
      <c r="AT781" s="86"/>
      <c r="AU781" s="86"/>
    </row>
    <row r="782" ht="15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  <c r="AN782" s="86"/>
      <c r="AO782" s="86"/>
      <c r="AP782" s="86"/>
      <c r="AQ782" s="86"/>
      <c r="AR782" s="86"/>
      <c r="AS782" s="86"/>
      <c r="AT782" s="86"/>
      <c r="AU782" s="86"/>
    </row>
    <row r="783" ht="15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  <c r="AN783" s="86"/>
      <c r="AO783" s="86"/>
      <c r="AP783" s="86"/>
      <c r="AQ783" s="86"/>
      <c r="AR783" s="86"/>
      <c r="AS783" s="86"/>
      <c r="AT783" s="86"/>
      <c r="AU783" s="86"/>
    </row>
    <row r="784" ht="15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  <c r="AN784" s="86"/>
      <c r="AO784" s="86"/>
      <c r="AP784" s="86"/>
      <c r="AQ784" s="86"/>
      <c r="AR784" s="86"/>
      <c r="AS784" s="86"/>
      <c r="AT784" s="86"/>
      <c r="AU784" s="86"/>
    </row>
    <row r="785" ht="15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  <c r="AN785" s="86"/>
      <c r="AO785" s="86"/>
      <c r="AP785" s="86"/>
      <c r="AQ785" s="86"/>
      <c r="AR785" s="86"/>
      <c r="AS785" s="86"/>
      <c r="AT785" s="86"/>
      <c r="AU785" s="86"/>
    </row>
    <row r="786" ht="15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  <c r="AN786" s="86"/>
      <c r="AO786" s="86"/>
      <c r="AP786" s="86"/>
      <c r="AQ786" s="86"/>
      <c r="AR786" s="86"/>
      <c r="AS786" s="86"/>
      <c r="AT786" s="86"/>
      <c r="AU786" s="86"/>
    </row>
    <row r="787" ht="15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  <c r="AN787" s="86"/>
      <c r="AO787" s="86"/>
      <c r="AP787" s="86"/>
      <c r="AQ787" s="86"/>
      <c r="AR787" s="86"/>
      <c r="AS787" s="86"/>
      <c r="AT787" s="86"/>
      <c r="AU787" s="86"/>
    </row>
    <row r="788" ht="15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  <c r="AN788" s="86"/>
      <c r="AO788" s="86"/>
      <c r="AP788" s="86"/>
      <c r="AQ788" s="86"/>
      <c r="AR788" s="86"/>
      <c r="AS788" s="86"/>
      <c r="AT788" s="86"/>
      <c r="AU788" s="86"/>
    </row>
    <row r="789" ht="15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  <c r="AN789" s="86"/>
      <c r="AO789" s="86"/>
      <c r="AP789" s="86"/>
      <c r="AQ789" s="86"/>
      <c r="AR789" s="86"/>
      <c r="AS789" s="86"/>
      <c r="AT789" s="86"/>
      <c r="AU789" s="86"/>
    </row>
    <row r="790" ht="15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  <c r="AN790" s="86"/>
      <c r="AO790" s="86"/>
      <c r="AP790" s="86"/>
      <c r="AQ790" s="86"/>
      <c r="AR790" s="86"/>
      <c r="AS790" s="86"/>
      <c r="AT790" s="86"/>
      <c r="AU790" s="86"/>
    </row>
    <row r="791" ht="15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  <c r="AN791" s="86"/>
      <c r="AO791" s="86"/>
      <c r="AP791" s="86"/>
      <c r="AQ791" s="86"/>
      <c r="AR791" s="86"/>
      <c r="AS791" s="86"/>
      <c r="AT791" s="86"/>
      <c r="AU791" s="86"/>
    </row>
    <row r="792" ht="15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  <c r="AN792" s="86"/>
      <c r="AO792" s="86"/>
      <c r="AP792" s="86"/>
      <c r="AQ792" s="86"/>
      <c r="AR792" s="86"/>
      <c r="AS792" s="86"/>
      <c r="AT792" s="86"/>
      <c r="AU792" s="86"/>
    </row>
    <row r="793" ht="15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  <c r="AN793" s="86"/>
      <c r="AO793" s="86"/>
      <c r="AP793" s="86"/>
      <c r="AQ793" s="86"/>
      <c r="AR793" s="86"/>
      <c r="AS793" s="86"/>
      <c r="AT793" s="86"/>
      <c r="AU793" s="86"/>
    </row>
    <row r="794" ht="15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  <c r="AN794" s="86"/>
      <c r="AO794" s="86"/>
      <c r="AP794" s="86"/>
      <c r="AQ794" s="86"/>
      <c r="AR794" s="86"/>
      <c r="AS794" s="86"/>
      <c r="AT794" s="86"/>
      <c r="AU794" s="86"/>
    </row>
    <row r="795" ht="15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  <c r="AN795" s="86"/>
      <c r="AO795" s="86"/>
      <c r="AP795" s="86"/>
      <c r="AQ795" s="86"/>
      <c r="AR795" s="86"/>
      <c r="AS795" s="86"/>
      <c r="AT795" s="86"/>
      <c r="AU795" s="86"/>
    </row>
    <row r="796" ht="15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  <c r="AN796" s="86"/>
      <c r="AO796" s="86"/>
      <c r="AP796" s="86"/>
      <c r="AQ796" s="86"/>
      <c r="AR796" s="86"/>
      <c r="AS796" s="86"/>
      <c r="AT796" s="86"/>
      <c r="AU796" s="86"/>
    </row>
    <row r="797" ht="15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  <c r="AN797" s="86"/>
      <c r="AO797" s="86"/>
      <c r="AP797" s="86"/>
      <c r="AQ797" s="86"/>
      <c r="AR797" s="86"/>
      <c r="AS797" s="86"/>
      <c r="AT797" s="86"/>
      <c r="AU797" s="86"/>
    </row>
    <row r="798" ht="15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  <c r="AN798" s="86"/>
      <c r="AO798" s="86"/>
      <c r="AP798" s="86"/>
      <c r="AQ798" s="86"/>
      <c r="AR798" s="86"/>
      <c r="AS798" s="86"/>
      <c r="AT798" s="86"/>
      <c r="AU798" s="86"/>
    </row>
    <row r="799" ht="15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  <c r="AN799" s="86"/>
      <c r="AO799" s="86"/>
      <c r="AP799" s="86"/>
      <c r="AQ799" s="86"/>
      <c r="AR799" s="86"/>
      <c r="AS799" s="86"/>
      <c r="AT799" s="86"/>
      <c r="AU799" s="86"/>
    </row>
    <row r="800" ht="15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  <c r="AN800" s="86"/>
      <c r="AO800" s="86"/>
      <c r="AP800" s="86"/>
      <c r="AQ800" s="86"/>
      <c r="AR800" s="86"/>
      <c r="AS800" s="86"/>
      <c r="AT800" s="86"/>
      <c r="AU800" s="86"/>
    </row>
    <row r="801" ht="15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</row>
    <row r="802" ht="15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  <c r="AN802" s="86"/>
      <c r="AO802" s="86"/>
      <c r="AP802" s="86"/>
      <c r="AQ802" s="86"/>
      <c r="AR802" s="86"/>
      <c r="AS802" s="86"/>
      <c r="AT802" s="86"/>
      <c r="AU802" s="86"/>
    </row>
    <row r="803" ht="15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  <c r="AN803" s="86"/>
      <c r="AO803" s="86"/>
      <c r="AP803" s="86"/>
      <c r="AQ803" s="86"/>
      <c r="AR803" s="86"/>
      <c r="AS803" s="86"/>
      <c r="AT803" s="86"/>
      <c r="AU803" s="86"/>
    </row>
    <row r="804" ht="15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  <c r="AN804" s="86"/>
      <c r="AO804" s="86"/>
      <c r="AP804" s="86"/>
      <c r="AQ804" s="86"/>
      <c r="AR804" s="86"/>
      <c r="AS804" s="86"/>
      <c r="AT804" s="86"/>
      <c r="AU804" s="86"/>
    </row>
    <row r="805" ht="15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  <c r="AN805" s="86"/>
      <c r="AO805" s="86"/>
      <c r="AP805" s="86"/>
      <c r="AQ805" s="86"/>
      <c r="AR805" s="86"/>
      <c r="AS805" s="86"/>
      <c r="AT805" s="86"/>
      <c r="AU805" s="86"/>
    </row>
    <row r="806" ht="15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  <c r="AN806" s="86"/>
      <c r="AO806" s="86"/>
      <c r="AP806" s="86"/>
      <c r="AQ806" s="86"/>
      <c r="AR806" s="86"/>
      <c r="AS806" s="86"/>
      <c r="AT806" s="86"/>
      <c r="AU806" s="86"/>
    </row>
    <row r="807" ht="15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  <c r="AN807" s="86"/>
      <c r="AO807" s="86"/>
      <c r="AP807" s="86"/>
      <c r="AQ807" s="86"/>
      <c r="AR807" s="86"/>
      <c r="AS807" s="86"/>
      <c r="AT807" s="86"/>
      <c r="AU807" s="86"/>
    </row>
    <row r="808" ht="15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  <c r="AN808" s="86"/>
      <c r="AO808" s="86"/>
      <c r="AP808" s="86"/>
      <c r="AQ808" s="86"/>
      <c r="AR808" s="86"/>
      <c r="AS808" s="86"/>
      <c r="AT808" s="86"/>
      <c r="AU808" s="86"/>
    </row>
    <row r="809" ht="15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  <c r="AN809" s="86"/>
      <c r="AO809" s="86"/>
      <c r="AP809" s="86"/>
      <c r="AQ809" s="86"/>
      <c r="AR809" s="86"/>
      <c r="AS809" s="86"/>
      <c r="AT809" s="86"/>
      <c r="AU809" s="86"/>
    </row>
    <row r="810" ht="15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  <c r="AN810" s="86"/>
      <c r="AO810" s="86"/>
      <c r="AP810" s="86"/>
      <c r="AQ810" s="86"/>
      <c r="AR810" s="86"/>
      <c r="AS810" s="86"/>
      <c r="AT810" s="86"/>
      <c r="AU810" s="86"/>
    </row>
    <row r="811" ht="15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  <c r="AN811" s="86"/>
      <c r="AO811" s="86"/>
      <c r="AP811" s="86"/>
      <c r="AQ811" s="86"/>
      <c r="AR811" s="86"/>
      <c r="AS811" s="86"/>
      <c r="AT811" s="86"/>
      <c r="AU811" s="86"/>
    </row>
    <row r="812" ht="15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  <c r="AN812" s="86"/>
      <c r="AO812" s="86"/>
      <c r="AP812" s="86"/>
      <c r="AQ812" s="86"/>
      <c r="AR812" s="86"/>
      <c r="AS812" s="86"/>
      <c r="AT812" s="86"/>
      <c r="AU812" s="86"/>
    </row>
    <row r="813" ht="15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  <c r="AN813" s="86"/>
      <c r="AO813" s="86"/>
      <c r="AP813" s="86"/>
      <c r="AQ813" s="86"/>
      <c r="AR813" s="86"/>
      <c r="AS813" s="86"/>
      <c r="AT813" s="86"/>
      <c r="AU813" s="86"/>
    </row>
    <row r="814" ht="15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  <c r="AN814" s="86"/>
      <c r="AO814" s="86"/>
      <c r="AP814" s="86"/>
      <c r="AQ814" s="86"/>
      <c r="AR814" s="86"/>
      <c r="AS814" s="86"/>
      <c r="AT814" s="86"/>
      <c r="AU814" s="86"/>
    </row>
    <row r="815" ht="15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  <c r="AN815" s="86"/>
      <c r="AO815" s="86"/>
      <c r="AP815" s="86"/>
      <c r="AQ815" s="86"/>
      <c r="AR815" s="86"/>
      <c r="AS815" s="86"/>
      <c r="AT815" s="86"/>
      <c r="AU815" s="86"/>
    </row>
    <row r="816" ht="15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  <c r="AN816" s="86"/>
      <c r="AO816" s="86"/>
      <c r="AP816" s="86"/>
      <c r="AQ816" s="86"/>
      <c r="AR816" s="86"/>
      <c r="AS816" s="86"/>
      <c r="AT816" s="86"/>
      <c r="AU816" s="86"/>
    </row>
    <row r="817" ht="15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  <c r="AN817" s="86"/>
      <c r="AO817" s="86"/>
      <c r="AP817" s="86"/>
      <c r="AQ817" s="86"/>
      <c r="AR817" s="86"/>
      <c r="AS817" s="86"/>
      <c r="AT817" s="86"/>
      <c r="AU817" s="86"/>
    </row>
    <row r="818" ht="15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  <c r="AN818" s="86"/>
      <c r="AO818" s="86"/>
      <c r="AP818" s="86"/>
      <c r="AQ818" s="86"/>
      <c r="AR818" s="86"/>
      <c r="AS818" s="86"/>
      <c r="AT818" s="86"/>
      <c r="AU818" s="86"/>
    </row>
    <row r="819" ht="15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  <c r="AN819" s="86"/>
      <c r="AO819" s="86"/>
      <c r="AP819" s="86"/>
      <c r="AQ819" s="86"/>
      <c r="AR819" s="86"/>
      <c r="AS819" s="86"/>
      <c r="AT819" s="86"/>
      <c r="AU819" s="86"/>
    </row>
    <row r="820" ht="15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  <c r="AN820" s="86"/>
      <c r="AO820" s="86"/>
      <c r="AP820" s="86"/>
      <c r="AQ820" s="86"/>
      <c r="AR820" s="86"/>
      <c r="AS820" s="86"/>
      <c r="AT820" s="86"/>
      <c r="AU820" s="86"/>
    </row>
    <row r="821" ht="15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  <c r="AN821" s="86"/>
      <c r="AO821" s="86"/>
      <c r="AP821" s="86"/>
      <c r="AQ821" s="86"/>
      <c r="AR821" s="86"/>
      <c r="AS821" s="86"/>
      <c r="AT821" s="86"/>
      <c r="AU821" s="86"/>
    </row>
    <row r="822" ht="15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  <c r="AN822" s="86"/>
      <c r="AO822" s="86"/>
      <c r="AP822" s="86"/>
      <c r="AQ822" s="86"/>
      <c r="AR822" s="86"/>
      <c r="AS822" s="86"/>
      <c r="AT822" s="86"/>
      <c r="AU822" s="86"/>
    </row>
    <row r="823" ht="15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  <c r="AN823" s="86"/>
      <c r="AO823" s="86"/>
      <c r="AP823" s="86"/>
      <c r="AQ823" s="86"/>
      <c r="AR823" s="86"/>
      <c r="AS823" s="86"/>
      <c r="AT823" s="86"/>
      <c r="AU823" s="86"/>
    </row>
    <row r="824" ht="15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  <c r="AN824" s="86"/>
      <c r="AO824" s="86"/>
      <c r="AP824" s="86"/>
      <c r="AQ824" s="86"/>
      <c r="AR824" s="86"/>
      <c r="AS824" s="86"/>
      <c r="AT824" s="86"/>
      <c r="AU824" s="86"/>
    </row>
    <row r="825" ht="15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  <c r="AN825" s="86"/>
      <c r="AO825" s="86"/>
      <c r="AP825" s="86"/>
      <c r="AQ825" s="86"/>
      <c r="AR825" s="86"/>
      <c r="AS825" s="86"/>
      <c r="AT825" s="86"/>
      <c r="AU825" s="86"/>
    </row>
    <row r="826" ht="15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  <c r="AN826" s="86"/>
      <c r="AO826" s="86"/>
      <c r="AP826" s="86"/>
      <c r="AQ826" s="86"/>
      <c r="AR826" s="86"/>
      <c r="AS826" s="86"/>
      <c r="AT826" s="86"/>
      <c r="AU826" s="86"/>
    </row>
    <row r="827" ht="15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  <c r="AN827" s="86"/>
      <c r="AO827" s="86"/>
      <c r="AP827" s="86"/>
      <c r="AQ827" s="86"/>
      <c r="AR827" s="86"/>
      <c r="AS827" s="86"/>
      <c r="AT827" s="86"/>
      <c r="AU827" s="86"/>
    </row>
    <row r="828" ht="15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  <c r="AN828" s="86"/>
      <c r="AO828" s="86"/>
      <c r="AP828" s="86"/>
      <c r="AQ828" s="86"/>
      <c r="AR828" s="86"/>
      <c r="AS828" s="86"/>
      <c r="AT828" s="86"/>
      <c r="AU828" s="86"/>
    </row>
    <row r="829" ht="15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  <c r="AN829" s="86"/>
      <c r="AO829" s="86"/>
      <c r="AP829" s="86"/>
      <c r="AQ829" s="86"/>
      <c r="AR829" s="86"/>
      <c r="AS829" s="86"/>
      <c r="AT829" s="86"/>
      <c r="AU829" s="86"/>
    </row>
    <row r="830" ht="15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  <c r="AN830" s="86"/>
      <c r="AO830" s="86"/>
      <c r="AP830" s="86"/>
      <c r="AQ830" s="86"/>
      <c r="AR830" s="86"/>
      <c r="AS830" s="86"/>
      <c r="AT830" s="86"/>
      <c r="AU830" s="86"/>
    </row>
    <row r="831" ht="15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  <c r="AN831" s="86"/>
      <c r="AO831" s="86"/>
      <c r="AP831" s="86"/>
      <c r="AQ831" s="86"/>
      <c r="AR831" s="86"/>
      <c r="AS831" s="86"/>
      <c r="AT831" s="86"/>
      <c r="AU831" s="86"/>
    </row>
    <row r="832" ht="15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  <c r="AN832" s="86"/>
      <c r="AO832" s="86"/>
      <c r="AP832" s="86"/>
      <c r="AQ832" s="86"/>
      <c r="AR832" s="86"/>
      <c r="AS832" s="86"/>
      <c r="AT832" s="86"/>
      <c r="AU832" s="86"/>
    </row>
    <row r="833" ht="15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  <c r="AN833" s="86"/>
      <c r="AO833" s="86"/>
      <c r="AP833" s="86"/>
      <c r="AQ833" s="86"/>
      <c r="AR833" s="86"/>
      <c r="AS833" s="86"/>
      <c r="AT833" s="86"/>
      <c r="AU833" s="86"/>
    </row>
    <row r="834" ht="15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  <c r="AN834" s="86"/>
      <c r="AO834" s="86"/>
      <c r="AP834" s="86"/>
      <c r="AQ834" s="86"/>
      <c r="AR834" s="86"/>
      <c r="AS834" s="86"/>
      <c r="AT834" s="86"/>
      <c r="AU834" s="86"/>
    </row>
    <row r="835" ht="15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  <c r="AN835" s="86"/>
      <c r="AO835" s="86"/>
      <c r="AP835" s="86"/>
      <c r="AQ835" s="86"/>
      <c r="AR835" s="86"/>
      <c r="AS835" s="86"/>
      <c r="AT835" s="86"/>
      <c r="AU835" s="86"/>
    </row>
    <row r="836" ht="15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  <c r="AN836" s="86"/>
      <c r="AO836" s="86"/>
      <c r="AP836" s="86"/>
      <c r="AQ836" s="86"/>
      <c r="AR836" s="86"/>
      <c r="AS836" s="86"/>
      <c r="AT836" s="86"/>
      <c r="AU836" s="86"/>
    </row>
    <row r="837" ht="15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  <c r="AN837" s="86"/>
      <c r="AO837" s="86"/>
      <c r="AP837" s="86"/>
      <c r="AQ837" s="86"/>
      <c r="AR837" s="86"/>
      <c r="AS837" s="86"/>
      <c r="AT837" s="86"/>
      <c r="AU837" s="86"/>
    </row>
    <row r="838" ht="15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  <c r="AN838" s="86"/>
      <c r="AO838" s="86"/>
      <c r="AP838" s="86"/>
      <c r="AQ838" s="86"/>
      <c r="AR838" s="86"/>
      <c r="AS838" s="86"/>
      <c r="AT838" s="86"/>
      <c r="AU838" s="86"/>
    </row>
    <row r="839" ht="15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</row>
    <row r="840" ht="15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  <c r="AN840" s="86"/>
      <c r="AO840" s="86"/>
      <c r="AP840" s="86"/>
      <c r="AQ840" s="86"/>
      <c r="AR840" s="86"/>
      <c r="AS840" s="86"/>
      <c r="AT840" s="86"/>
      <c r="AU840" s="86"/>
    </row>
    <row r="841" ht="15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  <c r="AN841" s="86"/>
      <c r="AO841" s="86"/>
      <c r="AP841" s="86"/>
      <c r="AQ841" s="86"/>
      <c r="AR841" s="86"/>
      <c r="AS841" s="86"/>
      <c r="AT841" s="86"/>
      <c r="AU841" s="86"/>
    </row>
    <row r="842" ht="15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  <c r="AN842" s="86"/>
      <c r="AO842" s="86"/>
      <c r="AP842" s="86"/>
      <c r="AQ842" s="86"/>
      <c r="AR842" s="86"/>
      <c r="AS842" s="86"/>
      <c r="AT842" s="86"/>
      <c r="AU842" s="86"/>
    </row>
    <row r="843" ht="15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  <c r="AN843" s="86"/>
      <c r="AO843" s="86"/>
      <c r="AP843" s="86"/>
      <c r="AQ843" s="86"/>
      <c r="AR843" s="86"/>
      <c r="AS843" s="86"/>
      <c r="AT843" s="86"/>
      <c r="AU843" s="86"/>
    </row>
    <row r="844" ht="15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  <c r="AN844" s="86"/>
      <c r="AO844" s="86"/>
      <c r="AP844" s="86"/>
      <c r="AQ844" s="86"/>
      <c r="AR844" s="86"/>
      <c r="AS844" s="86"/>
      <c r="AT844" s="86"/>
      <c r="AU844" s="86"/>
    </row>
    <row r="845" ht="15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  <c r="AN845" s="86"/>
      <c r="AO845" s="86"/>
      <c r="AP845" s="86"/>
      <c r="AQ845" s="86"/>
      <c r="AR845" s="86"/>
      <c r="AS845" s="86"/>
      <c r="AT845" s="86"/>
      <c r="AU845" s="86"/>
    </row>
    <row r="846" ht="15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  <c r="AN846" s="86"/>
      <c r="AO846" s="86"/>
      <c r="AP846" s="86"/>
      <c r="AQ846" s="86"/>
      <c r="AR846" s="86"/>
      <c r="AS846" s="86"/>
      <c r="AT846" s="86"/>
      <c r="AU846" s="86"/>
    </row>
    <row r="847" ht="15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  <c r="AN847" s="86"/>
      <c r="AO847" s="86"/>
      <c r="AP847" s="86"/>
      <c r="AQ847" s="86"/>
      <c r="AR847" s="86"/>
      <c r="AS847" s="86"/>
      <c r="AT847" s="86"/>
      <c r="AU847" s="86"/>
    </row>
    <row r="848" ht="15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  <c r="AN848" s="86"/>
      <c r="AO848" s="86"/>
      <c r="AP848" s="86"/>
      <c r="AQ848" s="86"/>
      <c r="AR848" s="86"/>
      <c r="AS848" s="86"/>
      <c r="AT848" s="86"/>
      <c r="AU848" s="86"/>
    </row>
    <row r="849" ht="15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  <c r="AN849" s="86"/>
      <c r="AO849" s="86"/>
      <c r="AP849" s="86"/>
      <c r="AQ849" s="86"/>
      <c r="AR849" s="86"/>
      <c r="AS849" s="86"/>
      <c r="AT849" s="86"/>
      <c r="AU849" s="86"/>
    </row>
    <row r="850" ht="15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  <c r="AN850" s="86"/>
      <c r="AO850" s="86"/>
      <c r="AP850" s="86"/>
      <c r="AQ850" s="86"/>
      <c r="AR850" s="86"/>
      <c r="AS850" s="86"/>
      <c r="AT850" s="86"/>
      <c r="AU850" s="86"/>
    </row>
    <row r="851" ht="15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  <c r="AN851" s="86"/>
      <c r="AO851" s="86"/>
      <c r="AP851" s="86"/>
      <c r="AQ851" s="86"/>
      <c r="AR851" s="86"/>
      <c r="AS851" s="86"/>
      <c r="AT851" s="86"/>
      <c r="AU851" s="86"/>
    </row>
    <row r="852" ht="15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  <c r="AN852" s="86"/>
      <c r="AO852" s="86"/>
      <c r="AP852" s="86"/>
      <c r="AQ852" s="86"/>
      <c r="AR852" s="86"/>
      <c r="AS852" s="86"/>
      <c r="AT852" s="86"/>
      <c r="AU852" s="86"/>
    </row>
    <row r="853" ht="15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  <c r="AN853" s="86"/>
      <c r="AO853" s="86"/>
      <c r="AP853" s="86"/>
      <c r="AQ853" s="86"/>
      <c r="AR853" s="86"/>
      <c r="AS853" s="86"/>
      <c r="AT853" s="86"/>
      <c r="AU853" s="86"/>
    </row>
    <row r="854" ht="15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  <c r="AN854" s="86"/>
      <c r="AO854" s="86"/>
      <c r="AP854" s="86"/>
      <c r="AQ854" s="86"/>
      <c r="AR854" s="86"/>
      <c r="AS854" s="86"/>
      <c r="AT854" s="86"/>
      <c r="AU854" s="86"/>
    </row>
    <row r="855" ht="15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  <c r="AN855" s="86"/>
      <c r="AO855" s="86"/>
      <c r="AP855" s="86"/>
      <c r="AQ855" s="86"/>
      <c r="AR855" s="86"/>
      <c r="AS855" s="86"/>
      <c r="AT855" s="86"/>
      <c r="AU855" s="86"/>
    </row>
    <row r="856" ht="15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  <c r="AN856" s="86"/>
      <c r="AO856" s="86"/>
      <c r="AP856" s="86"/>
      <c r="AQ856" s="86"/>
      <c r="AR856" s="86"/>
      <c r="AS856" s="86"/>
      <c r="AT856" s="86"/>
      <c r="AU856" s="86"/>
    </row>
    <row r="857" ht="15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  <c r="AN857" s="86"/>
      <c r="AO857" s="86"/>
      <c r="AP857" s="86"/>
      <c r="AQ857" s="86"/>
      <c r="AR857" s="86"/>
      <c r="AS857" s="86"/>
      <c r="AT857" s="86"/>
      <c r="AU857" s="86"/>
    </row>
    <row r="858" ht="15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  <c r="AN858" s="86"/>
      <c r="AO858" s="86"/>
      <c r="AP858" s="86"/>
      <c r="AQ858" s="86"/>
      <c r="AR858" s="86"/>
      <c r="AS858" s="86"/>
      <c r="AT858" s="86"/>
      <c r="AU858" s="86"/>
    </row>
    <row r="859" ht="15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  <c r="AN859" s="86"/>
      <c r="AO859" s="86"/>
      <c r="AP859" s="86"/>
      <c r="AQ859" s="86"/>
      <c r="AR859" s="86"/>
      <c r="AS859" s="86"/>
      <c r="AT859" s="86"/>
      <c r="AU859" s="86"/>
    </row>
    <row r="860" ht="15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  <c r="AN860" s="86"/>
      <c r="AO860" s="86"/>
      <c r="AP860" s="86"/>
      <c r="AQ860" s="86"/>
      <c r="AR860" s="86"/>
      <c r="AS860" s="86"/>
      <c r="AT860" s="86"/>
      <c r="AU860" s="86"/>
    </row>
    <row r="861" ht="15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  <c r="AN861" s="86"/>
      <c r="AO861" s="86"/>
      <c r="AP861" s="86"/>
      <c r="AQ861" s="86"/>
      <c r="AR861" s="86"/>
      <c r="AS861" s="86"/>
      <c r="AT861" s="86"/>
      <c r="AU861" s="86"/>
    </row>
    <row r="862" ht="15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  <c r="AN862" s="86"/>
      <c r="AO862" s="86"/>
      <c r="AP862" s="86"/>
      <c r="AQ862" s="86"/>
      <c r="AR862" s="86"/>
      <c r="AS862" s="86"/>
      <c r="AT862" s="86"/>
      <c r="AU862" s="86"/>
    </row>
    <row r="863" ht="15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  <c r="AN863" s="86"/>
      <c r="AO863" s="86"/>
      <c r="AP863" s="86"/>
      <c r="AQ863" s="86"/>
      <c r="AR863" s="86"/>
      <c r="AS863" s="86"/>
      <c r="AT863" s="86"/>
      <c r="AU863" s="86"/>
    </row>
    <row r="864" ht="15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  <c r="AN864" s="86"/>
      <c r="AO864" s="86"/>
      <c r="AP864" s="86"/>
      <c r="AQ864" s="86"/>
      <c r="AR864" s="86"/>
      <c r="AS864" s="86"/>
      <c r="AT864" s="86"/>
      <c r="AU864" s="86"/>
    </row>
    <row r="865" ht="15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  <c r="AN865" s="86"/>
      <c r="AO865" s="86"/>
      <c r="AP865" s="86"/>
      <c r="AQ865" s="86"/>
      <c r="AR865" s="86"/>
      <c r="AS865" s="86"/>
      <c r="AT865" s="86"/>
      <c r="AU865" s="86"/>
    </row>
    <row r="866" ht="15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  <c r="AN866" s="86"/>
      <c r="AO866" s="86"/>
      <c r="AP866" s="86"/>
      <c r="AQ866" s="86"/>
      <c r="AR866" s="86"/>
      <c r="AS866" s="86"/>
      <c r="AT866" s="86"/>
      <c r="AU866" s="86"/>
    </row>
    <row r="867" ht="15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  <c r="AN867" s="86"/>
      <c r="AO867" s="86"/>
      <c r="AP867" s="86"/>
      <c r="AQ867" s="86"/>
      <c r="AR867" s="86"/>
      <c r="AS867" s="86"/>
      <c r="AT867" s="86"/>
      <c r="AU867" s="86"/>
    </row>
    <row r="868" ht="15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  <c r="AN868" s="86"/>
      <c r="AO868" s="86"/>
      <c r="AP868" s="86"/>
      <c r="AQ868" s="86"/>
      <c r="AR868" s="86"/>
      <c r="AS868" s="86"/>
      <c r="AT868" s="86"/>
      <c r="AU868" s="86"/>
    </row>
    <row r="869" ht="15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  <c r="AN869" s="86"/>
      <c r="AO869" s="86"/>
      <c r="AP869" s="86"/>
      <c r="AQ869" s="86"/>
      <c r="AR869" s="86"/>
      <c r="AS869" s="86"/>
      <c r="AT869" s="86"/>
      <c r="AU869" s="86"/>
    </row>
    <row r="870" ht="15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  <c r="AN870" s="86"/>
      <c r="AO870" s="86"/>
      <c r="AP870" s="86"/>
      <c r="AQ870" s="86"/>
      <c r="AR870" s="86"/>
      <c r="AS870" s="86"/>
      <c r="AT870" s="86"/>
      <c r="AU870" s="86"/>
    </row>
    <row r="871" ht="15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  <c r="AN871" s="86"/>
      <c r="AO871" s="86"/>
      <c r="AP871" s="86"/>
      <c r="AQ871" s="86"/>
      <c r="AR871" s="86"/>
      <c r="AS871" s="86"/>
      <c r="AT871" s="86"/>
      <c r="AU871" s="86"/>
    </row>
    <row r="872" ht="15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  <c r="AN872" s="86"/>
      <c r="AO872" s="86"/>
      <c r="AP872" s="86"/>
      <c r="AQ872" s="86"/>
      <c r="AR872" s="86"/>
      <c r="AS872" s="86"/>
      <c r="AT872" s="86"/>
      <c r="AU872" s="86"/>
    </row>
    <row r="873" ht="15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  <c r="AN873" s="86"/>
      <c r="AO873" s="86"/>
      <c r="AP873" s="86"/>
      <c r="AQ873" s="86"/>
      <c r="AR873" s="86"/>
      <c r="AS873" s="86"/>
      <c r="AT873" s="86"/>
      <c r="AU873" s="86"/>
    </row>
    <row r="874" ht="15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  <c r="AN874" s="86"/>
      <c r="AO874" s="86"/>
      <c r="AP874" s="86"/>
      <c r="AQ874" s="86"/>
      <c r="AR874" s="86"/>
      <c r="AS874" s="86"/>
      <c r="AT874" s="86"/>
      <c r="AU874" s="86"/>
    </row>
    <row r="875" ht="15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  <c r="AN875" s="86"/>
      <c r="AO875" s="86"/>
      <c r="AP875" s="86"/>
      <c r="AQ875" s="86"/>
      <c r="AR875" s="86"/>
      <c r="AS875" s="86"/>
      <c r="AT875" s="86"/>
      <c r="AU875" s="86"/>
    </row>
    <row r="876" ht="15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  <c r="AN876" s="86"/>
      <c r="AO876" s="86"/>
      <c r="AP876" s="86"/>
      <c r="AQ876" s="86"/>
      <c r="AR876" s="86"/>
      <c r="AS876" s="86"/>
      <c r="AT876" s="86"/>
      <c r="AU876" s="86"/>
    </row>
    <row r="877" ht="15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</row>
    <row r="878" ht="15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  <c r="AN878" s="86"/>
      <c r="AO878" s="86"/>
      <c r="AP878" s="86"/>
      <c r="AQ878" s="86"/>
      <c r="AR878" s="86"/>
      <c r="AS878" s="86"/>
      <c r="AT878" s="86"/>
      <c r="AU878" s="86"/>
    </row>
    <row r="879" ht="15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  <c r="AN879" s="86"/>
      <c r="AO879" s="86"/>
      <c r="AP879" s="86"/>
      <c r="AQ879" s="86"/>
      <c r="AR879" s="86"/>
      <c r="AS879" s="86"/>
      <c r="AT879" s="86"/>
      <c r="AU879" s="86"/>
    </row>
    <row r="880" ht="15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  <c r="AN880" s="86"/>
      <c r="AO880" s="86"/>
      <c r="AP880" s="86"/>
      <c r="AQ880" s="86"/>
      <c r="AR880" s="86"/>
      <c r="AS880" s="86"/>
      <c r="AT880" s="86"/>
      <c r="AU880" s="86"/>
    </row>
    <row r="881" ht="15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  <c r="AN881" s="86"/>
      <c r="AO881" s="86"/>
      <c r="AP881" s="86"/>
      <c r="AQ881" s="86"/>
      <c r="AR881" s="86"/>
      <c r="AS881" s="86"/>
      <c r="AT881" s="86"/>
      <c r="AU881" s="86"/>
    </row>
    <row r="882" ht="15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  <c r="AN882" s="86"/>
      <c r="AO882" s="86"/>
      <c r="AP882" s="86"/>
      <c r="AQ882" s="86"/>
      <c r="AR882" s="86"/>
      <c r="AS882" s="86"/>
      <c r="AT882" s="86"/>
      <c r="AU882" s="86"/>
    </row>
    <row r="883" ht="15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  <c r="AN883" s="86"/>
      <c r="AO883" s="86"/>
      <c r="AP883" s="86"/>
      <c r="AQ883" s="86"/>
      <c r="AR883" s="86"/>
      <c r="AS883" s="86"/>
      <c r="AT883" s="86"/>
      <c r="AU883" s="86"/>
    </row>
    <row r="884" ht="15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  <c r="AN884" s="86"/>
      <c r="AO884" s="86"/>
      <c r="AP884" s="86"/>
      <c r="AQ884" s="86"/>
      <c r="AR884" s="86"/>
      <c r="AS884" s="86"/>
      <c r="AT884" s="86"/>
      <c r="AU884" s="86"/>
    </row>
    <row r="885" ht="15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  <c r="AN885" s="86"/>
      <c r="AO885" s="86"/>
      <c r="AP885" s="86"/>
      <c r="AQ885" s="86"/>
      <c r="AR885" s="86"/>
      <c r="AS885" s="86"/>
      <c r="AT885" s="86"/>
      <c r="AU885" s="86"/>
    </row>
    <row r="886" ht="15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  <c r="AN886" s="86"/>
      <c r="AO886" s="86"/>
      <c r="AP886" s="86"/>
      <c r="AQ886" s="86"/>
      <c r="AR886" s="86"/>
      <c r="AS886" s="86"/>
      <c r="AT886" s="86"/>
      <c r="AU886" s="86"/>
    </row>
    <row r="887" ht="15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  <c r="AN887" s="86"/>
      <c r="AO887" s="86"/>
      <c r="AP887" s="86"/>
      <c r="AQ887" s="86"/>
      <c r="AR887" s="86"/>
      <c r="AS887" s="86"/>
      <c r="AT887" s="86"/>
      <c r="AU887" s="86"/>
    </row>
    <row r="888" ht="15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  <c r="AN888" s="86"/>
      <c r="AO888" s="86"/>
      <c r="AP888" s="86"/>
      <c r="AQ888" s="86"/>
      <c r="AR888" s="86"/>
      <c r="AS888" s="86"/>
      <c r="AT888" s="86"/>
      <c r="AU888" s="86"/>
    </row>
    <row r="889" ht="15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  <c r="AN889" s="86"/>
      <c r="AO889" s="86"/>
      <c r="AP889" s="86"/>
      <c r="AQ889" s="86"/>
      <c r="AR889" s="86"/>
      <c r="AS889" s="86"/>
      <c r="AT889" s="86"/>
      <c r="AU889" s="86"/>
    </row>
    <row r="890" ht="15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  <c r="AN890" s="86"/>
      <c r="AO890" s="86"/>
      <c r="AP890" s="86"/>
      <c r="AQ890" s="86"/>
      <c r="AR890" s="86"/>
      <c r="AS890" s="86"/>
      <c r="AT890" s="86"/>
      <c r="AU890" s="86"/>
    </row>
    <row r="891" ht="15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  <c r="AN891" s="86"/>
      <c r="AO891" s="86"/>
      <c r="AP891" s="86"/>
      <c r="AQ891" s="86"/>
      <c r="AR891" s="86"/>
      <c r="AS891" s="86"/>
      <c r="AT891" s="86"/>
      <c r="AU891" s="86"/>
    </row>
    <row r="892" ht="15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  <c r="AN892" s="86"/>
      <c r="AO892" s="86"/>
      <c r="AP892" s="86"/>
      <c r="AQ892" s="86"/>
      <c r="AR892" s="86"/>
      <c r="AS892" s="86"/>
      <c r="AT892" s="86"/>
      <c r="AU892" s="86"/>
    </row>
    <row r="893" ht="15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  <c r="AN893" s="86"/>
      <c r="AO893" s="86"/>
      <c r="AP893" s="86"/>
      <c r="AQ893" s="86"/>
      <c r="AR893" s="86"/>
      <c r="AS893" s="86"/>
      <c r="AT893" s="86"/>
      <c r="AU893" s="86"/>
    </row>
    <row r="894" ht="15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  <c r="AN894" s="86"/>
      <c r="AO894" s="86"/>
      <c r="AP894" s="86"/>
      <c r="AQ894" s="86"/>
      <c r="AR894" s="86"/>
      <c r="AS894" s="86"/>
      <c r="AT894" s="86"/>
      <c r="AU894" s="86"/>
    </row>
    <row r="895" ht="15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  <c r="AN895" s="86"/>
      <c r="AO895" s="86"/>
      <c r="AP895" s="86"/>
      <c r="AQ895" s="86"/>
      <c r="AR895" s="86"/>
      <c r="AS895" s="86"/>
      <c r="AT895" s="86"/>
      <c r="AU895" s="86"/>
    </row>
    <row r="896" ht="15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  <c r="AN896" s="86"/>
      <c r="AO896" s="86"/>
      <c r="AP896" s="86"/>
      <c r="AQ896" s="86"/>
      <c r="AR896" s="86"/>
      <c r="AS896" s="86"/>
      <c r="AT896" s="86"/>
      <c r="AU896" s="86"/>
    </row>
    <row r="897" ht="15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  <c r="AN897" s="86"/>
      <c r="AO897" s="86"/>
      <c r="AP897" s="86"/>
      <c r="AQ897" s="86"/>
      <c r="AR897" s="86"/>
      <c r="AS897" s="86"/>
      <c r="AT897" s="86"/>
      <c r="AU897" s="86"/>
    </row>
    <row r="898" ht="15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  <c r="AN898" s="86"/>
      <c r="AO898" s="86"/>
      <c r="AP898" s="86"/>
      <c r="AQ898" s="86"/>
      <c r="AR898" s="86"/>
      <c r="AS898" s="86"/>
      <c r="AT898" s="86"/>
      <c r="AU898" s="86"/>
    </row>
    <row r="899" ht="15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  <c r="AN899" s="86"/>
      <c r="AO899" s="86"/>
      <c r="AP899" s="86"/>
      <c r="AQ899" s="86"/>
      <c r="AR899" s="86"/>
      <c r="AS899" s="86"/>
      <c r="AT899" s="86"/>
      <c r="AU899" s="86"/>
    </row>
    <row r="900" ht="15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  <c r="AN900" s="86"/>
      <c r="AO900" s="86"/>
      <c r="AP900" s="86"/>
      <c r="AQ900" s="86"/>
      <c r="AR900" s="86"/>
      <c r="AS900" s="86"/>
      <c r="AT900" s="86"/>
      <c r="AU900" s="86"/>
    </row>
    <row r="901" ht="15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  <c r="AN901" s="86"/>
      <c r="AO901" s="86"/>
      <c r="AP901" s="86"/>
      <c r="AQ901" s="86"/>
      <c r="AR901" s="86"/>
      <c r="AS901" s="86"/>
      <c r="AT901" s="86"/>
      <c r="AU901" s="86"/>
    </row>
    <row r="902" ht="15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  <c r="AN902" s="86"/>
      <c r="AO902" s="86"/>
      <c r="AP902" s="86"/>
      <c r="AQ902" s="86"/>
      <c r="AR902" s="86"/>
      <c r="AS902" s="86"/>
      <c r="AT902" s="86"/>
      <c r="AU902" s="86"/>
    </row>
    <row r="903" ht="15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  <c r="AN903" s="86"/>
      <c r="AO903" s="86"/>
      <c r="AP903" s="86"/>
      <c r="AQ903" s="86"/>
      <c r="AR903" s="86"/>
      <c r="AS903" s="86"/>
      <c r="AT903" s="86"/>
      <c r="AU903" s="86"/>
    </row>
    <row r="904" ht="15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  <c r="AN904" s="86"/>
      <c r="AO904" s="86"/>
      <c r="AP904" s="86"/>
      <c r="AQ904" s="86"/>
      <c r="AR904" s="86"/>
      <c r="AS904" s="86"/>
      <c r="AT904" s="86"/>
      <c r="AU904" s="86"/>
    </row>
    <row r="905" ht="15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  <c r="AN905" s="86"/>
      <c r="AO905" s="86"/>
      <c r="AP905" s="86"/>
      <c r="AQ905" s="86"/>
      <c r="AR905" s="86"/>
      <c r="AS905" s="86"/>
      <c r="AT905" s="86"/>
      <c r="AU905" s="86"/>
    </row>
    <row r="906" ht="15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  <c r="AN906" s="86"/>
      <c r="AO906" s="86"/>
      <c r="AP906" s="86"/>
      <c r="AQ906" s="86"/>
      <c r="AR906" s="86"/>
      <c r="AS906" s="86"/>
      <c r="AT906" s="86"/>
      <c r="AU906" s="86"/>
    </row>
    <row r="907" ht="15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  <c r="AN907" s="86"/>
      <c r="AO907" s="86"/>
      <c r="AP907" s="86"/>
      <c r="AQ907" s="86"/>
      <c r="AR907" s="86"/>
      <c r="AS907" s="86"/>
      <c r="AT907" s="86"/>
      <c r="AU907" s="86"/>
    </row>
    <row r="908" ht="15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  <c r="AN908" s="86"/>
      <c r="AO908" s="86"/>
      <c r="AP908" s="86"/>
      <c r="AQ908" s="86"/>
      <c r="AR908" s="86"/>
      <c r="AS908" s="86"/>
      <c r="AT908" s="86"/>
      <c r="AU908" s="86"/>
    </row>
    <row r="909" ht="15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  <c r="AN909" s="86"/>
      <c r="AO909" s="86"/>
      <c r="AP909" s="86"/>
      <c r="AQ909" s="86"/>
      <c r="AR909" s="86"/>
      <c r="AS909" s="86"/>
      <c r="AT909" s="86"/>
      <c r="AU909" s="86"/>
    </row>
    <row r="910" ht="15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  <c r="AN910" s="86"/>
      <c r="AO910" s="86"/>
      <c r="AP910" s="86"/>
      <c r="AQ910" s="86"/>
      <c r="AR910" s="86"/>
      <c r="AS910" s="86"/>
      <c r="AT910" s="86"/>
      <c r="AU910" s="86"/>
    </row>
    <row r="911" ht="15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  <c r="AN911" s="86"/>
      <c r="AO911" s="86"/>
      <c r="AP911" s="86"/>
      <c r="AQ911" s="86"/>
      <c r="AR911" s="86"/>
      <c r="AS911" s="86"/>
      <c r="AT911" s="86"/>
      <c r="AU911" s="86"/>
    </row>
    <row r="912" ht="15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  <c r="AN912" s="86"/>
      <c r="AO912" s="86"/>
      <c r="AP912" s="86"/>
      <c r="AQ912" s="86"/>
      <c r="AR912" s="86"/>
      <c r="AS912" s="86"/>
      <c r="AT912" s="86"/>
      <c r="AU912" s="86"/>
    </row>
    <row r="913" ht="15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  <c r="AN913" s="86"/>
      <c r="AO913" s="86"/>
      <c r="AP913" s="86"/>
      <c r="AQ913" s="86"/>
      <c r="AR913" s="86"/>
      <c r="AS913" s="86"/>
      <c r="AT913" s="86"/>
      <c r="AU913" s="86"/>
    </row>
    <row r="914" ht="15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  <c r="AN914" s="86"/>
      <c r="AO914" s="86"/>
      <c r="AP914" s="86"/>
      <c r="AQ914" s="86"/>
      <c r="AR914" s="86"/>
      <c r="AS914" s="86"/>
      <c r="AT914" s="86"/>
      <c r="AU914" s="86"/>
    </row>
    <row r="915" ht="15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</row>
    <row r="916" ht="15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  <c r="AN916" s="86"/>
      <c r="AO916" s="86"/>
      <c r="AP916" s="86"/>
      <c r="AQ916" s="86"/>
      <c r="AR916" s="86"/>
      <c r="AS916" s="86"/>
      <c r="AT916" s="86"/>
      <c r="AU916" s="86"/>
    </row>
    <row r="917" ht="15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  <c r="AN917" s="86"/>
      <c r="AO917" s="86"/>
      <c r="AP917" s="86"/>
      <c r="AQ917" s="86"/>
      <c r="AR917" s="86"/>
      <c r="AS917" s="86"/>
      <c r="AT917" s="86"/>
      <c r="AU917" s="86"/>
    </row>
    <row r="918" ht="15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  <c r="AN918" s="86"/>
      <c r="AO918" s="86"/>
      <c r="AP918" s="86"/>
      <c r="AQ918" s="86"/>
      <c r="AR918" s="86"/>
      <c r="AS918" s="86"/>
      <c r="AT918" s="86"/>
      <c r="AU918" s="86"/>
    </row>
    <row r="919" ht="15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  <c r="AN919" s="86"/>
      <c r="AO919" s="86"/>
      <c r="AP919" s="86"/>
      <c r="AQ919" s="86"/>
      <c r="AR919" s="86"/>
      <c r="AS919" s="86"/>
      <c r="AT919" s="86"/>
      <c r="AU919" s="86"/>
    </row>
    <row r="920" ht="15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  <c r="AN920" s="86"/>
      <c r="AO920" s="86"/>
      <c r="AP920" s="86"/>
      <c r="AQ920" s="86"/>
      <c r="AR920" s="86"/>
      <c r="AS920" s="86"/>
      <c r="AT920" s="86"/>
      <c r="AU920" s="86"/>
    </row>
    <row r="921" ht="15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  <c r="AN921" s="86"/>
      <c r="AO921" s="86"/>
      <c r="AP921" s="86"/>
      <c r="AQ921" s="86"/>
      <c r="AR921" s="86"/>
      <c r="AS921" s="86"/>
      <c r="AT921" s="86"/>
      <c r="AU921" s="86"/>
    </row>
    <row r="922" ht="15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  <c r="AN922" s="86"/>
      <c r="AO922" s="86"/>
      <c r="AP922" s="86"/>
      <c r="AQ922" s="86"/>
      <c r="AR922" s="86"/>
      <c r="AS922" s="86"/>
      <c r="AT922" s="86"/>
      <c r="AU922" s="86"/>
    </row>
    <row r="923" ht="15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  <c r="AN923" s="86"/>
      <c r="AO923" s="86"/>
      <c r="AP923" s="86"/>
      <c r="AQ923" s="86"/>
      <c r="AR923" s="86"/>
      <c r="AS923" s="86"/>
      <c r="AT923" s="86"/>
      <c r="AU923" s="86"/>
    </row>
    <row r="924" ht="15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  <c r="AN924" s="86"/>
      <c r="AO924" s="86"/>
      <c r="AP924" s="86"/>
      <c r="AQ924" s="86"/>
      <c r="AR924" s="86"/>
      <c r="AS924" s="86"/>
      <c r="AT924" s="86"/>
      <c r="AU924" s="86"/>
    </row>
    <row r="925" ht="15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  <c r="AN925" s="86"/>
      <c r="AO925" s="86"/>
      <c r="AP925" s="86"/>
      <c r="AQ925" s="86"/>
      <c r="AR925" s="86"/>
      <c r="AS925" s="86"/>
      <c r="AT925" s="86"/>
      <c r="AU925" s="86"/>
    </row>
    <row r="926" ht="15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  <c r="AN926" s="86"/>
      <c r="AO926" s="86"/>
      <c r="AP926" s="86"/>
      <c r="AQ926" s="86"/>
      <c r="AR926" s="86"/>
      <c r="AS926" s="86"/>
      <c r="AT926" s="86"/>
      <c r="AU926" s="86"/>
    </row>
    <row r="927" ht="15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  <c r="AN927" s="86"/>
      <c r="AO927" s="86"/>
      <c r="AP927" s="86"/>
      <c r="AQ927" s="86"/>
      <c r="AR927" s="86"/>
      <c r="AS927" s="86"/>
      <c r="AT927" s="86"/>
      <c r="AU927" s="86"/>
    </row>
    <row r="928" ht="15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  <c r="AN928" s="86"/>
      <c r="AO928" s="86"/>
      <c r="AP928" s="86"/>
      <c r="AQ928" s="86"/>
      <c r="AR928" s="86"/>
      <c r="AS928" s="86"/>
      <c r="AT928" s="86"/>
      <c r="AU928" s="86"/>
    </row>
    <row r="929" ht="15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  <c r="AN929" s="86"/>
      <c r="AO929" s="86"/>
      <c r="AP929" s="86"/>
      <c r="AQ929" s="86"/>
      <c r="AR929" s="86"/>
      <c r="AS929" s="86"/>
      <c r="AT929" s="86"/>
      <c r="AU929" s="86"/>
    </row>
    <row r="930" ht="15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  <c r="AN930" s="86"/>
      <c r="AO930" s="86"/>
      <c r="AP930" s="86"/>
      <c r="AQ930" s="86"/>
      <c r="AR930" s="86"/>
      <c r="AS930" s="86"/>
      <c r="AT930" s="86"/>
      <c r="AU930" s="86"/>
    </row>
    <row r="931" ht="15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  <c r="AN931" s="86"/>
      <c r="AO931" s="86"/>
      <c r="AP931" s="86"/>
      <c r="AQ931" s="86"/>
      <c r="AR931" s="86"/>
      <c r="AS931" s="86"/>
      <c r="AT931" s="86"/>
      <c r="AU931" s="86"/>
    </row>
    <row r="932" ht="15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  <c r="AN932" s="86"/>
      <c r="AO932" s="86"/>
      <c r="AP932" s="86"/>
      <c r="AQ932" s="86"/>
      <c r="AR932" s="86"/>
      <c r="AS932" s="86"/>
      <c r="AT932" s="86"/>
      <c r="AU932" s="86"/>
    </row>
    <row r="933" ht="15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  <c r="AN933" s="86"/>
      <c r="AO933" s="86"/>
      <c r="AP933" s="86"/>
      <c r="AQ933" s="86"/>
      <c r="AR933" s="86"/>
      <c r="AS933" s="86"/>
      <c r="AT933" s="86"/>
      <c r="AU933" s="86"/>
    </row>
    <row r="934" ht="15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  <c r="AN934" s="86"/>
      <c r="AO934" s="86"/>
      <c r="AP934" s="86"/>
      <c r="AQ934" s="86"/>
      <c r="AR934" s="86"/>
      <c r="AS934" s="86"/>
      <c r="AT934" s="86"/>
      <c r="AU934" s="86"/>
    </row>
    <row r="935" ht="15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  <c r="AN935" s="86"/>
      <c r="AO935" s="86"/>
      <c r="AP935" s="86"/>
      <c r="AQ935" s="86"/>
      <c r="AR935" s="86"/>
      <c r="AS935" s="86"/>
      <c r="AT935" s="86"/>
      <c r="AU935" s="86"/>
    </row>
    <row r="936" ht="15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  <c r="AN936" s="86"/>
      <c r="AO936" s="86"/>
      <c r="AP936" s="86"/>
      <c r="AQ936" s="86"/>
      <c r="AR936" s="86"/>
      <c r="AS936" s="86"/>
      <c r="AT936" s="86"/>
      <c r="AU936" s="86"/>
    </row>
    <row r="937" ht="15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  <c r="AN937" s="86"/>
      <c r="AO937" s="86"/>
      <c r="AP937" s="86"/>
      <c r="AQ937" s="86"/>
      <c r="AR937" s="86"/>
      <c r="AS937" s="86"/>
      <c r="AT937" s="86"/>
      <c r="AU937" s="86"/>
    </row>
    <row r="938" ht="15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  <c r="AN938" s="86"/>
      <c r="AO938" s="86"/>
      <c r="AP938" s="86"/>
      <c r="AQ938" s="86"/>
      <c r="AR938" s="86"/>
      <c r="AS938" s="86"/>
      <c r="AT938" s="86"/>
      <c r="AU938" s="86"/>
    </row>
    <row r="939" ht="15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  <c r="AN939" s="86"/>
      <c r="AO939" s="86"/>
      <c r="AP939" s="86"/>
      <c r="AQ939" s="86"/>
      <c r="AR939" s="86"/>
      <c r="AS939" s="86"/>
      <c r="AT939" s="86"/>
      <c r="AU939" s="86"/>
    </row>
    <row r="940" ht="15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  <c r="AN940" s="86"/>
      <c r="AO940" s="86"/>
      <c r="AP940" s="86"/>
      <c r="AQ940" s="86"/>
      <c r="AR940" s="86"/>
      <c r="AS940" s="86"/>
      <c r="AT940" s="86"/>
      <c r="AU940" s="86"/>
    </row>
    <row r="941" ht="15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  <c r="AN941" s="86"/>
      <c r="AO941" s="86"/>
      <c r="AP941" s="86"/>
      <c r="AQ941" s="86"/>
      <c r="AR941" s="86"/>
      <c r="AS941" s="86"/>
      <c r="AT941" s="86"/>
      <c r="AU941" s="86"/>
    </row>
    <row r="942" ht="15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  <c r="AN942" s="86"/>
      <c r="AO942" s="86"/>
      <c r="AP942" s="86"/>
      <c r="AQ942" s="86"/>
      <c r="AR942" s="86"/>
      <c r="AS942" s="86"/>
      <c r="AT942" s="86"/>
      <c r="AU942" s="86"/>
    </row>
    <row r="943" ht="15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  <c r="AN943" s="86"/>
      <c r="AO943" s="86"/>
      <c r="AP943" s="86"/>
      <c r="AQ943" s="86"/>
      <c r="AR943" s="86"/>
      <c r="AS943" s="86"/>
      <c r="AT943" s="86"/>
      <c r="AU943" s="86"/>
    </row>
    <row r="944" ht="15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  <c r="AN944" s="86"/>
      <c r="AO944" s="86"/>
      <c r="AP944" s="86"/>
      <c r="AQ944" s="86"/>
      <c r="AR944" s="86"/>
      <c r="AS944" s="86"/>
      <c r="AT944" s="86"/>
      <c r="AU944" s="86"/>
    </row>
    <row r="945" ht="15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  <c r="AN945" s="86"/>
      <c r="AO945" s="86"/>
      <c r="AP945" s="86"/>
      <c r="AQ945" s="86"/>
      <c r="AR945" s="86"/>
      <c r="AS945" s="86"/>
      <c r="AT945" s="86"/>
      <c r="AU945" s="86"/>
    </row>
    <row r="946" ht="15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  <c r="AN946" s="86"/>
      <c r="AO946" s="86"/>
      <c r="AP946" s="86"/>
      <c r="AQ946" s="86"/>
      <c r="AR946" s="86"/>
      <c r="AS946" s="86"/>
      <c r="AT946" s="86"/>
      <c r="AU946" s="86"/>
    </row>
    <row r="947" ht="15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  <c r="AN947" s="86"/>
      <c r="AO947" s="86"/>
      <c r="AP947" s="86"/>
      <c r="AQ947" s="86"/>
      <c r="AR947" s="86"/>
      <c r="AS947" s="86"/>
      <c r="AT947" s="86"/>
      <c r="AU947" s="86"/>
    </row>
    <row r="948" ht="15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  <c r="AN948" s="86"/>
      <c r="AO948" s="86"/>
      <c r="AP948" s="86"/>
      <c r="AQ948" s="86"/>
      <c r="AR948" s="86"/>
      <c r="AS948" s="86"/>
      <c r="AT948" s="86"/>
      <c r="AU948" s="86"/>
    </row>
    <row r="949" ht="15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  <c r="AN949" s="86"/>
      <c r="AO949" s="86"/>
      <c r="AP949" s="86"/>
      <c r="AQ949" s="86"/>
      <c r="AR949" s="86"/>
      <c r="AS949" s="86"/>
      <c r="AT949" s="86"/>
      <c r="AU949" s="86"/>
    </row>
    <row r="950" ht="15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  <c r="AN950" s="86"/>
      <c r="AO950" s="86"/>
      <c r="AP950" s="86"/>
      <c r="AQ950" s="86"/>
      <c r="AR950" s="86"/>
      <c r="AS950" s="86"/>
      <c r="AT950" s="86"/>
      <c r="AU950" s="86"/>
    </row>
    <row r="951" ht="15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  <c r="AN951" s="86"/>
      <c r="AO951" s="86"/>
      <c r="AP951" s="86"/>
      <c r="AQ951" s="86"/>
      <c r="AR951" s="86"/>
      <c r="AS951" s="86"/>
      <c r="AT951" s="86"/>
      <c r="AU951" s="86"/>
    </row>
    <row r="952" ht="15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  <c r="AN952" s="86"/>
      <c r="AO952" s="86"/>
      <c r="AP952" s="86"/>
      <c r="AQ952" s="86"/>
      <c r="AR952" s="86"/>
      <c r="AS952" s="86"/>
      <c r="AT952" s="86"/>
      <c r="AU952" s="86"/>
    </row>
    <row r="953" ht="15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</row>
    <row r="954" ht="15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  <c r="AN954" s="86"/>
      <c r="AO954" s="86"/>
      <c r="AP954" s="86"/>
      <c r="AQ954" s="86"/>
      <c r="AR954" s="86"/>
      <c r="AS954" s="86"/>
      <c r="AT954" s="86"/>
      <c r="AU954" s="86"/>
    </row>
    <row r="955" ht="15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  <c r="AN955" s="86"/>
      <c r="AO955" s="86"/>
      <c r="AP955" s="86"/>
      <c r="AQ955" s="86"/>
      <c r="AR955" s="86"/>
      <c r="AS955" s="86"/>
      <c r="AT955" s="86"/>
      <c r="AU955" s="86"/>
    </row>
    <row r="956" ht="15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  <c r="AN956" s="86"/>
      <c r="AO956" s="86"/>
      <c r="AP956" s="86"/>
      <c r="AQ956" s="86"/>
      <c r="AR956" s="86"/>
      <c r="AS956" s="86"/>
      <c r="AT956" s="86"/>
      <c r="AU956" s="86"/>
    </row>
    <row r="957" ht="15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  <c r="AN957" s="86"/>
      <c r="AO957" s="86"/>
      <c r="AP957" s="86"/>
      <c r="AQ957" s="86"/>
      <c r="AR957" s="86"/>
      <c r="AS957" s="86"/>
      <c r="AT957" s="86"/>
      <c r="AU957" s="86"/>
    </row>
    <row r="958" ht="15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  <c r="AN958" s="86"/>
      <c r="AO958" s="86"/>
      <c r="AP958" s="86"/>
      <c r="AQ958" s="86"/>
      <c r="AR958" s="86"/>
      <c r="AS958" s="86"/>
      <c r="AT958" s="86"/>
      <c r="AU958" s="86"/>
    </row>
    <row r="959" ht="15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  <c r="AN959" s="86"/>
      <c r="AO959" s="86"/>
      <c r="AP959" s="86"/>
      <c r="AQ959" s="86"/>
      <c r="AR959" s="86"/>
      <c r="AS959" s="86"/>
      <c r="AT959" s="86"/>
      <c r="AU959" s="86"/>
    </row>
    <row r="960" ht="15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  <c r="AN960" s="86"/>
      <c r="AO960" s="86"/>
      <c r="AP960" s="86"/>
      <c r="AQ960" s="86"/>
      <c r="AR960" s="86"/>
      <c r="AS960" s="86"/>
      <c r="AT960" s="86"/>
      <c r="AU960" s="86"/>
    </row>
    <row r="961" ht="15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  <c r="AN961" s="86"/>
      <c r="AO961" s="86"/>
      <c r="AP961" s="86"/>
      <c r="AQ961" s="86"/>
      <c r="AR961" s="86"/>
      <c r="AS961" s="86"/>
      <c r="AT961" s="86"/>
      <c r="AU961" s="86"/>
    </row>
    <row r="962" ht="15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  <c r="AN962" s="86"/>
      <c r="AO962" s="86"/>
      <c r="AP962" s="86"/>
      <c r="AQ962" s="86"/>
      <c r="AR962" s="86"/>
      <c r="AS962" s="86"/>
      <c r="AT962" s="86"/>
      <c r="AU962" s="86"/>
    </row>
    <row r="963" ht="15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  <c r="AN963" s="86"/>
      <c r="AO963" s="86"/>
      <c r="AP963" s="86"/>
      <c r="AQ963" s="86"/>
      <c r="AR963" s="86"/>
      <c r="AS963" s="86"/>
      <c r="AT963" s="86"/>
      <c r="AU963" s="86"/>
    </row>
    <row r="964" ht="15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  <c r="AN964" s="86"/>
      <c r="AO964" s="86"/>
      <c r="AP964" s="86"/>
      <c r="AQ964" s="86"/>
      <c r="AR964" s="86"/>
      <c r="AS964" s="86"/>
      <c r="AT964" s="86"/>
      <c r="AU964" s="86"/>
    </row>
    <row r="965" ht="15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  <c r="AN965" s="86"/>
      <c r="AO965" s="86"/>
      <c r="AP965" s="86"/>
      <c r="AQ965" s="86"/>
      <c r="AR965" s="86"/>
      <c r="AS965" s="86"/>
      <c r="AT965" s="86"/>
      <c r="AU965" s="86"/>
    </row>
    <row r="966" ht="15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  <c r="AN966" s="86"/>
      <c r="AO966" s="86"/>
      <c r="AP966" s="86"/>
      <c r="AQ966" s="86"/>
      <c r="AR966" s="86"/>
      <c r="AS966" s="86"/>
      <c r="AT966" s="86"/>
      <c r="AU966" s="86"/>
    </row>
    <row r="967" ht="15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  <c r="AN967" s="86"/>
      <c r="AO967" s="86"/>
      <c r="AP967" s="86"/>
      <c r="AQ967" s="86"/>
      <c r="AR967" s="86"/>
      <c r="AS967" s="86"/>
      <c r="AT967" s="86"/>
      <c r="AU967" s="86"/>
    </row>
    <row r="968" ht="15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  <c r="AN968" s="86"/>
      <c r="AO968" s="86"/>
      <c r="AP968" s="86"/>
      <c r="AQ968" s="86"/>
      <c r="AR968" s="86"/>
      <c r="AS968" s="86"/>
      <c r="AT968" s="86"/>
      <c r="AU968" s="86"/>
    </row>
    <row r="969" ht="15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  <c r="AN969" s="86"/>
      <c r="AO969" s="86"/>
      <c r="AP969" s="86"/>
      <c r="AQ969" s="86"/>
      <c r="AR969" s="86"/>
      <c r="AS969" s="86"/>
      <c r="AT969" s="86"/>
      <c r="AU969" s="86"/>
    </row>
    <row r="970" ht="15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  <c r="AN970" s="86"/>
      <c r="AO970" s="86"/>
      <c r="AP970" s="86"/>
      <c r="AQ970" s="86"/>
      <c r="AR970" s="86"/>
      <c r="AS970" s="86"/>
      <c r="AT970" s="86"/>
      <c r="AU970" s="86"/>
    </row>
    <row r="971" ht="15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  <c r="AN971" s="86"/>
      <c r="AO971" s="86"/>
      <c r="AP971" s="86"/>
      <c r="AQ971" s="86"/>
      <c r="AR971" s="86"/>
      <c r="AS971" s="86"/>
      <c r="AT971" s="86"/>
      <c r="AU971" s="86"/>
    </row>
    <row r="972" ht="15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  <c r="AN972" s="86"/>
      <c r="AO972" s="86"/>
      <c r="AP972" s="86"/>
      <c r="AQ972" s="86"/>
      <c r="AR972" s="86"/>
      <c r="AS972" s="86"/>
      <c r="AT972" s="86"/>
      <c r="AU972" s="86"/>
    </row>
    <row r="973" ht="15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  <c r="AN973" s="86"/>
      <c r="AO973" s="86"/>
      <c r="AP973" s="86"/>
      <c r="AQ973" s="86"/>
      <c r="AR973" s="86"/>
      <c r="AS973" s="86"/>
      <c r="AT973" s="86"/>
      <c r="AU973" s="86"/>
    </row>
    <row r="974" ht="15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  <c r="AN974" s="86"/>
      <c r="AO974" s="86"/>
      <c r="AP974" s="86"/>
      <c r="AQ974" s="86"/>
      <c r="AR974" s="86"/>
      <c r="AS974" s="86"/>
      <c r="AT974" s="86"/>
      <c r="AU974" s="86"/>
    </row>
    <row r="975" ht="15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  <c r="AN975" s="86"/>
      <c r="AO975" s="86"/>
      <c r="AP975" s="86"/>
      <c r="AQ975" s="86"/>
      <c r="AR975" s="86"/>
      <c r="AS975" s="86"/>
      <c r="AT975" s="86"/>
      <c r="AU975" s="86"/>
    </row>
    <row r="976" ht="15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  <c r="AN976" s="86"/>
      <c r="AO976" s="86"/>
      <c r="AP976" s="86"/>
      <c r="AQ976" s="86"/>
      <c r="AR976" s="86"/>
      <c r="AS976" s="86"/>
      <c r="AT976" s="86"/>
      <c r="AU976" s="86"/>
    </row>
    <row r="977" ht="15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  <c r="AN977" s="86"/>
      <c r="AO977" s="86"/>
      <c r="AP977" s="86"/>
      <c r="AQ977" s="86"/>
      <c r="AR977" s="86"/>
      <c r="AS977" s="86"/>
      <c r="AT977" s="86"/>
      <c r="AU977" s="86"/>
    </row>
    <row r="978" ht="15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  <c r="AN978" s="86"/>
      <c r="AO978" s="86"/>
      <c r="AP978" s="86"/>
      <c r="AQ978" s="86"/>
      <c r="AR978" s="86"/>
      <c r="AS978" s="86"/>
      <c r="AT978" s="86"/>
      <c r="AU978" s="86"/>
    </row>
    <row r="979" ht="15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  <c r="AN979" s="86"/>
      <c r="AO979" s="86"/>
      <c r="AP979" s="86"/>
      <c r="AQ979" s="86"/>
      <c r="AR979" s="86"/>
      <c r="AS979" s="86"/>
      <c r="AT979" s="86"/>
      <c r="AU979" s="86"/>
    </row>
    <row r="980" ht="15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  <c r="AN980" s="86"/>
      <c r="AO980" s="86"/>
      <c r="AP980" s="86"/>
      <c r="AQ980" s="86"/>
      <c r="AR980" s="86"/>
      <c r="AS980" s="86"/>
      <c r="AT980" s="86"/>
      <c r="AU980" s="86"/>
    </row>
    <row r="981" ht="15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  <c r="AN981" s="86"/>
      <c r="AO981" s="86"/>
      <c r="AP981" s="86"/>
      <c r="AQ981" s="86"/>
      <c r="AR981" s="86"/>
      <c r="AS981" s="86"/>
      <c r="AT981" s="86"/>
      <c r="AU981" s="86"/>
    </row>
    <row r="982" ht="15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  <c r="AN982" s="86"/>
      <c r="AO982" s="86"/>
      <c r="AP982" s="86"/>
      <c r="AQ982" s="86"/>
      <c r="AR982" s="86"/>
      <c r="AS982" s="86"/>
      <c r="AT982" s="86"/>
      <c r="AU982" s="86"/>
    </row>
    <row r="983" ht="15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  <c r="AN983" s="86"/>
      <c r="AO983" s="86"/>
      <c r="AP983" s="86"/>
      <c r="AQ983" s="86"/>
      <c r="AR983" s="86"/>
      <c r="AS983" s="86"/>
      <c r="AT983" s="86"/>
      <c r="AU983" s="86"/>
    </row>
    <row r="984" ht="15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  <c r="AN984" s="86"/>
      <c r="AO984" s="86"/>
      <c r="AP984" s="86"/>
      <c r="AQ984" s="86"/>
      <c r="AR984" s="86"/>
      <c r="AS984" s="86"/>
      <c r="AT984" s="86"/>
      <c r="AU984" s="86"/>
    </row>
    <row r="985" ht="15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  <c r="AN985" s="86"/>
      <c r="AO985" s="86"/>
      <c r="AP985" s="86"/>
      <c r="AQ985" s="86"/>
      <c r="AR985" s="86"/>
      <c r="AS985" s="86"/>
      <c r="AT985" s="86"/>
      <c r="AU985" s="86"/>
    </row>
    <row r="986" ht="15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  <c r="AN986" s="86"/>
      <c r="AO986" s="86"/>
      <c r="AP986" s="86"/>
      <c r="AQ986" s="86"/>
      <c r="AR986" s="86"/>
      <c r="AS986" s="86"/>
      <c r="AT986" s="86"/>
      <c r="AU986" s="86"/>
    </row>
    <row r="987" ht="15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  <c r="AN987" s="86"/>
      <c r="AO987" s="86"/>
      <c r="AP987" s="86"/>
      <c r="AQ987" s="86"/>
      <c r="AR987" s="86"/>
      <c r="AS987" s="86"/>
      <c r="AT987" s="86"/>
      <c r="AU987" s="86"/>
    </row>
    <row r="988" ht="15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  <c r="AN988" s="86"/>
      <c r="AO988" s="86"/>
      <c r="AP988" s="86"/>
      <c r="AQ988" s="86"/>
      <c r="AR988" s="86"/>
      <c r="AS988" s="86"/>
      <c r="AT988" s="86"/>
      <c r="AU988" s="86"/>
    </row>
    <row r="989" ht="15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  <c r="AN989" s="86"/>
      <c r="AO989" s="86"/>
      <c r="AP989" s="86"/>
      <c r="AQ989" s="86"/>
      <c r="AR989" s="86"/>
      <c r="AS989" s="86"/>
      <c r="AT989" s="86"/>
      <c r="AU989" s="86"/>
    </row>
    <row r="990" ht="15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  <c r="AN990" s="86"/>
      <c r="AO990" s="86"/>
      <c r="AP990" s="86"/>
      <c r="AQ990" s="86"/>
      <c r="AR990" s="86"/>
      <c r="AS990" s="86"/>
      <c r="AT990" s="86"/>
      <c r="AU990" s="86"/>
    </row>
    <row r="991" ht="15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</row>
    <row r="992" ht="15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  <c r="AN992" s="86"/>
      <c r="AO992" s="86"/>
      <c r="AP992" s="86"/>
      <c r="AQ992" s="86"/>
      <c r="AR992" s="86"/>
      <c r="AS992" s="86"/>
      <c r="AT992" s="86"/>
      <c r="AU992" s="86"/>
    </row>
    <row r="993" ht="15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  <c r="AN993" s="86"/>
      <c r="AO993" s="86"/>
      <c r="AP993" s="86"/>
      <c r="AQ993" s="86"/>
      <c r="AR993" s="86"/>
      <c r="AS993" s="86"/>
      <c r="AT993" s="86"/>
      <c r="AU993" s="86"/>
    </row>
    <row r="994" ht="15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  <c r="AN994" s="86"/>
      <c r="AO994" s="86"/>
      <c r="AP994" s="86"/>
      <c r="AQ994" s="86"/>
      <c r="AR994" s="86"/>
      <c r="AS994" s="86"/>
      <c r="AT994" s="86"/>
      <c r="AU994" s="86"/>
    </row>
    <row r="995" ht="15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  <c r="AN995" s="86"/>
      <c r="AO995" s="86"/>
      <c r="AP995" s="86"/>
      <c r="AQ995" s="86"/>
      <c r="AR995" s="86"/>
      <c r="AS995" s="86"/>
      <c r="AT995" s="86"/>
      <c r="AU995" s="86"/>
    </row>
    <row r="996" ht="15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  <c r="AN996" s="86"/>
      <c r="AO996" s="86"/>
      <c r="AP996" s="86"/>
      <c r="AQ996" s="86"/>
      <c r="AR996" s="86"/>
      <c r="AS996" s="86"/>
      <c r="AT996" s="86"/>
      <c r="AU996" s="86"/>
    </row>
    <row r="997" ht="15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  <c r="AL997" s="86"/>
      <c r="AM997" s="86"/>
      <c r="AN997" s="86"/>
      <c r="AO997" s="86"/>
      <c r="AP997" s="86"/>
      <c r="AQ997" s="86"/>
      <c r="AR997" s="86"/>
      <c r="AS997" s="86"/>
      <c r="AT997" s="86"/>
      <c r="AU997" s="86"/>
    </row>
    <row r="998" ht="15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  <c r="AL998" s="86"/>
      <c r="AM998" s="86"/>
      <c r="AN998" s="86"/>
      <c r="AO998" s="86"/>
      <c r="AP998" s="86"/>
      <c r="AQ998" s="86"/>
      <c r="AR998" s="86"/>
      <c r="AS998" s="86"/>
      <c r="AT998" s="86"/>
      <c r="AU998" s="86"/>
    </row>
  </sheetData>
  <mergeCells count="17">
    <mergeCell ref="A1:W1"/>
    <mergeCell ref="C4:K4"/>
    <mergeCell ref="C6:K11"/>
    <mergeCell ref="C12:F13"/>
    <mergeCell ref="G12:K13"/>
    <mergeCell ref="D14:F22"/>
    <mergeCell ref="G14:K22"/>
    <mergeCell ref="C35:K35"/>
    <mergeCell ref="D38:J38"/>
    <mergeCell ref="C39:K39"/>
    <mergeCell ref="C14:C22"/>
    <mergeCell ref="C23:C27"/>
    <mergeCell ref="D23:F27"/>
    <mergeCell ref="G23:K27"/>
    <mergeCell ref="C28:C31"/>
    <mergeCell ref="D28:F31"/>
    <mergeCell ref="G28:K31"/>
  </mergeCells>
  <printOptions horizontalCentered="1"/>
  <pageMargins bottom="0.7874015748031497" footer="0.0" header="0.0" left="0.5118110236220472" right="0.5118110236220472" top="0.7874015748031497"/>
  <pageSetup paperSize="9" orientation="portrait"/>
  <colBreaks count="1" manualBreakCount="1">
    <brk id="12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54.44"/>
    <col customWidth="1" min="3" max="3" width="43.67"/>
    <col customWidth="1" min="4" max="6" width="8.78"/>
    <col customWidth="1" min="7" max="7" width="52.11"/>
    <col customWidth="1" min="8" max="26" width="8.78"/>
  </cols>
  <sheetData>
    <row r="1" ht="30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0" customHeight="1">
      <c r="A3" s="5"/>
      <c r="B3" s="6" t="s">
        <v>255</v>
      </c>
      <c r="C3" s="6" t="s">
        <v>256</v>
      </c>
      <c r="D3" s="5"/>
      <c r="E3" s="5"/>
      <c r="F3" s="16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 t="s">
        <v>27</v>
      </c>
      <c r="C4" s="5">
        <v>0.0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 t="s">
        <v>64</v>
      </c>
      <c r="C5" s="5">
        <v>3.0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 t="s">
        <v>68</v>
      </c>
      <c r="C6" s="5">
        <v>7.0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 t="s">
        <v>174</v>
      </c>
      <c r="C7" s="5">
        <v>10.0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17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171"/>
      <c r="G10" s="16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171"/>
      <c r="G11" s="16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171"/>
      <c r="G12" s="16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171"/>
      <c r="G13" s="16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171"/>
      <c r="G14" s="16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171"/>
      <c r="G15" s="16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171"/>
      <c r="G16" s="16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171"/>
      <c r="G17" s="16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171"/>
      <c r="G18" s="16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171"/>
      <c r="G19" s="16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171"/>
      <c r="G20" s="16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171"/>
      <c r="G21" s="16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23.67"/>
    <col customWidth="1" min="3" max="4" width="5.67"/>
    <col customWidth="1" min="5" max="5" width="2.11"/>
    <col customWidth="1" min="6" max="6" width="17.67"/>
    <col customWidth="1" min="7" max="8" width="5.67"/>
    <col customWidth="1" min="9" max="9" width="2.11"/>
    <col customWidth="1" min="10" max="10" width="21.67"/>
    <col customWidth="1" min="11" max="12" width="5.67"/>
    <col customWidth="1" min="13" max="13" width="2.11"/>
    <col customWidth="1" min="14" max="14" width="21.44"/>
    <col customWidth="1" min="15" max="16" width="5.67"/>
    <col customWidth="1" min="17" max="17" width="2.11"/>
    <col customWidth="1" min="18" max="18" width="18.33"/>
    <col customWidth="1" min="19" max="20" width="5.67"/>
    <col customWidth="1" min="21" max="21" width="2.11"/>
    <col customWidth="1" min="22" max="22" width="25.67"/>
    <col customWidth="1" min="23" max="24" width="5.67"/>
    <col customWidth="1" min="25" max="25" width="2.11"/>
    <col customWidth="1" min="26" max="26" width="22.78"/>
    <col customWidth="1" min="27" max="28" width="5.67"/>
    <col customWidth="1" min="29" max="29" width="2.11"/>
    <col customWidth="1" min="30" max="30" width="14.44"/>
    <col customWidth="1" min="31" max="32" width="5.67"/>
    <col customWidth="1" min="33" max="33" width="2.11"/>
    <col customWidth="1" min="34" max="34" width="23.11"/>
    <col customWidth="1" min="35" max="36" width="5.67"/>
    <col customWidth="1" min="37" max="37" width="2.11"/>
    <col customWidth="1" min="38" max="38" width="21.67"/>
    <col customWidth="1" min="39" max="40" width="5.67"/>
  </cols>
  <sheetData>
    <row r="1" ht="15.75" customHeight="1"/>
    <row r="2" ht="15.75" customHeight="1">
      <c r="B2" s="172" t="str">
        <f>'Diagnóstico'!C10</f>
        <v>Societário</v>
      </c>
      <c r="C2" s="173">
        <f>IFERROR('Diagnóstico'!I11/'Diagnóstico'!J11,0)</f>
        <v>0</v>
      </c>
      <c r="D2" s="173">
        <f t="shared" ref="D2:D8" si="1">1-C2</f>
        <v>1</v>
      </c>
      <c r="E2" s="172"/>
      <c r="F2" s="172" t="str">
        <f>'Diagnóstico'!C22</f>
        <v>Tecnologia</v>
      </c>
      <c r="G2" s="173">
        <f>IFERROR('Diagnóstico'!I23/'Diagnóstico'!J23,0)</f>
        <v>0</v>
      </c>
      <c r="H2" s="173">
        <f t="shared" ref="H2:H7" si="2">1-G2</f>
        <v>1</v>
      </c>
      <c r="I2" s="172"/>
      <c r="J2" s="172" t="str">
        <f>'Diagnóstico'!C33</f>
        <v>Comercial</v>
      </c>
      <c r="K2" s="173">
        <f>IFERROR('Diagnóstico'!I34/'Diagnóstico'!J34,0)</f>
        <v>0.45</v>
      </c>
      <c r="L2" s="173">
        <f t="shared" ref="L2:L8" si="3">1-K2</f>
        <v>0.55</v>
      </c>
      <c r="M2" s="172"/>
      <c r="N2" s="172" t="str">
        <f>'Diagnóstico'!C45</f>
        <v>Marketing</v>
      </c>
      <c r="O2" s="173">
        <f>IFERROR('Diagnóstico'!I46/'Diagnóstico'!J46,0)</f>
        <v>0.2</v>
      </c>
      <c r="P2" s="173">
        <f t="shared" ref="P2:P5" si="4">1-O2</f>
        <v>0.8</v>
      </c>
      <c r="Q2" s="172"/>
      <c r="R2" s="172" t="str">
        <f>'Diagnóstico'!C54</f>
        <v>Financeiro</v>
      </c>
      <c r="S2" s="173">
        <f>IFERROR('Diagnóstico'!I55/'Diagnóstico'!J55,0)</f>
        <v>0</v>
      </c>
      <c r="T2" s="173">
        <f t="shared" ref="T2:T9" si="5">1-S2</f>
        <v>1</v>
      </c>
      <c r="U2" s="172"/>
      <c r="V2" s="172" t="str">
        <f>'Diagnóstico'!C67</f>
        <v>Controladoria</v>
      </c>
      <c r="W2" s="173">
        <f>IFERROR('Diagnóstico'!I68/'Diagnóstico'!J68,0)</f>
        <v>0</v>
      </c>
      <c r="X2" s="173">
        <f t="shared" ref="X2:X11" si="6">1-W2</f>
        <v>1</v>
      </c>
      <c r="Z2" s="172" t="str">
        <f>'Diagnóstico'!C82</f>
        <v>Fiscal</v>
      </c>
      <c r="AA2" s="173">
        <f>IFERROR('Diagnóstico'!I83/'Diagnóstico'!J83,0)</f>
        <v>0</v>
      </c>
      <c r="AB2" s="173">
        <f t="shared" ref="AB2:AB6" si="7">1-AA2</f>
        <v>1</v>
      </c>
      <c r="AD2" s="172" t="str">
        <f>'Diagnóstico'!C92</f>
        <v>Contábil</v>
      </c>
      <c r="AE2" s="173">
        <f>IFERROR('Diagnóstico'!I93/'Diagnóstico'!J93,0)</f>
        <v>0</v>
      </c>
      <c r="AF2" s="173">
        <f t="shared" ref="AF2:AF6" si="8">1-AE2</f>
        <v>1</v>
      </c>
      <c r="AH2" s="174" t="str">
        <f>'Diagnóstico'!C102</f>
        <v>Gestão de Pessoas</v>
      </c>
      <c r="AI2" s="173">
        <f>IFERROR('Diagnóstico'!I103/'Diagnóstico'!J103,0)</f>
        <v>0.5</v>
      </c>
      <c r="AJ2" s="173">
        <f t="shared" ref="AJ2:AJ6" si="9">1-AI2</f>
        <v>0.5</v>
      </c>
      <c r="AL2" s="174" t="str">
        <f>'Diagnóstico'!C112</f>
        <v>Estratégia</v>
      </c>
      <c r="AM2" s="173">
        <f>IFERROR('Diagnóstico'!I113/'Diagnóstico'!J113,0)</f>
        <v>0.2333333333</v>
      </c>
      <c r="AN2" s="173">
        <f t="shared" ref="AN2:AN5" si="10">1-AM2</f>
        <v>0.7666666667</v>
      </c>
    </row>
    <row r="3" ht="15.75" customHeight="1">
      <c r="B3" s="175" t="str">
        <f>'Diagnóstico'!D15</f>
        <v>Formalização da sociedade</v>
      </c>
      <c r="C3" s="176">
        <f>IFERROR('Diagnóstico'!I15/'Diagnóstico'!J15,0)</f>
        <v>0</v>
      </c>
      <c r="D3" s="176">
        <f t="shared" si="1"/>
        <v>1</v>
      </c>
      <c r="F3" s="175" t="str">
        <f>'Diagnóstico'!D27</f>
        <v>Sistemas</v>
      </c>
      <c r="G3" s="176">
        <f>IFERROR('Diagnóstico'!I27/'Diagnóstico'!J27,0)</f>
        <v>0</v>
      </c>
      <c r="H3" s="176">
        <f t="shared" si="2"/>
        <v>1</v>
      </c>
      <c r="J3" s="175" t="str">
        <f>'Diagnóstico'!D38</f>
        <v>Meta de Vendas</v>
      </c>
      <c r="K3" s="176">
        <f>IFERROR('Diagnóstico'!I38/'Diagnóstico'!J38,0)</f>
        <v>0.3</v>
      </c>
      <c r="L3" s="176">
        <f t="shared" si="3"/>
        <v>0.7</v>
      </c>
      <c r="N3" s="175" t="str">
        <f>'Diagnóstico'!D50</f>
        <v>Planejamento</v>
      </c>
      <c r="O3" s="176">
        <f>IFERROR('Diagnóstico'!I50/'Diagnóstico'!J50,0)</f>
        <v>0.3</v>
      </c>
      <c r="P3" s="176">
        <f t="shared" si="4"/>
        <v>0.7</v>
      </c>
      <c r="R3" s="175" t="str">
        <f>'Diagnóstico'!D59</f>
        <v>Plano de Contas</v>
      </c>
      <c r="S3" s="176">
        <f>IFERROR('Diagnóstico'!I59/'Diagnóstico'!J59,0)</f>
        <v>0</v>
      </c>
      <c r="T3" s="176">
        <f t="shared" si="5"/>
        <v>1</v>
      </c>
      <c r="V3" s="175" t="str">
        <f>'Diagnóstico'!D72</f>
        <v>Capital de Giro</v>
      </c>
      <c r="W3" s="176">
        <f>IFERROR('Diagnóstico'!I72/'Diagnóstico'!J72,0)</f>
        <v>0</v>
      </c>
      <c r="X3" s="176">
        <f t="shared" si="6"/>
        <v>1</v>
      </c>
      <c r="Z3" s="175" t="str">
        <f>'Diagnóstico'!D87</f>
        <v>Planejamento Tributário</v>
      </c>
      <c r="AA3" s="176">
        <f>IFERROR('Diagnóstico'!I87/'Diagnóstico'!J87,0)</f>
        <v>0</v>
      </c>
      <c r="AB3" s="176">
        <f t="shared" si="7"/>
        <v>1</v>
      </c>
      <c r="AD3" s="175" t="str">
        <f>'Diagnóstico'!D97</f>
        <v>Balancete e DRE</v>
      </c>
      <c r="AE3" s="176">
        <f>IFERROR('Diagnóstico'!I97/'Diagnóstico'!J97,0)</f>
        <v>0</v>
      </c>
      <c r="AF3" s="176">
        <f t="shared" si="8"/>
        <v>1</v>
      </c>
      <c r="AH3" s="175" t="str">
        <f>'Diagnóstico'!D107</f>
        <v>Plano de Cargos e Salários</v>
      </c>
      <c r="AI3" s="176">
        <f>IFERROR('Diagnóstico'!I107/'Diagnóstico'!J107,0)</f>
        <v>0.7</v>
      </c>
      <c r="AJ3" s="176">
        <f t="shared" si="9"/>
        <v>0.3</v>
      </c>
      <c r="AL3" s="175" t="str">
        <f>'Diagnóstico'!D117</f>
        <v>Inovação</v>
      </c>
      <c r="AM3" s="176">
        <f>IFERROR('Diagnóstico'!I117/'Diagnóstico'!J117,0)</f>
        <v>0.7</v>
      </c>
      <c r="AN3" s="176">
        <f t="shared" si="10"/>
        <v>0.3</v>
      </c>
    </row>
    <row r="4" ht="15.75" customHeight="1">
      <c r="B4" s="175" t="str">
        <f>'Diagnóstico'!D16</f>
        <v>Quotas da sociedade</v>
      </c>
      <c r="C4" s="176">
        <f>IFERROR('Diagnóstico'!I16/'Diagnóstico'!J16,0)</f>
        <v>0</v>
      </c>
      <c r="D4" s="176">
        <f t="shared" si="1"/>
        <v>1</v>
      </c>
      <c r="F4" s="175" t="str">
        <f>'Diagnóstico'!D28</f>
        <v>Suporte</v>
      </c>
      <c r="G4" s="176">
        <f>IFERROR('Diagnóstico'!I28/'Diagnóstico'!J28,0)</f>
        <v>0</v>
      </c>
      <c r="H4" s="176">
        <f t="shared" si="2"/>
        <v>1</v>
      </c>
      <c r="J4" s="175" t="str">
        <f>'Diagnóstico'!D39</f>
        <v>CRM</v>
      </c>
      <c r="K4" s="176">
        <f>IFERROR('Diagnóstico'!I39/'Diagnóstico'!J39,0)</f>
        <v>0.7</v>
      </c>
      <c r="L4" s="176">
        <f t="shared" si="3"/>
        <v>0.3</v>
      </c>
      <c r="N4" s="175" t="str">
        <f>'Diagnóstico'!D51</f>
        <v>Assessoria de Marketing</v>
      </c>
      <c r="O4" s="176">
        <f>IFERROR('Diagnóstico'!I51/'Diagnóstico'!J51,0)</f>
        <v>0.3</v>
      </c>
      <c r="P4" s="176">
        <f t="shared" si="4"/>
        <v>0.7</v>
      </c>
      <c r="R4" s="175" t="str">
        <f>'Diagnóstico'!D60</f>
        <v>Contas a Pagar</v>
      </c>
      <c r="S4" s="176">
        <f>IFERROR('Diagnóstico'!I60/'Diagnóstico'!J60,0)</f>
        <v>0</v>
      </c>
      <c r="T4" s="176">
        <f t="shared" si="5"/>
        <v>1</v>
      </c>
      <c r="V4" s="175" t="str">
        <f>'Diagnóstico'!D73</f>
        <v>Meta Financeira</v>
      </c>
      <c r="W4" s="176">
        <f>IFERROR('Diagnóstico'!I73/'Diagnóstico'!J73,0)</f>
        <v>0</v>
      </c>
      <c r="X4" s="176">
        <f t="shared" si="6"/>
        <v>1</v>
      </c>
      <c r="Z4" s="175" t="str">
        <f>'Diagnóstico'!D88</f>
        <v>Recolhimento de Tributos</v>
      </c>
      <c r="AA4" s="176">
        <f>IFERROR('Diagnóstico'!I88/'Diagnóstico'!J88,0)</f>
        <v>0</v>
      </c>
      <c r="AB4" s="176">
        <f t="shared" si="7"/>
        <v>1</v>
      </c>
      <c r="AD4" s="175" t="str">
        <f>'Diagnóstico'!D98</f>
        <v>Automação</v>
      </c>
      <c r="AE4" s="176">
        <f>IFERROR('Diagnóstico'!I98/'Diagnóstico'!J98,0)</f>
        <v>0</v>
      </c>
      <c r="AF4" s="176">
        <f t="shared" si="8"/>
        <v>1</v>
      </c>
      <c r="AH4" s="175" t="str">
        <f>'Diagnóstico'!D108</f>
        <v>Benefícios</v>
      </c>
      <c r="AI4" s="176">
        <f>IFERROR('Diagnóstico'!I108/'Diagnóstico'!J108,0)</f>
        <v>0</v>
      </c>
      <c r="AJ4" s="176">
        <f t="shared" si="9"/>
        <v>1</v>
      </c>
      <c r="AL4" s="175" t="str">
        <f>'Diagnóstico'!D118</f>
        <v>Crescimento e Expansão</v>
      </c>
      <c r="AM4" s="176">
        <f>IFERROR('Diagnóstico'!I118/'Diagnóstico'!J118,0)</f>
        <v>0</v>
      </c>
      <c r="AN4" s="176">
        <f t="shared" si="10"/>
        <v>1</v>
      </c>
    </row>
    <row r="5" ht="15.75" customHeight="1">
      <c r="B5" s="175" t="str">
        <f>'Diagnóstico'!D17</f>
        <v>Governança</v>
      </c>
      <c r="C5" s="176">
        <f>IFERROR('Diagnóstico'!I17/'Diagnóstico'!J17,0)</f>
        <v>0</v>
      </c>
      <c r="D5" s="176">
        <f t="shared" si="1"/>
        <v>1</v>
      </c>
      <c r="F5" s="175" t="str">
        <f>'Diagnóstico'!D29</f>
        <v>Segurança e Backup</v>
      </c>
      <c r="G5" s="176">
        <f>IFERROR('Diagnóstico'!I29/'Diagnóstico'!J29,0)</f>
        <v>0</v>
      </c>
      <c r="H5" s="176">
        <f t="shared" si="2"/>
        <v>1</v>
      </c>
      <c r="J5" s="175" t="str">
        <f>'Diagnóstico'!D40</f>
        <v>Precificação dos Serviços</v>
      </c>
      <c r="K5" s="176">
        <f>IFERROR('Diagnóstico'!I40/'Diagnóstico'!J40,0)</f>
        <v>0.7</v>
      </c>
      <c r="L5" s="176">
        <f t="shared" si="3"/>
        <v>0.3</v>
      </c>
      <c r="N5" s="175" t="str">
        <f>'Diagnóstico'!D52</f>
        <v>Endomarketing</v>
      </c>
      <c r="O5" s="176">
        <f>IFERROR('Diagnóstico'!I52/'Diagnóstico'!J52,0)</f>
        <v>0</v>
      </c>
      <c r="P5" s="176">
        <f t="shared" si="4"/>
        <v>1</v>
      </c>
      <c r="R5" s="175" t="str">
        <f>'Diagnóstico'!D61</f>
        <v>Contas a Receber</v>
      </c>
      <c r="S5" s="176">
        <f>IFERROR('Diagnóstico'!I61/'Diagnóstico'!J61,0)</f>
        <v>0</v>
      </c>
      <c r="T5" s="176">
        <f t="shared" si="5"/>
        <v>1</v>
      </c>
      <c r="V5" s="175" t="str">
        <f>'Diagnóstico'!D74</f>
        <v>Orçamento</v>
      </c>
      <c r="W5" s="176">
        <f>IFERROR('Diagnóstico'!I74/'Diagnóstico'!J74,0)</f>
        <v>0</v>
      </c>
      <c r="X5" s="176">
        <f t="shared" si="6"/>
        <v>1</v>
      </c>
      <c r="Z5" s="175" t="str">
        <f>'Diagnóstico'!D89</f>
        <v>Apuração Fiscal</v>
      </c>
      <c r="AA5" s="176">
        <f>IFERROR('Diagnóstico'!I89/'Diagnóstico'!J89,0)</f>
        <v>0</v>
      </c>
      <c r="AB5" s="176">
        <f t="shared" si="7"/>
        <v>1</v>
      </c>
      <c r="AD5" s="175" t="str">
        <f>'Diagnóstico'!D99</f>
        <v>Documentação</v>
      </c>
      <c r="AE5" s="176">
        <f>IFERROR('Diagnóstico'!I99/'Diagnóstico'!J99,0)</f>
        <v>0</v>
      </c>
      <c r="AF5" s="176">
        <f t="shared" si="8"/>
        <v>1</v>
      </c>
      <c r="AH5" s="175" t="str">
        <f>'Diagnóstico'!D109</f>
        <v>Obrigações Trabalhistas</v>
      </c>
      <c r="AI5" s="176">
        <f>IFERROR('Diagnóstico'!I109/'Diagnóstico'!J109,0)</f>
        <v>1</v>
      </c>
      <c r="AJ5" s="176">
        <f t="shared" si="9"/>
        <v>0</v>
      </c>
      <c r="AL5" s="175" t="str">
        <f>'Diagnóstico'!D119</f>
        <v>Estratégia</v>
      </c>
      <c r="AM5" s="176">
        <f>IFERROR('Diagnóstico'!I119/'Diagnóstico'!J119,0)</f>
        <v>0</v>
      </c>
      <c r="AN5" s="176">
        <f t="shared" si="10"/>
        <v>1</v>
      </c>
    </row>
    <row r="6" ht="15.75" customHeight="1">
      <c r="B6" s="175" t="str">
        <f>'Diagnóstico'!D18</f>
        <v>Separação das Finanças</v>
      </c>
      <c r="C6" s="176">
        <f>IFERROR('Diagnóstico'!I18/'Diagnóstico'!J18,0)</f>
        <v>0</v>
      </c>
      <c r="D6" s="176">
        <f t="shared" si="1"/>
        <v>1</v>
      </c>
      <c r="F6" s="175" t="str">
        <f>'Diagnóstico'!D30</f>
        <v>Infraestrutura</v>
      </c>
      <c r="G6" s="176">
        <f>IFERROR('Diagnóstico'!I30/'Diagnóstico'!J30,0)</f>
        <v>0</v>
      </c>
      <c r="H6" s="176">
        <f t="shared" si="2"/>
        <v>1</v>
      </c>
      <c r="J6" s="175" t="str">
        <f>'Diagnóstico'!D41</f>
        <v>Relatórios</v>
      </c>
      <c r="K6" s="176">
        <f>IFERROR('Diagnóstico'!I41/'Diagnóstico'!J41,0)</f>
        <v>0.7</v>
      </c>
      <c r="L6" s="176">
        <f t="shared" si="3"/>
        <v>0.3</v>
      </c>
      <c r="R6" s="175" t="str">
        <f>'Diagnóstico'!D62</f>
        <v>Conciliação Bancária</v>
      </c>
      <c r="S6" s="176">
        <f>IFERROR('Diagnóstico'!I62/'Diagnóstico'!J62,0)</f>
        <v>0</v>
      </c>
      <c r="T6" s="176">
        <f t="shared" si="5"/>
        <v>1</v>
      </c>
      <c r="V6" s="175" t="str">
        <f>'Diagnóstico'!D75</f>
        <v>Ponto de Equilíbrio</v>
      </c>
      <c r="W6" s="176">
        <f>IFERROR('Diagnóstico'!I75/'Diagnóstico'!J75,0)</f>
        <v>0</v>
      </c>
      <c r="X6" s="176">
        <f t="shared" si="6"/>
        <v>1</v>
      </c>
      <c r="Z6" s="175" t="str">
        <f>'Diagnóstico'!D90</f>
        <v>Automação</v>
      </c>
      <c r="AA6" s="176">
        <f>IFERROR('Diagnóstico'!I90/'Diagnóstico'!J90,0)</f>
        <v>0</v>
      </c>
      <c r="AB6" s="176">
        <f t="shared" si="7"/>
        <v>1</v>
      </c>
      <c r="AD6" s="175" t="str">
        <f>'Diagnóstico'!D100</f>
        <v>Planejamento</v>
      </c>
      <c r="AE6" s="176">
        <f>IFERROR('Diagnóstico'!I100/'Diagnóstico'!J100,0)</f>
        <v>0</v>
      </c>
      <c r="AF6" s="176">
        <f t="shared" si="8"/>
        <v>1</v>
      </c>
      <c r="AH6" s="175" t="str">
        <f>'Diagnóstico'!D110</f>
        <v>PLR</v>
      </c>
      <c r="AI6" s="176">
        <f>IFERROR('Diagnóstico'!I110/'Diagnóstico'!J110,0)</f>
        <v>0.3</v>
      </c>
      <c r="AJ6" s="176">
        <f t="shared" si="9"/>
        <v>0.7</v>
      </c>
    </row>
    <row r="7" ht="15.75" customHeight="1">
      <c r="B7" s="175" t="str">
        <f>'Diagnóstico'!D19</f>
        <v>Pró-Labore</v>
      </c>
      <c r="C7" s="176">
        <f>IFERROR('Diagnóstico'!I19/'Diagnóstico'!J19,0)</f>
        <v>0</v>
      </c>
      <c r="D7" s="176">
        <f t="shared" si="1"/>
        <v>1</v>
      </c>
      <c r="F7" s="175" t="str">
        <f>'Diagnóstico'!D31</f>
        <v>Automação</v>
      </c>
      <c r="G7" s="176">
        <f>IFERROR('Diagnóstico'!I31/'Diagnóstico'!J31,0)</f>
        <v>0</v>
      </c>
      <c r="H7" s="176">
        <f t="shared" si="2"/>
        <v>1</v>
      </c>
      <c r="J7" s="175" t="str">
        <f>'Diagnóstico'!D42</f>
        <v>Governança</v>
      </c>
      <c r="K7" s="176">
        <f>IFERROR('Diagnóstico'!I42/'Diagnóstico'!J42,0)</f>
        <v>0.3</v>
      </c>
      <c r="L7" s="176">
        <f t="shared" si="3"/>
        <v>0.7</v>
      </c>
      <c r="R7" s="175" t="str">
        <f>'Diagnóstico'!D63</f>
        <v>Fluxo de Caixa</v>
      </c>
      <c r="S7" s="176">
        <f>IFERROR('Diagnóstico'!I63/'Diagnóstico'!J63,0)</f>
        <v>0</v>
      </c>
      <c r="T7" s="176">
        <f t="shared" si="5"/>
        <v>1</v>
      </c>
      <c r="V7" s="175" t="str">
        <f>'Diagnóstico'!D76</f>
        <v>Gestão Orçamentária</v>
      </c>
      <c r="W7" s="176">
        <f>IFERROR('Diagnóstico'!I76/'Diagnóstico'!J76,0)</f>
        <v>0</v>
      </c>
      <c r="X7" s="176">
        <f t="shared" si="6"/>
        <v>1</v>
      </c>
    </row>
    <row r="8" ht="15.75" customHeight="1">
      <c r="B8" s="175" t="str">
        <f>'Diagnóstico'!D20</f>
        <v>Distribuição de Lucros</v>
      </c>
      <c r="C8" s="176">
        <f>IFERROR('Diagnóstico'!I20/'Diagnóstico'!J20,0)</f>
        <v>0</v>
      </c>
      <c r="D8" s="176">
        <f t="shared" si="1"/>
        <v>1</v>
      </c>
      <c r="J8" s="175" t="str">
        <f>'Diagnóstico'!D43</f>
        <v>Indicadores</v>
      </c>
      <c r="K8" s="176">
        <f>IFERROR('Diagnóstico'!I43/'Diagnóstico'!J43,0)</f>
        <v>0</v>
      </c>
      <c r="L8" s="176">
        <f t="shared" si="3"/>
        <v>1</v>
      </c>
      <c r="R8" s="175" t="str">
        <f>'Diagnóstico'!D64</f>
        <v>Crédito e Cobrança</v>
      </c>
      <c r="S8" s="176">
        <f>IFERROR('Diagnóstico'!I64/'Diagnóstico'!J64,0)</f>
        <v>0</v>
      </c>
      <c r="T8" s="176">
        <f t="shared" si="5"/>
        <v>1</v>
      </c>
      <c r="V8" s="175" t="str">
        <f>'Diagnóstico'!D77</f>
        <v>Gestão de Custos e Despesas</v>
      </c>
      <c r="W8" s="176">
        <f>IFERROR('Diagnóstico'!I77/'Diagnóstico'!J77,0)</f>
        <v>0</v>
      </c>
      <c r="X8" s="176">
        <f t="shared" si="6"/>
        <v>1</v>
      </c>
    </row>
    <row r="9" ht="15.75" customHeight="1">
      <c r="R9" s="175" t="str">
        <f>'Diagnóstico'!D65</f>
        <v>Relatórios</v>
      </c>
      <c r="S9" s="176">
        <f>IFERROR('Diagnóstico'!I65/'Diagnóstico'!J65,0)</f>
        <v>0</v>
      </c>
      <c r="T9" s="176">
        <f t="shared" si="5"/>
        <v>1</v>
      </c>
      <c r="V9" s="175" t="str">
        <f>'Diagnóstico'!D78</f>
        <v>Análise Vertical / Horizontal</v>
      </c>
      <c r="W9" s="176">
        <f>IFERROR('Diagnóstico'!I78/'Diagnóstico'!J78,0)</f>
        <v>0</v>
      </c>
      <c r="X9" s="176">
        <f t="shared" si="6"/>
        <v>1</v>
      </c>
    </row>
    <row r="10" ht="15.75" customHeight="1">
      <c r="V10" s="175" t="str">
        <f>'Diagnóstico'!D79</f>
        <v>Indicadores</v>
      </c>
      <c r="W10" s="176">
        <f>IFERROR('Diagnóstico'!I79/'Diagnóstico'!J79,0)</f>
        <v>0</v>
      </c>
      <c r="X10" s="176">
        <f t="shared" si="6"/>
        <v>1</v>
      </c>
    </row>
    <row r="11" ht="15.75" customHeight="1">
      <c r="V11" s="175" t="str">
        <f>'Diagnóstico'!D80</f>
        <v>Relatórios</v>
      </c>
      <c r="W11" s="176">
        <f>IFERROR('Diagnóstico'!I80/'Diagnóstico'!J80,0)</f>
        <v>0</v>
      </c>
      <c r="X11" s="176">
        <f t="shared" si="6"/>
        <v>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