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rael\Desktop\topicos avanzados programacion\Plantillas de Gestión de Proyecto\02. PLANIFICACION\"/>
    </mc:Choice>
  </mc:AlternateContent>
  <xr:revisionPtr revIDLastSave="0" documentId="13_ncr:1_{823C2326-1A33-4772-82A5-0282A406D3D3}" xr6:coauthVersionLast="47" xr6:coauthVersionMax="47" xr10:uidLastSave="{00000000-0000-0000-0000-000000000000}"/>
  <bookViews>
    <workbookView xWindow="-120" yWindow="-120" windowWidth="20730" windowHeight="11160" tabRatio="522" xr2:uid="{00000000-000D-0000-FFFF-FFFF00000000}"/>
  </bookViews>
  <sheets>
    <sheet name="Sprint 1" sheetId="31" r:id="rId1"/>
    <sheet name="Sprint 2" sheetId="30" r:id="rId2"/>
    <sheet name="Sprint 3" sheetId="29" r:id="rId3"/>
    <sheet name="Plantilla Sprint" sheetId="27" r:id="rId4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3">'Plantilla Sprint'!$F$18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>#REF!</definedName>
    <definedName name="ImplementationDays" localSheetId="3">'Plantilla Sprint'!$D$16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3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Sprint">#REF!</definedName>
    <definedName name="SprintCount">#REF!</definedName>
    <definedName name="SprintsInTrend">#REF!</definedName>
    <definedName name="SprintTasks" localSheetId="3">'Plantilla Sprint'!$C$21:$AF$70</definedName>
    <definedName name="SprintTasks" localSheetId="0">'Sprint 1'!$C$21:$AF$70</definedName>
    <definedName name="SprintTasks" localSheetId="1">'Sprint 2'!$C$21:$AF$70</definedName>
    <definedName name="SprintTasks" localSheetId="2">'Sprint 3'!$C$21:$AF$70</definedName>
    <definedName name="SprintTasks">#REF!</definedName>
    <definedName name="Status">#REF!</definedName>
    <definedName name="StoryName">#REF!</definedName>
    <definedName name="TaskRows" localSheetId="3">'Plantilla Sprint'!$D$18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>#REF!</definedName>
    <definedName name="TaskStatus" localSheetId="3">'Plantilla Sprint'!$F$21:$F$65</definedName>
    <definedName name="TaskStatus" localSheetId="0">'Sprint 1'!$F$21:$F$65</definedName>
    <definedName name="TaskStatus" localSheetId="1">'Sprint 2'!$F$21:$F$65</definedName>
    <definedName name="TaskStatus" localSheetId="2">'Sprint 3'!$F$21:$F$65</definedName>
    <definedName name="TaskStatus">#REF!</definedName>
    <definedName name="TaskStoryID" localSheetId="3">'Plantilla Sprint'!$D$21:$D$60</definedName>
    <definedName name="TaskStoryID" localSheetId="0">'Sprint 1'!$D$21:$D$60</definedName>
    <definedName name="TaskStoryID" localSheetId="1">'Sprint 2'!$D$21:$D$60</definedName>
    <definedName name="TaskStoryID" localSheetId="2">'Sprint 3'!$D$21:$D$60</definedName>
    <definedName name="TaskStoryID">#REF!</definedName>
    <definedName name="TotalEffort" localSheetId="3">'Plantilla Sprint'!$G$17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>#REF!</definedName>
    <definedName name="TrendDays" localSheetId="3">'Plantilla Sprint'!$F$20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>#REF!</definedName>
    <definedName name="TrendOffset">#REF!</definedName>
    <definedName name="TrendSprintCoun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1" l="1"/>
  <c r="H26" i="31"/>
  <c r="H25" i="31"/>
  <c r="H24" i="31"/>
  <c r="H23" i="31"/>
  <c r="H22" i="31"/>
  <c r="F71" i="31"/>
  <c r="H66" i="31"/>
  <c r="H65" i="31"/>
  <c r="H64" i="31"/>
  <c r="I63" i="31"/>
  <c r="H63" i="31"/>
  <c r="F63" i="31"/>
  <c r="H62" i="31"/>
  <c r="F62" i="31"/>
  <c r="H61" i="31"/>
  <c r="F61" i="31"/>
  <c r="H60" i="31"/>
  <c r="F60" i="31"/>
  <c r="H59" i="31"/>
  <c r="F59" i="31"/>
  <c r="H58" i="31"/>
  <c r="F58" i="31"/>
  <c r="H57" i="31"/>
  <c r="F57" i="31"/>
  <c r="H56" i="31"/>
  <c r="F56" i="31"/>
  <c r="H55" i="31"/>
  <c r="F55" i="31"/>
  <c r="H54" i="31"/>
  <c r="F54" i="31"/>
  <c r="H53" i="31"/>
  <c r="F53" i="31"/>
  <c r="H52" i="31"/>
  <c r="F52" i="31"/>
  <c r="H51" i="31"/>
  <c r="F51" i="31"/>
  <c r="H50" i="31"/>
  <c r="F50" i="31"/>
  <c r="H49" i="31"/>
  <c r="F49" i="31"/>
  <c r="H48" i="31"/>
  <c r="F48" i="31"/>
  <c r="H47" i="31"/>
  <c r="F47" i="31"/>
  <c r="H46" i="31"/>
  <c r="F46" i="31"/>
  <c r="H45" i="31"/>
  <c r="F45" i="31"/>
  <c r="H44" i="31"/>
  <c r="F44" i="31"/>
  <c r="H43" i="31"/>
  <c r="F43" i="31"/>
  <c r="H42" i="31"/>
  <c r="F42" i="31"/>
  <c r="H41" i="31"/>
  <c r="F41" i="31"/>
  <c r="H40" i="31"/>
  <c r="F40" i="31"/>
  <c r="H39" i="31"/>
  <c r="F39" i="31"/>
  <c r="H38" i="31"/>
  <c r="F38" i="31"/>
  <c r="H37" i="31"/>
  <c r="F37" i="31"/>
  <c r="H36" i="31"/>
  <c r="F36" i="31"/>
  <c r="H35" i="31"/>
  <c r="F35" i="31"/>
  <c r="H34" i="31"/>
  <c r="F34" i="31"/>
  <c r="H33" i="31"/>
  <c r="F33" i="31"/>
  <c r="H32" i="31"/>
  <c r="F32" i="31"/>
  <c r="H31" i="31"/>
  <c r="F31" i="31"/>
  <c r="H30" i="31"/>
  <c r="F30" i="31"/>
  <c r="H29" i="31"/>
  <c r="F29" i="31"/>
  <c r="H28" i="31"/>
  <c r="F28" i="31"/>
  <c r="I21" i="31"/>
  <c r="J21" i="31"/>
  <c r="D18" i="31"/>
  <c r="AD17" i="31"/>
  <c r="P17" i="30"/>
  <c r="I24" i="30"/>
  <c r="H22" i="30"/>
  <c r="H23" i="30"/>
  <c r="H24" i="30"/>
  <c r="H25" i="30"/>
  <c r="H26" i="30"/>
  <c r="H27" i="30"/>
  <c r="H22" i="29"/>
  <c r="H23" i="29"/>
  <c r="H24" i="29"/>
  <c r="H25" i="29"/>
  <c r="H26" i="29"/>
  <c r="H27" i="29"/>
  <c r="F71" i="30"/>
  <c r="H66" i="30"/>
  <c r="H65" i="30"/>
  <c r="H64" i="30"/>
  <c r="H63" i="30"/>
  <c r="F63" i="30"/>
  <c r="H62" i="30"/>
  <c r="F62" i="30"/>
  <c r="H61" i="30"/>
  <c r="F61" i="30"/>
  <c r="H60" i="30"/>
  <c r="F60" i="30"/>
  <c r="H59" i="30"/>
  <c r="F59" i="30"/>
  <c r="H58" i="30"/>
  <c r="F58" i="30"/>
  <c r="H57" i="30"/>
  <c r="F57" i="30"/>
  <c r="H56" i="30"/>
  <c r="F56" i="30"/>
  <c r="H55" i="30"/>
  <c r="F55" i="30"/>
  <c r="H54" i="30"/>
  <c r="F54" i="30"/>
  <c r="H53" i="30"/>
  <c r="F53" i="30"/>
  <c r="H52" i="30"/>
  <c r="F52" i="30"/>
  <c r="H51" i="30"/>
  <c r="F51" i="30"/>
  <c r="H50" i="30"/>
  <c r="F50" i="30"/>
  <c r="H49" i="30"/>
  <c r="F49" i="30"/>
  <c r="H48" i="30"/>
  <c r="F48" i="30"/>
  <c r="H47" i="30"/>
  <c r="F47" i="30"/>
  <c r="H46" i="30"/>
  <c r="F46" i="30"/>
  <c r="H45" i="30"/>
  <c r="F45" i="30"/>
  <c r="H44" i="30"/>
  <c r="F44" i="30"/>
  <c r="H43" i="30"/>
  <c r="F43" i="30"/>
  <c r="H42" i="30"/>
  <c r="F42" i="30"/>
  <c r="H41" i="30"/>
  <c r="F41" i="30"/>
  <c r="H40" i="30"/>
  <c r="F40" i="30"/>
  <c r="H39" i="30"/>
  <c r="F39" i="30"/>
  <c r="H38" i="30"/>
  <c r="F38" i="30"/>
  <c r="H37" i="30"/>
  <c r="F37" i="30"/>
  <c r="H36" i="30"/>
  <c r="F36" i="30"/>
  <c r="H35" i="30"/>
  <c r="F35" i="30"/>
  <c r="H34" i="30"/>
  <c r="F34" i="30"/>
  <c r="H33" i="30"/>
  <c r="F33" i="30"/>
  <c r="H32" i="30"/>
  <c r="F32" i="30"/>
  <c r="H31" i="30"/>
  <c r="F31" i="30"/>
  <c r="H30" i="30"/>
  <c r="F30" i="30"/>
  <c r="H29" i="30"/>
  <c r="F29" i="30"/>
  <c r="H28" i="30"/>
  <c r="F28" i="30"/>
  <c r="I21" i="30"/>
  <c r="I25" i="30"/>
  <c r="D18" i="30"/>
  <c r="AJ17" i="30"/>
  <c r="AI17" i="30"/>
  <c r="AH17" i="30"/>
  <c r="AG17" i="30"/>
  <c r="AD17" i="30"/>
  <c r="AC17" i="30"/>
  <c r="AB17" i="30"/>
  <c r="AA17" i="30"/>
  <c r="Z17" i="30"/>
  <c r="Y17" i="30"/>
  <c r="X17" i="30"/>
  <c r="G17" i="30"/>
  <c r="H18" i="30"/>
  <c r="F71" i="29"/>
  <c r="H66" i="29"/>
  <c r="H65" i="29"/>
  <c r="H64" i="29"/>
  <c r="H63" i="29"/>
  <c r="F63" i="29"/>
  <c r="H62" i="29"/>
  <c r="F62" i="29"/>
  <c r="H61" i="29"/>
  <c r="F61" i="29"/>
  <c r="H60" i="29"/>
  <c r="F60" i="29"/>
  <c r="H59" i="29"/>
  <c r="F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H31" i="29"/>
  <c r="F31" i="29"/>
  <c r="H30" i="29"/>
  <c r="F30" i="29"/>
  <c r="H29" i="29"/>
  <c r="F29" i="29"/>
  <c r="H28" i="29"/>
  <c r="F28" i="29"/>
  <c r="I21" i="29"/>
  <c r="I62" i="29"/>
  <c r="D18" i="29"/>
  <c r="I27" i="29"/>
  <c r="I24" i="29"/>
  <c r="I25" i="29"/>
  <c r="I26" i="29"/>
  <c r="J62" i="31"/>
  <c r="K21" i="31"/>
  <c r="K62" i="31"/>
  <c r="I25" i="31"/>
  <c r="J25" i="31"/>
  <c r="I26" i="31"/>
  <c r="J26" i="31"/>
  <c r="I24" i="31"/>
  <c r="J24" i="31"/>
  <c r="K24" i="31"/>
  <c r="I27" i="31"/>
  <c r="J27" i="31"/>
  <c r="K27" i="31"/>
  <c r="U17" i="31"/>
  <c r="V17" i="31"/>
  <c r="K63" i="31"/>
  <c r="L21" i="31"/>
  <c r="AJ17" i="31"/>
  <c r="AB17" i="31"/>
  <c r="X17" i="31"/>
  <c r="T17" i="31"/>
  <c r="H17" i="31"/>
  <c r="AI17" i="31"/>
  <c r="AA17" i="31"/>
  <c r="W17" i="31"/>
  <c r="S17" i="31"/>
  <c r="G17" i="31"/>
  <c r="Y17" i="31"/>
  <c r="AG17" i="31"/>
  <c r="AC17" i="31"/>
  <c r="R17" i="31"/>
  <c r="Z17" i="31"/>
  <c r="AH17" i="31"/>
  <c r="J63" i="31"/>
  <c r="I62" i="31"/>
  <c r="I26" i="30"/>
  <c r="I27" i="30"/>
  <c r="H17" i="30"/>
  <c r="I18" i="30"/>
  <c r="I62" i="30"/>
  <c r="I63" i="30"/>
  <c r="J21" i="30"/>
  <c r="J25" i="30"/>
  <c r="J21" i="29"/>
  <c r="K21" i="29"/>
  <c r="L21" i="29"/>
  <c r="I63" i="29"/>
  <c r="H17" i="29"/>
  <c r="G17" i="29"/>
  <c r="J26" i="29"/>
  <c r="K26" i="29"/>
  <c r="L26" i="29"/>
  <c r="J62" i="29"/>
  <c r="J24" i="29"/>
  <c r="J63" i="29"/>
  <c r="J25" i="29"/>
  <c r="K25" i="29"/>
  <c r="L25" i="29"/>
  <c r="J27" i="29"/>
  <c r="K27" i="29"/>
  <c r="L27" i="29"/>
  <c r="K26" i="31"/>
  <c r="L26" i="31"/>
  <c r="K25" i="31"/>
  <c r="L25" i="31"/>
  <c r="L17" i="31"/>
  <c r="L27" i="31"/>
  <c r="K17" i="31"/>
  <c r="I17" i="31"/>
  <c r="L24" i="31"/>
  <c r="J17" i="31"/>
  <c r="L63" i="31"/>
  <c r="M21" i="31"/>
  <c r="M26" i="31"/>
  <c r="L18" i="31"/>
  <c r="L62" i="31"/>
  <c r="I18" i="31"/>
  <c r="H18" i="31"/>
  <c r="K18" i="31"/>
  <c r="J18" i="31"/>
  <c r="J26" i="30"/>
  <c r="J17" i="30"/>
  <c r="I17" i="30"/>
  <c r="J27" i="30"/>
  <c r="J24" i="30"/>
  <c r="J62" i="30"/>
  <c r="K21" i="30"/>
  <c r="J18" i="30"/>
  <c r="J63" i="30"/>
  <c r="I17" i="29"/>
  <c r="K18" i="29"/>
  <c r="K62" i="29"/>
  <c r="K63" i="29"/>
  <c r="I18" i="29"/>
  <c r="H18" i="29"/>
  <c r="J18" i="29"/>
  <c r="L63" i="29"/>
  <c r="M21" i="29"/>
  <c r="L18" i="29"/>
  <c r="L62" i="29"/>
  <c r="K24" i="29"/>
  <c r="L24" i="29"/>
  <c r="M24" i="29"/>
  <c r="J17" i="29"/>
  <c r="M27" i="29"/>
  <c r="M25" i="29"/>
  <c r="M26" i="29"/>
  <c r="N26" i="31"/>
  <c r="M27" i="31"/>
  <c r="N27" i="31"/>
  <c r="N21" i="31"/>
  <c r="M18" i="31"/>
  <c r="M62" i="31"/>
  <c r="M63" i="31"/>
  <c r="K27" i="30"/>
  <c r="K26" i="30"/>
  <c r="L21" i="30"/>
  <c r="K18" i="30"/>
  <c r="K63" i="30"/>
  <c r="K62" i="30"/>
  <c r="K17" i="29"/>
  <c r="N21" i="29"/>
  <c r="M18" i="29"/>
  <c r="M62" i="29"/>
  <c r="M63" i="29"/>
  <c r="N23" i="29"/>
  <c r="N22" i="29"/>
  <c r="N27" i="29"/>
  <c r="O27" i="29"/>
  <c r="N26" i="29"/>
  <c r="O26" i="29"/>
  <c r="O27" i="31"/>
  <c r="O26" i="31"/>
  <c r="N17" i="31"/>
  <c r="M17" i="31"/>
  <c r="N62" i="31"/>
  <c r="N63" i="31"/>
  <c r="N18" i="31"/>
  <c r="O21" i="31"/>
  <c r="L27" i="30"/>
  <c r="L26" i="30"/>
  <c r="M26" i="30"/>
  <c r="L63" i="30"/>
  <c r="L62" i="30"/>
  <c r="M21" i="30"/>
  <c r="L18" i="30"/>
  <c r="K17" i="30"/>
  <c r="M17" i="29"/>
  <c r="L17" i="29"/>
  <c r="N62" i="29"/>
  <c r="N63" i="29"/>
  <c r="N18" i="29"/>
  <c r="O21" i="29"/>
  <c r="O22" i="29"/>
  <c r="O23" i="29"/>
  <c r="O17" i="31"/>
  <c r="O63" i="31"/>
  <c r="P21" i="31"/>
  <c r="P26" i="31"/>
  <c r="O62" i="31"/>
  <c r="O18" i="31"/>
  <c r="M27" i="30"/>
  <c r="L17" i="30"/>
  <c r="M62" i="30"/>
  <c r="N21" i="30"/>
  <c r="M63" i="30"/>
  <c r="M17" i="30"/>
  <c r="M18" i="30"/>
  <c r="N17" i="29"/>
  <c r="P21" i="29"/>
  <c r="P26" i="29"/>
  <c r="O63" i="29"/>
  <c r="O18" i="29"/>
  <c r="O62" i="29"/>
  <c r="P23" i="29"/>
  <c r="P22" i="29"/>
  <c r="P27" i="29"/>
  <c r="P27" i="31"/>
  <c r="P63" i="31"/>
  <c r="Q21" i="31"/>
  <c r="Q26" i="31"/>
  <c r="P18" i="31"/>
  <c r="P62" i="31"/>
  <c r="N62" i="30"/>
  <c r="O21" i="30"/>
  <c r="N18" i="30"/>
  <c r="N63" i="30"/>
  <c r="O17" i="29"/>
  <c r="P63" i="29"/>
  <c r="Q21" i="29"/>
  <c r="Q26" i="29"/>
  <c r="P18" i="29"/>
  <c r="P62" i="29"/>
  <c r="Q22" i="29"/>
  <c r="Q23" i="29"/>
  <c r="Q27" i="29"/>
  <c r="R27" i="29"/>
  <c r="Q17" i="31"/>
  <c r="Q27" i="31"/>
  <c r="P17" i="31"/>
  <c r="R21" i="31"/>
  <c r="Q18" i="31"/>
  <c r="Q62" i="31"/>
  <c r="Q63" i="31"/>
  <c r="P21" i="30"/>
  <c r="O18" i="30"/>
  <c r="O63" i="30"/>
  <c r="O62" i="30"/>
  <c r="N17" i="30"/>
  <c r="P17" i="29"/>
  <c r="R21" i="29"/>
  <c r="R26" i="29"/>
  <c r="Q18" i="29"/>
  <c r="Q62" i="29"/>
  <c r="Q63" i="29"/>
  <c r="R23" i="29"/>
  <c r="R22" i="29"/>
  <c r="R62" i="31"/>
  <c r="R63" i="31"/>
  <c r="S21" i="31"/>
  <c r="R18" i="31"/>
  <c r="O17" i="30"/>
  <c r="P63" i="30"/>
  <c r="P62" i="30"/>
  <c r="P18" i="30"/>
  <c r="Q21" i="30"/>
  <c r="Q17" i="29"/>
  <c r="X17" i="29"/>
  <c r="R62" i="29"/>
  <c r="R63" i="29"/>
  <c r="S21" i="29"/>
  <c r="R18" i="29"/>
  <c r="S22" i="29"/>
  <c r="S24" i="29"/>
  <c r="S25" i="29"/>
  <c r="S23" i="29"/>
  <c r="T23" i="29"/>
  <c r="S63" i="31"/>
  <c r="T21" i="31"/>
  <c r="S62" i="31"/>
  <c r="S18" i="31"/>
  <c r="Q62" i="30"/>
  <c r="Q63" i="30"/>
  <c r="R21" i="30"/>
  <c r="Q18" i="30"/>
  <c r="AG17" i="29"/>
  <c r="R17" i="29"/>
  <c r="Y17" i="29"/>
  <c r="S63" i="29"/>
  <c r="S18" i="29"/>
  <c r="T21" i="29"/>
  <c r="S62" i="29"/>
  <c r="T25" i="29"/>
  <c r="T24" i="29"/>
  <c r="T22" i="29"/>
  <c r="T63" i="31"/>
  <c r="U21" i="31"/>
  <c r="T18" i="31"/>
  <c r="T62" i="31"/>
  <c r="R62" i="30"/>
  <c r="S21" i="30"/>
  <c r="R18" i="30"/>
  <c r="R63" i="30"/>
  <c r="Q17" i="30"/>
  <c r="S17" i="29"/>
  <c r="Z17" i="29"/>
  <c r="T63" i="29"/>
  <c r="U21" i="29"/>
  <c r="U23" i="29"/>
  <c r="T18" i="29"/>
  <c r="T62" i="29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Z17" i="27"/>
  <c r="Y17" i="27"/>
  <c r="Q17" i="27"/>
  <c r="K17" i="27"/>
  <c r="J17" i="27"/>
  <c r="L17" i="27"/>
  <c r="I63" i="27"/>
  <c r="I18" i="27"/>
  <c r="J21" i="27"/>
  <c r="H17" i="27"/>
  <c r="J63" i="27"/>
  <c r="K21" i="27"/>
  <c r="U22" i="29"/>
  <c r="U24" i="29"/>
  <c r="U25" i="29"/>
  <c r="V24" i="29"/>
  <c r="V21" i="31"/>
  <c r="U18" i="31"/>
  <c r="U62" i="31"/>
  <c r="U63" i="31"/>
  <c r="T21" i="30"/>
  <c r="S18" i="30"/>
  <c r="S63" i="30"/>
  <c r="S62" i="30"/>
  <c r="R17" i="30"/>
  <c r="AH17" i="29"/>
  <c r="T17" i="29"/>
  <c r="AA17" i="29"/>
  <c r="V21" i="29"/>
  <c r="V23" i="29"/>
  <c r="U18" i="29"/>
  <c r="U62" i="29"/>
  <c r="U63" i="29"/>
  <c r="K18" i="27"/>
  <c r="K63" i="27"/>
  <c r="L21" i="27"/>
  <c r="AD17" i="27"/>
  <c r="W17" i="27"/>
  <c r="R17" i="27"/>
  <c r="M17" i="27"/>
  <c r="G17" i="27"/>
  <c r="H18" i="27"/>
  <c r="AA17" i="27"/>
  <c r="X17" i="27"/>
  <c r="AB17" i="27"/>
  <c r="V17" i="27"/>
  <c r="O17" i="27"/>
  <c r="I17" i="27"/>
  <c r="T17" i="27"/>
  <c r="AC17" i="27"/>
  <c r="U17" i="27"/>
  <c r="N17" i="27"/>
  <c r="K62" i="27"/>
  <c r="J18" i="27"/>
  <c r="J62" i="27"/>
  <c r="P17" i="27"/>
  <c r="S17" i="27"/>
  <c r="V25" i="29"/>
  <c r="V22" i="29"/>
  <c r="V62" i="31"/>
  <c r="V63" i="31"/>
  <c r="W21" i="31"/>
  <c r="V18" i="31"/>
  <c r="S17" i="30"/>
  <c r="T63" i="30"/>
  <c r="T62" i="30"/>
  <c r="U21" i="30"/>
  <c r="T18" i="30"/>
  <c r="AI17" i="29"/>
  <c r="U17" i="29"/>
  <c r="AB17" i="29"/>
  <c r="V62" i="29"/>
  <c r="V63" i="29"/>
  <c r="W21" i="29"/>
  <c r="W23" i="29"/>
  <c r="V18" i="29"/>
  <c r="L63" i="27"/>
  <c r="L18" i="27"/>
  <c r="M21" i="27"/>
  <c r="L62" i="27"/>
  <c r="W22" i="29"/>
  <c r="W25" i="29"/>
  <c r="W24" i="29"/>
  <c r="W63" i="31"/>
  <c r="X21" i="31"/>
  <c r="W18" i="31"/>
  <c r="W62" i="31"/>
  <c r="T17" i="30"/>
  <c r="U62" i="30"/>
  <c r="U17" i="30"/>
  <c r="U18" i="30"/>
  <c r="U63" i="30"/>
  <c r="V21" i="30"/>
  <c r="AJ17" i="29"/>
  <c r="V17" i="29"/>
  <c r="AC17" i="29"/>
  <c r="AD17" i="29"/>
  <c r="X21" i="29"/>
  <c r="W18" i="29"/>
  <c r="W63" i="29"/>
  <c r="W62" i="29"/>
  <c r="N21" i="27"/>
  <c r="M63" i="27"/>
  <c r="M18" i="27"/>
  <c r="M62" i="27"/>
  <c r="X63" i="31"/>
  <c r="Y21" i="31"/>
  <c r="X18" i="31"/>
  <c r="X62" i="31"/>
  <c r="V62" i="30"/>
  <c r="W21" i="30"/>
  <c r="V18" i="30"/>
  <c r="V63" i="30"/>
  <c r="W17" i="29"/>
  <c r="X63" i="29"/>
  <c r="Y21" i="29"/>
  <c r="X18" i="29"/>
  <c r="X62" i="29"/>
  <c r="N62" i="27"/>
  <c r="O21" i="27"/>
  <c r="N18" i="27"/>
  <c r="N63" i="27"/>
  <c r="Z21" i="31"/>
  <c r="Y18" i="31"/>
  <c r="Y62" i="31"/>
  <c r="Y63" i="31"/>
  <c r="X21" i="30"/>
  <c r="W18" i="30"/>
  <c r="W63" i="30"/>
  <c r="W62" i="30"/>
  <c r="V17" i="30"/>
  <c r="Z21" i="29"/>
  <c r="Y18" i="29"/>
  <c r="Y62" i="29"/>
  <c r="Y63" i="29"/>
  <c r="O18" i="27"/>
  <c r="O63" i="27"/>
  <c r="P21" i="27"/>
  <c r="O62" i="27"/>
  <c r="Z62" i="31"/>
  <c r="Z63" i="31"/>
  <c r="Z18" i="31"/>
  <c r="AA21" i="31"/>
  <c r="W17" i="30"/>
  <c r="X63" i="30"/>
  <c r="X62" i="30"/>
  <c r="X18" i="30"/>
  <c r="Y21" i="30"/>
  <c r="Z62" i="29"/>
  <c r="Z63" i="29"/>
  <c r="Z18" i="29"/>
  <c r="AA21" i="29"/>
  <c r="Q21" i="27"/>
  <c r="P18" i="27"/>
  <c r="P63" i="27"/>
  <c r="P62" i="27"/>
  <c r="AB21" i="31"/>
  <c r="AA63" i="31"/>
  <c r="AA18" i="31"/>
  <c r="AA62" i="31"/>
  <c r="Y62" i="30"/>
  <c r="Y18" i="30"/>
  <c r="Z21" i="30"/>
  <c r="Y63" i="30"/>
  <c r="AB21" i="29"/>
  <c r="AA63" i="29"/>
  <c r="AA18" i="29"/>
  <c r="AA62" i="29"/>
  <c r="Q63" i="27"/>
  <c r="Q18" i="27"/>
  <c r="R21" i="27"/>
  <c r="Q62" i="27"/>
  <c r="AB63" i="31"/>
  <c r="AC21" i="31"/>
  <c r="AB18" i="31"/>
  <c r="AB62" i="31"/>
  <c r="Z62" i="30"/>
  <c r="AA21" i="30"/>
  <c r="Z18" i="30"/>
  <c r="Z63" i="30"/>
  <c r="AB63" i="29"/>
  <c r="AC21" i="29"/>
  <c r="AB18" i="29"/>
  <c r="AB62" i="29"/>
  <c r="S21" i="27"/>
  <c r="R63" i="27"/>
  <c r="R18" i="27"/>
  <c r="R62" i="27"/>
  <c r="AD21" i="31"/>
  <c r="AC18" i="31"/>
  <c r="AC62" i="31"/>
  <c r="AC63" i="31"/>
  <c r="AB21" i="30"/>
  <c r="AA18" i="30"/>
  <c r="AA63" i="30"/>
  <c r="AA62" i="30"/>
  <c r="AD21" i="29"/>
  <c r="AC18" i="29"/>
  <c r="AC62" i="29"/>
  <c r="AC63" i="29"/>
  <c r="S18" i="27"/>
  <c r="S63" i="27"/>
  <c r="T21" i="27"/>
  <c r="S62" i="27"/>
  <c r="AD62" i="31"/>
  <c r="AD63" i="31"/>
  <c r="AD18" i="31"/>
  <c r="AE21" i="31"/>
  <c r="AB63" i="30"/>
  <c r="AB62" i="30"/>
  <c r="AC21" i="30"/>
  <c r="AB18" i="30"/>
  <c r="AD62" i="29"/>
  <c r="AD63" i="29"/>
  <c r="AD18" i="29"/>
  <c r="AE21" i="29"/>
  <c r="T62" i="27"/>
  <c r="T18" i="27"/>
  <c r="T63" i="27"/>
  <c r="U21" i="27"/>
  <c r="AE63" i="31"/>
  <c r="AE61" i="31"/>
  <c r="AE60" i="31"/>
  <c r="AE59" i="31"/>
  <c r="AE58" i="31"/>
  <c r="AE57" i="31"/>
  <c r="AE56" i="31"/>
  <c r="AE55" i="31"/>
  <c r="AE54" i="31"/>
  <c r="AE53" i="31"/>
  <c r="AE52" i="31"/>
  <c r="AE51" i="31"/>
  <c r="AE50" i="31"/>
  <c r="AE49" i="31"/>
  <c r="AE48" i="31"/>
  <c r="AE47" i="31"/>
  <c r="AE46" i="31"/>
  <c r="AE45" i="31"/>
  <c r="AE44" i="31"/>
  <c r="AE43" i="31"/>
  <c r="AE42" i="31"/>
  <c r="AE41" i="31"/>
  <c r="AE40" i="31"/>
  <c r="AE39" i="31"/>
  <c r="AE38" i="31"/>
  <c r="AE37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2" i="31"/>
  <c r="AE64" i="31"/>
  <c r="AE24" i="31"/>
  <c r="AF21" i="31"/>
  <c r="AE62" i="31"/>
  <c r="AE23" i="31"/>
  <c r="AE65" i="31"/>
  <c r="AE18" i="31"/>
  <c r="AC62" i="30"/>
  <c r="AC63" i="30"/>
  <c r="AC18" i="30"/>
  <c r="AD21" i="30"/>
  <c r="AE22" i="29"/>
  <c r="AE24" i="29"/>
  <c r="AE26" i="29"/>
  <c r="AE23" i="29"/>
  <c r="AE25" i="29"/>
  <c r="AE27" i="29"/>
  <c r="AE63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18" i="29"/>
  <c r="AE64" i="29"/>
  <c r="AF21" i="29"/>
  <c r="AE62" i="29"/>
  <c r="AE65" i="29"/>
  <c r="V21" i="27"/>
  <c r="U62" i="27"/>
  <c r="U63" i="27"/>
  <c r="U18" i="27"/>
  <c r="AE17" i="31"/>
  <c r="AF63" i="31"/>
  <c r="AF61" i="31"/>
  <c r="AF60" i="31"/>
  <c r="AF59" i="31"/>
  <c r="AF58" i="31"/>
  <c r="AF57" i="31"/>
  <c r="AF56" i="31"/>
  <c r="AF55" i="31"/>
  <c r="AF54" i="31"/>
  <c r="AF53" i="31"/>
  <c r="AF52" i="31"/>
  <c r="AF51" i="31"/>
  <c r="AF50" i="31"/>
  <c r="AF49" i="31"/>
  <c r="AF48" i="31"/>
  <c r="AF47" i="31"/>
  <c r="AF46" i="31"/>
  <c r="AF45" i="31"/>
  <c r="AF44" i="31"/>
  <c r="AF43" i="31"/>
  <c r="AF42" i="31"/>
  <c r="AF41" i="31"/>
  <c r="AF40" i="31"/>
  <c r="AF39" i="31"/>
  <c r="AF38" i="31"/>
  <c r="AF37" i="31"/>
  <c r="AF36" i="31"/>
  <c r="AF35" i="31"/>
  <c r="AF34" i="31"/>
  <c r="AF33" i="31"/>
  <c r="AF32" i="31"/>
  <c r="AF31" i="31"/>
  <c r="AF30" i="31"/>
  <c r="AF29" i="31"/>
  <c r="AF28" i="31"/>
  <c r="AF27" i="31"/>
  <c r="AF26" i="31"/>
  <c r="AF25" i="31"/>
  <c r="AF64" i="31"/>
  <c r="AF24" i="31"/>
  <c r="AF22" i="31"/>
  <c r="AG21" i="31"/>
  <c r="AH21" i="31"/>
  <c r="AI21" i="31"/>
  <c r="AJ21" i="31"/>
  <c r="AK21" i="31"/>
  <c r="AL21" i="31"/>
  <c r="AF18" i="31"/>
  <c r="AF65" i="31"/>
  <c r="AF62" i="31"/>
  <c r="AF23" i="31"/>
  <c r="AD62" i="30"/>
  <c r="AE21" i="30"/>
  <c r="AD18" i="30"/>
  <c r="AD63" i="30"/>
  <c r="AF22" i="29"/>
  <c r="AF24" i="29"/>
  <c r="AF26" i="29"/>
  <c r="AF23" i="29"/>
  <c r="AF25" i="29"/>
  <c r="AF27" i="29"/>
  <c r="AG21" i="29"/>
  <c r="AH21" i="29"/>
  <c r="AI21" i="29"/>
  <c r="AJ21" i="29"/>
  <c r="AK21" i="29"/>
  <c r="AL21" i="29"/>
  <c r="AE17" i="29"/>
  <c r="AF63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64" i="29"/>
  <c r="AF18" i="29"/>
  <c r="AF65" i="29"/>
  <c r="AF62" i="29"/>
  <c r="W21" i="27"/>
  <c r="V62" i="27"/>
  <c r="V18" i="27"/>
  <c r="V63" i="27"/>
  <c r="AF17" i="31"/>
  <c r="F18" i="31"/>
  <c r="AE24" i="30"/>
  <c r="AF21" i="30"/>
  <c r="AE18" i="30"/>
  <c r="AE63" i="30"/>
  <c r="AE61" i="30"/>
  <c r="AE60" i="30"/>
  <c r="AE59" i="30"/>
  <c r="AE58" i="30"/>
  <c r="AE57" i="30"/>
  <c r="AE56" i="30"/>
  <c r="AE55" i="30"/>
  <c r="AE54" i="30"/>
  <c r="AE53" i="30"/>
  <c r="AE52" i="30"/>
  <c r="AE51" i="30"/>
  <c r="AE50" i="30"/>
  <c r="AE49" i="30"/>
  <c r="AE48" i="30"/>
  <c r="AE47" i="30"/>
  <c r="AE46" i="30"/>
  <c r="AE45" i="30"/>
  <c r="AE44" i="30"/>
  <c r="AE43" i="30"/>
  <c r="AE42" i="30"/>
  <c r="AE41" i="30"/>
  <c r="AE40" i="30"/>
  <c r="AE39" i="30"/>
  <c r="AE38" i="30"/>
  <c r="AE37" i="30"/>
  <c r="AE36" i="30"/>
  <c r="AE35" i="30"/>
  <c r="AE34" i="30"/>
  <c r="AE33" i="30"/>
  <c r="AE32" i="30"/>
  <c r="AE31" i="30"/>
  <c r="AE30" i="30"/>
  <c r="AE29" i="30"/>
  <c r="AE28" i="30"/>
  <c r="AE27" i="30"/>
  <c r="AE23" i="30"/>
  <c r="AE64" i="30"/>
  <c r="AE26" i="30"/>
  <c r="AE25" i="30"/>
  <c r="AE22" i="30"/>
  <c r="AE62" i="30"/>
  <c r="AE65" i="30"/>
  <c r="AF17" i="29"/>
  <c r="F18" i="29"/>
  <c r="W63" i="27"/>
  <c r="W18" i="27"/>
  <c r="X21" i="27"/>
  <c r="W62" i="27"/>
  <c r="H20" i="31"/>
  <c r="F20" i="31"/>
  <c r="AF19" i="31"/>
  <c r="AE17" i="30"/>
  <c r="AF63" i="30"/>
  <c r="AF61" i="30"/>
  <c r="AF60" i="30"/>
  <c r="AF59" i="30"/>
  <c r="AF58" i="30"/>
  <c r="AF57" i="30"/>
  <c r="AF56" i="30"/>
  <c r="AF55" i="30"/>
  <c r="AF54" i="30"/>
  <c r="AF53" i="30"/>
  <c r="AF52" i="30"/>
  <c r="AF51" i="30"/>
  <c r="AF50" i="30"/>
  <c r="AF49" i="30"/>
  <c r="AF48" i="30"/>
  <c r="AF47" i="30"/>
  <c r="AF46" i="30"/>
  <c r="AF45" i="30"/>
  <c r="AF44" i="30"/>
  <c r="AF43" i="30"/>
  <c r="AF42" i="30"/>
  <c r="AF41" i="30"/>
  <c r="AF40" i="30"/>
  <c r="AF39" i="30"/>
  <c r="AF38" i="30"/>
  <c r="AF37" i="30"/>
  <c r="AF36" i="30"/>
  <c r="AF35" i="30"/>
  <c r="AF34" i="30"/>
  <c r="AF33" i="30"/>
  <c r="AF32" i="30"/>
  <c r="AF31" i="30"/>
  <c r="AF30" i="30"/>
  <c r="AF29" i="30"/>
  <c r="AF28" i="30"/>
  <c r="AF27" i="30"/>
  <c r="AF23" i="30"/>
  <c r="AF64" i="30"/>
  <c r="AF26" i="30"/>
  <c r="AF22" i="30"/>
  <c r="AF65" i="30"/>
  <c r="AF62" i="30"/>
  <c r="AF18" i="30"/>
  <c r="AF25" i="30"/>
  <c r="AF24" i="30"/>
  <c r="AG21" i="30"/>
  <c r="AH21" i="30"/>
  <c r="AI21" i="30"/>
  <c r="AJ21" i="30"/>
  <c r="AK21" i="30"/>
  <c r="AL21" i="30"/>
  <c r="H20" i="29"/>
  <c r="F20" i="29"/>
  <c r="Y21" i="27"/>
  <c r="X18" i="27"/>
  <c r="X63" i="27"/>
  <c r="X62" i="27"/>
  <c r="I19" i="31"/>
  <c r="S19" i="31"/>
  <c r="J19" i="31"/>
  <c r="Z19" i="31"/>
  <c r="N19" i="31"/>
  <c r="V19" i="31"/>
  <c r="T19" i="31"/>
  <c r="M19" i="31"/>
  <c r="Q19" i="31"/>
  <c r="U19" i="31"/>
  <c r="W19" i="31"/>
  <c r="H19" i="31"/>
  <c r="X19" i="31"/>
  <c r="R19" i="31"/>
  <c r="K19" i="31"/>
  <c r="AA19" i="31"/>
  <c r="L19" i="31"/>
  <c r="AB19" i="31"/>
  <c r="AC19" i="31"/>
  <c r="Y19" i="31"/>
  <c r="AD19" i="31"/>
  <c r="O19" i="31"/>
  <c r="AE19" i="31"/>
  <c r="P19" i="31"/>
  <c r="AF17" i="30"/>
  <c r="F18" i="30"/>
  <c r="H20" i="30"/>
  <c r="AB19" i="29"/>
  <c r="Q19" i="29"/>
  <c r="P19" i="29"/>
  <c r="O19" i="29"/>
  <c r="I19" i="29"/>
  <c r="U19" i="29"/>
  <c r="AE19" i="29"/>
  <c r="M19" i="29"/>
  <c r="Z19" i="29"/>
  <c r="H19" i="29"/>
  <c r="W19" i="29"/>
  <c r="V19" i="29"/>
  <c r="AF19" i="29"/>
  <c r="AC19" i="29"/>
  <c r="N19" i="29"/>
  <c r="K19" i="29"/>
  <c r="AA19" i="29"/>
  <c r="AD19" i="29"/>
  <c r="T19" i="29"/>
  <c r="X19" i="29"/>
  <c r="Y19" i="29"/>
  <c r="R19" i="29"/>
  <c r="S19" i="29"/>
  <c r="J19" i="29"/>
  <c r="L19" i="29"/>
  <c r="Y63" i="27"/>
  <c r="Y18" i="27"/>
  <c r="Y62" i="27"/>
  <c r="Z21" i="27"/>
  <c r="F20" i="30"/>
  <c r="S19" i="30"/>
  <c r="AA21" i="27"/>
  <c r="Z18" i="27"/>
  <c r="Z63" i="27"/>
  <c r="Z62" i="27"/>
  <c r="K19" i="30"/>
  <c r="Z19" i="30"/>
  <c r="N19" i="30"/>
  <c r="U19" i="30"/>
  <c r="AC19" i="30"/>
  <c r="I19" i="30"/>
  <c r="H19" i="30"/>
  <c r="O19" i="30"/>
  <c r="X19" i="30"/>
  <c r="Q19" i="30"/>
  <c r="AB19" i="30"/>
  <c r="R19" i="30"/>
  <c r="M19" i="30"/>
  <c r="AD19" i="30"/>
  <c r="P19" i="30"/>
  <c r="J19" i="30"/>
  <c r="AA19" i="30"/>
  <c r="T19" i="30"/>
  <c r="L19" i="30"/>
  <c r="Y19" i="30"/>
  <c r="AF19" i="30"/>
  <c r="AE19" i="30"/>
  <c r="V19" i="30"/>
  <c r="W19" i="30"/>
  <c r="AA18" i="27"/>
  <c r="AB21" i="27"/>
  <c r="AA63" i="27"/>
  <c r="AA62" i="27"/>
  <c r="AB18" i="27"/>
  <c r="AB63" i="27"/>
  <c r="AC21" i="27"/>
  <c r="AB62" i="27"/>
  <c r="AC62" i="27"/>
  <c r="AC63" i="27"/>
  <c r="AD21" i="27"/>
  <c r="AC18" i="27"/>
  <c r="AD62" i="27"/>
  <c r="AD63" i="27"/>
  <c r="AE21" i="27"/>
  <c r="AD18" i="27"/>
  <c r="AE39" i="27"/>
  <c r="AE65" i="27"/>
  <c r="AE34" i="27"/>
  <c r="AE50" i="27"/>
  <c r="AE33" i="27"/>
  <c r="AE49" i="27"/>
  <c r="AE46" i="27"/>
  <c r="AE29" i="27"/>
  <c r="AE26" i="27"/>
  <c r="AE42" i="27"/>
  <c r="AE25" i="27"/>
  <c r="AE22" i="27"/>
  <c r="AE17" i="27"/>
  <c r="AE36" i="27"/>
  <c r="AE30" i="27"/>
  <c r="AE31" i="27"/>
  <c r="AE62" i="27"/>
  <c r="AE52" i="27"/>
  <c r="AE24" i="27"/>
  <c r="AE58" i="27"/>
  <c r="AE37" i="27"/>
  <c r="AE40" i="27"/>
  <c r="AF21" i="27"/>
  <c r="AE27" i="27"/>
  <c r="AE44" i="27"/>
  <c r="AE61" i="27"/>
  <c r="AE47" i="27"/>
  <c r="AE59" i="27"/>
  <c r="AE57" i="27"/>
  <c r="AE32" i="27"/>
  <c r="AE60" i="27"/>
  <c r="AE45" i="27"/>
  <c r="AE48" i="27"/>
  <c r="AE55" i="27"/>
  <c r="AE51" i="27"/>
  <c r="AE18" i="27"/>
  <c r="AE41" i="27"/>
  <c r="AE64" i="27"/>
  <c r="AE54" i="27"/>
  <c r="AE53" i="27"/>
  <c r="AE56" i="27"/>
  <c r="AE23" i="27"/>
  <c r="AE38" i="27"/>
  <c r="AE63" i="27"/>
  <c r="AE43" i="27"/>
  <c r="AE35" i="27"/>
  <c r="AE28" i="27"/>
  <c r="AF52" i="27"/>
  <c r="AF30" i="27"/>
  <c r="AF59" i="27"/>
  <c r="AF32" i="27"/>
  <c r="AF57" i="27"/>
  <c r="AF39" i="27"/>
  <c r="AF28" i="27"/>
  <c r="AF27" i="27"/>
  <c r="AF40" i="27"/>
  <c r="AF62" i="27"/>
  <c r="AF18" i="27"/>
  <c r="AF63" i="27"/>
  <c r="AF29" i="27"/>
  <c r="AF58" i="27"/>
  <c r="AF25" i="27"/>
  <c r="AF44" i="27"/>
  <c r="AF53" i="27"/>
  <c r="AF31" i="27"/>
  <c r="AF34" i="27"/>
  <c r="AF51" i="27"/>
  <c r="AF55" i="27"/>
  <c r="AF43" i="27"/>
  <c r="AF37" i="27"/>
  <c r="AF49" i="27"/>
  <c r="AF61" i="27"/>
  <c r="AF65" i="27"/>
  <c r="AF64" i="27"/>
  <c r="AF33" i="27"/>
  <c r="AF46" i="27"/>
  <c r="AF42" i="27"/>
  <c r="AF54" i="27"/>
  <c r="AF56" i="27"/>
  <c r="AF26" i="27"/>
  <c r="AF38" i="27"/>
  <c r="AF24" i="27"/>
  <c r="AF35" i="27"/>
  <c r="AF48" i="27"/>
  <c r="AF23" i="27"/>
  <c r="AF41" i="27"/>
  <c r="AF50" i="27"/>
  <c r="AF36" i="27"/>
  <c r="AF60" i="27"/>
  <c r="AF47" i="27"/>
  <c r="AF45" i="27"/>
  <c r="AF22" i="27"/>
  <c r="AF17" i="27"/>
  <c r="F18" i="27"/>
  <c r="H20" i="27"/>
  <c r="F20" i="27"/>
  <c r="U19" i="27"/>
  <c r="K19" i="27"/>
  <c r="L19" i="27"/>
  <c r="P19" i="27"/>
  <c r="R19" i="27"/>
  <c r="M19" i="27"/>
  <c r="J19" i="27"/>
  <c r="T19" i="27"/>
  <c r="AF19" i="27"/>
  <c r="AA19" i="27"/>
  <c r="Y19" i="27"/>
  <c r="X19" i="27"/>
  <c r="I19" i="27"/>
  <c r="H19" i="27"/>
  <c r="O19" i="27"/>
  <c r="AB19" i="27"/>
  <c r="AE19" i="27"/>
  <c r="W19" i="27"/>
  <c r="Q19" i="27"/>
  <c r="AD19" i="27"/>
  <c r="AC19" i="27"/>
  <c r="V19" i="27"/>
  <c r="S19" i="27"/>
  <c r="Z19" i="27"/>
  <c r="N1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746861BB-8611-4787-A08B-7E8B68DEA43C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F1A88521-F282-4C34-A178-C2228CABD8DC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2841906C-EF67-4CBA-A3D2-3DB81BDE53C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<sst xmlns="http://schemas.openxmlformats.org/spreadsheetml/2006/main" count="177" uniqueCount="51">
  <si>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</si>
  <si>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</si>
  <si>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</si>
  <si>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</si>
  <si>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</si>
  <si>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</si>
  <si>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</si>
  <si>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</si>
  <si>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</si>
  <si>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</si>
  <si>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</si>
  <si>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</si>
  <si>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</si>
  <si>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</si>
  <si>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</si>
  <si>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</si>
  <si>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</si>
  <si>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</si>
  <si>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</si>
  <si>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</si>
  <si>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</si>
  <si>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</si>
  <si>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Nombre del Proyecto:</t>
  </si>
  <si>
    <t>Dueño del Proyecto</t>
  </si>
  <si>
    <t>Gerente del Proyecto:</t>
  </si>
  <si>
    <t>Israel Mallma Perez</t>
  </si>
  <si>
    <t>HT01</t>
  </si>
  <si>
    <t>HT02</t>
  </si>
  <si>
    <t>HT03</t>
  </si>
  <si>
    <t>HT04</t>
  </si>
  <si>
    <t>HT05</t>
  </si>
  <si>
    <t>HT06</t>
  </si>
  <si>
    <t>HT13</t>
  </si>
  <si>
    <t>HT14</t>
  </si>
  <si>
    <t>HT15</t>
  </si>
  <si>
    <t>HT16</t>
  </si>
  <si>
    <t>HT17</t>
  </si>
  <si>
    <t>HT18</t>
  </si>
  <si>
    <t>Organización de datos de monitoreo</t>
  </si>
  <si>
    <t>Ingreso de datos de monitoreo</t>
  </si>
  <si>
    <t>Definir el  listado de actividades</t>
  </si>
  <si>
    <t>Poner los parametros en el listado de actividades</t>
  </si>
  <si>
    <t>Reporte de estados de cambios del programa</t>
  </si>
  <si>
    <t>Funcionalidad de la clave de seguridad</t>
  </si>
  <si>
    <t>Reporte de indicadores influyentes y competitivos</t>
  </si>
  <si>
    <t>Reporte de indicadores competitivos del proceso de ventilacion</t>
  </si>
  <si>
    <t>Reporte de estado de cambio</t>
  </si>
  <si>
    <t>Reporte de la seguridad del programa</t>
  </si>
  <si>
    <t>Reporte de compararcion de los resultados obtenidos</t>
  </si>
  <si>
    <t>Reporte de la competitividad con las demas empresas según indicadores</t>
  </si>
  <si>
    <t>Programacion_de_procesos_ventilacion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</si>
</sst>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5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150</c:v>
                </c:pt>
                <c:pt idx="1">
                  <c:v>140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75</c:v>
                </c:pt>
                <c:pt idx="7">
                  <c:v>65</c:v>
                </c:pt>
                <c:pt idx="8">
                  <c:v>55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15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9-42E4-919C-9ECD7E0A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9-42E4-919C-9ECD7E0A922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145</c:v>
                </c:pt>
                <c:pt idx="1">
                  <c:v>134.17582417582418</c:v>
                </c:pt>
                <c:pt idx="2">
                  <c:v>123.35164835164835</c:v>
                </c:pt>
                <c:pt idx="3">
                  <c:v>112.52747252747253</c:v>
                </c:pt>
                <c:pt idx="4">
                  <c:v>101.7032967032967</c:v>
                </c:pt>
                <c:pt idx="5">
                  <c:v>90.879120879120862</c:v>
                </c:pt>
                <c:pt idx="6">
                  <c:v>80.054945054945037</c:v>
                </c:pt>
                <c:pt idx="7">
                  <c:v>69.230769230769212</c:v>
                </c:pt>
                <c:pt idx="8">
                  <c:v>58.406593406593387</c:v>
                </c:pt>
                <c:pt idx="9">
                  <c:v>47.582417582417563</c:v>
                </c:pt>
                <c:pt idx="10">
                  <c:v>36.758241758241738</c:v>
                </c:pt>
                <c:pt idx="11">
                  <c:v>25.934065934065899</c:v>
                </c:pt>
                <c:pt idx="12">
                  <c:v>15.109890109890074</c:v>
                </c:pt>
                <c:pt idx="13">
                  <c:v>4.2857142857142492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9-42E4-919C-9ECD7E0A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75</c:v>
                </c:pt>
                <c:pt idx="1">
                  <c:v>60</c:v>
                </c:pt>
                <c:pt idx="2">
                  <c:v>45</c:v>
                </c:pt>
                <c:pt idx="3">
                  <c:v>35</c:v>
                </c:pt>
                <c:pt idx="4">
                  <c:v>25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A-4233-AEF1-5B4BDBCF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A-4233-AEF1-5B4BDBCFF76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68.75</c:v>
                </c:pt>
                <c:pt idx="1">
                  <c:v>58.75</c:v>
                </c:pt>
                <c:pt idx="2">
                  <c:v>48.749999999999993</c:v>
                </c:pt>
                <c:pt idx="3">
                  <c:v>38.749999999999993</c:v>
                </c:pt>
                <c:pt idx="4">
                  <c:v>28.749999999999993</c:v>
                </c:pt>
                <c:pt idx="5">
                  <c:v>18.749999999999986</c:v>
                </c:pt>
                <c:pt idx="6">
                  <c:v>8.7499999999999858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A-4233-AEF1-5B4BDBCF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55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C18-A45D-0BFAEEB3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150</c:v>
                </c:pt>
                <c:pt idx="1">
                  <c:v>140.625</c:v>
                </c:pt>
                <c:pt idx="2">
                  <c:v>131.25</c:v>
                </c:pt>
                <c:pt idx="3">
                  <c:v>121.875</c:v>
                </c:pt>
                <c:pt idx="4">
                  <c:v>112.5</c:v>
                </c:pt>
                <c:pt idx="5">
                  <c:v>103.125</c:v>
                </c:pt>
                <c:pt idx="6">
                  <c:v>93.75</c:v>
                </c:pt>
                <c:pt idx="7">
                  <c:v>84.375</c:v>
                </c:pt>
                <c:pt idx="8">
                  <c:v>75</c:v>
                </c:pt>
                <c:pt idx="9">
                  <c:v>65.625</c:v>
                </c:pt>
                <c:pt idx="10">
                  <c:v>56.25</c:v>
                </c:pt>
                <c:pt idx="11">
                  <c:v>46.875</c:v>
                </c:pt>
                <c:pt idx="12">
                  <c:v>37.5</c:v>
                </c:pt>
                <c:pt idx="13">
                  <c:v>28.125</c:v>
                </c:pt>
                <c:pt idx="14">
                  <c:v>18.75</c:v>
                </c:pt>
                <c:pt idx="15">
                  <c:v>9.375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8-4C18-A45D-0BFAEEB3149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149.91666666666669</c:v>
                </c:pt>
                <c:pt idx="1">
                  <c:v>139.88095238095238</c:v>
                </c:pt>
                <c:pt idx="2">
                  <c:v>129.8452380952381</c:v>
                </c:pt>
                <c:pt idx="3">
                  <c:v>119.80952380952381</c:v>
                </c:pt>
                <c:pt idx="4">
                  <c:v>109.77380952380952</c:v>
                </c:pt>
                <c:pt idx="5">
                  <c:v>99.738095238095241</c:v>
                </c:pt>
                <c:pt idx="6">
                  <c:v>89.702380952380949</c:v>
                </c:pt>
                <c:pt idx="7">
                  <c:v>79.666666666666657</c:v>
                </c:pt>
                <c:pt idx="8">
                  <c:v>69.630952380952365</c:v>
                </c:pt>
                <c:pt idx="9">
                  <c:v>59.595238095238074</c:v>
                </c:pt>
                <c:pt idx="10">
                  <c:v>49.559523809523796</c:v>
                </c:pt>
                <c:pt idx="11">
                  <c:v>39.523809523809504</c:v>
                </c:pt>
                <c:pt idx="12">
                  <c:v>29.488095238095212</c:v>
                </c:pt>
                <c:pt idx="13">
                  <c:v>19.452380952380935</c:v>
                </c:pt>
                <c:pt idx="14">
                  <c:v>9.4166666666666288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4C18-A45D-0BFAEEB3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0-4042-825F-55CF1480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0-4042-825F-55CF1480E0B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0-4042-825F-55CF1480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51668E-5753-4FD1-AAE1-518BBD851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60D2A61-89CB-453C-810F-BD803923A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8FB3E27-9E96-429C-B027-A129FDB62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6DB7-9257-4B62-8327-7D0E790A20E0}">
  <dimension ref="B1:AL71"/>
  <sheetViews>
    <sheetView tabSelected="1"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22</v>
      </c>
      <c r="D3" s="29" t="s">
        <v>50</v>
      </c>
      <c r="E3" s="29"/>
      <c r="F3" s="29"/>
      <c r="G3" s="29"/>
      <c r="H3" s="2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23</v>
      </c>
      <c r="D4" s="29" t="s">
        <v>25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24</v>
      </c>
      <c r="D5" s="29" t="s">
        <v>25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D16" s="1">
        <v>15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8" x14ac:dyDescent="0.2">
      <c r="B17" s="4"/>
      <c r="C17" s="4" t="s">
        <v>12</v>
      </c>
      <c r="D17" s="1">
        <v>15</v>
      </c>
      <c r="E17" s="4" t="s">
        <v>13</v>
      </c>
      <c r="F17" s="4" t="s">
        <v>17</v>
      </c>
      <c r="G17" s="3">
        <f ca="1">SUM(OFFSET(G21,1,0,TaskRows,1))</f>
        <v>150</v>
      </c>
      <c r="H17" s="3">
        <f ca="1">IF(AND(SUM(OFFSET(H21,1,0,TaskRows,1))=0),0,SUM(OFFSET(H21,1,0,TaskRows,1)))</f>
        <v>150</v>
      </c>
      <c r="I17" s="3">
        <f t="shared" ref="I17:AJ17" ca="1" si="0">IF(AND(SUM(OFFSET(I21,1,0,TaskRows,1))=0),"",SUM(OFFSET(I21,1,0,TaskRows,1)))</f>
        <v>140</v>
      </c>
      <c r="J17" s="3">
        <f t="shared" ca="1" si="0"/>
        <v>120</v>
      </c>
      <c r="K17" s="3">
        <f t="shared" ca="1" si="0"/>
        <v>110</v>
      </c>
      <c r="L17" s="3">
        <f t="shared" ca="1" si="0"/>
        <v>100</v>
      </c>
      <c r="M17" s="3">
        <f t="shared" ca="1" si="0"/>
        <v>90</v>
      </c>
      <c r="N17" s="3">
        <f t="shared" ca="1" si="0"/>
        <v>75</v>
      </c>
      <c r="O17" s="3">
        <f t="shared" ca="1" si="0"/>
        <v>65</v>
      </c>
      <c r="P17" s="3">
        <f t="shared" ca="1" si="0"/>
        <v>55</v>
      </c>
      <c r="Q17" s="3">
        <f t="shared" ca="1" si="0"/>
        <v>50</v>
      </c>
      <c r="R17" s="3">
        <f t="shared" ca="1" si="0"/>
        <v>40</v>
      </c>
      <c r="S17" s="3">
        <f t="shared" ca="1" si="0"/>
        <v>30</v>
      </c>
      <c r="T17" s="3">
        <f t="shared" ca="1" si="0"/>
        <v>15</v>
      </c>
      <c r="U17" s="3">
        <f t="shared" ca="1" si="0"/>
        <v>5</v>
      </c>
      <c r="V17" s="3" t="str">
        <f t="shared" ca="1" si="0"/>
        <v/>
      </c>
      <c r="W17" s="3" t="str">
        <f t="shared" ca="1" si="0"/>
        <v/>
      </c>
      <c r="X17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  <c r="AG17" t="str">
        <f t="shared" ca="1" si="0"/>
        <v/>
      </c>
      <c r="AH17" t="str">
        <f t="shared" ca="1" si="0"/>
        <v/>
      </c>
      <c r="AI17" t="str">
        <f t="shared" ca="1" si="0"/>
        <v/>
      </c>
      <c r="AJ17" t="str">
        <f t="shared" ca="1" si="0"/>
        <v/>
      </c>
    </row>
    <row r="18" spans="2:38" hidden="1" x14ac:dyDescent="0.2">
      <c r="C18" t="s">
        <v>1</v>
      </c>
      <c r="D18" s="1">
        <f>IF(COUNTA(C22:C249)=0,1,COUNTA(C22:C249))</f>
        <v>6</v>
      </c>
      <c r="E18" t="s">
        <v>2</v>
      </c>
      <c r="F18" s="1">
        <f ca="1">IF(COUNTIF(H17:AF17,"&gt;0")=0,1,COUNTIF(H17:AF17,"&gt;0"))</f>
        <v>14</v>
      </c>
      <c r="H18" s="1">
        <f ca="1">IF(H21="","",$G17-$G17/($D16-1)*(H21-1))</f>
        <v>150</v>
      </c>
      <c r="I18" s="1">
        <f t="shared" ref="I18:AF18" ca="1" si="1">IF(I21="","",TotalEffort-TotalEffort/(ImplementationDays)*(I21-1))</f>
        <v>140</v>
      </c>
      <c r="J18" s="1">
        <f t="shared" ca="1" si="1"/>
        <v>130</v>
      </c>
      <c r="K18" s="1">
        <f t="shared" ca="1" si="1"/>
        <v>120</v>
      </c>
      <c r="L18" s="1">
        <f t="shared" ca="1" si="1"/>
        <v>110</v>
      </c>
      <c r="M18" s="1">
        <f t="shared" ca="1" si="1"/>
        <v>100</v>
      </c>
      <c r="N18" s="1">
        <f t="shared" ca="1" si="1"/>
        <v>90</v>
      </c>
      <c r="O18" s="1">
        <f t="shared" ca="1" si="1"/>
        <v>80</v>
      </c>
      <c r="P18" s="1">
        <f t="shared" ca="1" si="1"/>
        <v>70</v>
      </c>
      <c r="Q18" s="1">
        <f t="shared" ca="1" si="1"/>
        <v>60</v>
      </c>
      <c r="R18" s="1">
        <f t="shared" ca="1" si="1"/>
        <v>50</v>
      </c>
      <c r="S18" s="1">
        <f t="shared" ca="1" si="1"/>
        <v>40</v>
      </c>
      <c r="T18" s="1">
        <f t="shared" ca="1" si="1"/>
        <v>30</v>
      </c>
      <c r="U18" s="1">
        <f t="shared" ca="1" si="1"/>
        <v>20</v>
      </c>
      <c r="V18" s="1">
        <f t="shared" ca="1" si="1"/>
        <v>10</v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8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145</v>
      </c>
      <c r="I19" s="1">
        <f t="shared" ca="1" si="2"/>
        <v>134.17582417582418</v>
      </c>
      <c r="J19" s="1">
        <f t="shared" ca="1" si="2"/>
        <v>123.35164835164835</v>
      </c>
      <c r="K19" s="1">
        <f t="shared" ca="1" si="2"/>
        <v>112.52747252747253</v>
      </c>
      <c r="L19" s="1">
        <f t="shared" ca="1" si="2"/>
        <v>101.7032967032967</v>
      </c>
      <c r="M19" s="1">
        <f t="shared" ca="1" si="2"/>
        <v>90.879120879120862</v>
      </c>
      <c r="N19" s="1">
        <f t="shared" ca="1" si="2"/>
        <v>80.054945054945037</v>
      </c>
      <c r="O19" s="1">
        <f t="shared" ca="1" si="2"/>
        <v>69.230769230769212</v>
      </c>
      <c r="P19" s="1">
        <f t="shared" ca="1" si="2"/>
        <v>58.406593406593387</v>
      </c>
      <c r="Q19" s="1">
        <f t="shared" ca="1" si="2"/>
        <v>47.582417582417563</v>
      </c>
      <c r="R19" s="1">
        <f t="shared" ca="1" si="2"/>
        <v>36.758241758241738</v>
      </c>
      <c r="S19" s="1">
        <f t="shared" ca="1" si="2"/>
        <v>25.934065934065899</v>
      </c>
      <c r="T19" s="1">
        <f t="shared" ca="1" si="2"/>
        <v>15.109890109890074</v>
      </c>
      <c r="U19" s="1">
        <f t="shared" ca="1" si="2"/>
        <v>4.2857142857142492</v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8" hidden="1" x14ac:dyDescent="0.2">
      <c r="C20" s="8" t="s">
        <v>6</v>
      </c>
      <c r="D20"/>
      <c r="E20" t="s">
        <v>4</v>
      </c>
      <c r="F20" s="1">
        <f ca="1">IF(DoneDays&gt;D17,D17,DoneDays)</f>
        <v>14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8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L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>
        <f t="shared" si="3"/>
        <v>15</v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</row>
    <row r="22" spans="2:38" x14ac:dyDescent="0.2">
      <c r="B22" t="s">
        <v>26</v>
      </c>
      <c r="C22" t="s">
        <v>38</v>
      </c>
      <c r="D22" s="1">
        <v>1</v>
      </c>
      <c r="E22" s="28" t="s">
        <v>25</v>
      </c>
      <c r="F22" t="s">
        <v>21</v>
      </c>
      <c r="G22" s="1">
        <v>25</v>
      </c>
      <c r="H22" s="1">
        <f t="shared" ref="H22:Q27" si="4">IF(OR(H$21="",$G22=""),"",G22)</f>
        <v>25</v>
      </c>
      <c r="I22" s="1">
        <v>20</v>
      </c>
      <c r="J22" s="1">
        <v>10</v>
      </c>
      <c r="K22" s="1">
        <v>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8" x14ac:dyDescent="0.2">
      <c r="B23" t="s">
        <v>27</v>
      </c>
      <c r="C23" t="s">
        <v>39</v>
      </c>
      <c r="D23" s="1">
        <v>1</v>
      </c>
      <c r="E23" s="28" t="s">
        <v>25</v>
      </c>
      <c r="F23" t="s">
        <v>21</v>
      </c>
      <c r="G23" s="1">
        <v>25</v>
      </c>
      <c r="H23" s="1">
        <f t="shared" si="4"/>
        <v>25</v>
      </c>
      <c r="I23" s="1">
        <v>20</v>
      </c>
      <c r="J23" s="1">
        <v>10</v>
      </c>
      <c r="K23" s="1">
        <v>5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AE23" s="1" t="str">
        <f t="shared" si="5"/>
        <v/>
      </c>
      <c r="AF23" s="1" t="str">
        <f t="shared" si="5"/>
        <v/>
      </c>
    </row>
    <row r="24" spans="2:38" x14ac:dyDescent="0.2">
      <c r="B24" t="s">
        <v>28</v>
      </c>
      <c r="C24" t="s">
        <v>40</v>
      </c>
      <c r="D24" s="1">
        <v>1</v>
      </c>
      <c r="E24" s="28" t="s">
        <v>25</v>
      </c>
      <c r="F24" t="s">
        <v>21</v>
      </c>
      <c r="G24" s="1">
        <v>25</v>
      </c>
      <c r="H24" s="1">
        <f t="shared" si="4"/>
        <v>25</v>
      </c>
      <c r="I24" s="1">
        <f t="shared" si="4"/>
        <v>25</v>
      </c>
      <c r="J24" s="1">
        <f t="shared" si="4"/>
        <v>25</v>
      </c>
      <c r="K24" s="1">
        <f t="shared" si="4"/>
        <v>25</v>
      </c>
      <c r="L24" s="1">
        <f t="shared" si="4"/>
        <v>25</v>
      </c>
      <c r="M24" s="1">
        <v>20</v>
      </c>
      <c r="N24" s="1">
        <v>15</v>
      </c>
      <c r="O24" s="1">
        <v>10</v>
      </c>
      <c r="P24" s="1">
        <v>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AE24" s="1" t="str">
        <f t="shared" si="5"/>
        <v/>
      </c>
      <c r="AF24" s="1" t="str">
        <f t="shared" si="5"/>
        <v/>
      </c>
    </row>
    <row r="25" spans="2:38" x14ac:dyDescent="0.2">
      <c r="B25" t="s">
        <v>29</v>
      </c>
      <c r="C25" t="s">
        <v>41</v>
      </c>
      <c r="D25" s="1">
        <v>1</v>
      </c>
      <c r="E25" s="28" t="s">
        <v>25</v>
      </c>
      <c r="F25" t="s">
        <v>21</v>
      </c>
      <c r="G25" s="1">
        <v>25</v>
      </c>
      <c r="H25" s="1">
        <f t="shared" si="4"/>
        <v>25</v>
      </c>
      <c r="I25" s="1">
        <f t="shared" si="4"/>
        <v>25</v>
      </c>
      <c r="J25" s="1">
        <f t="shared" si="4"/>
        <v>25</v>
      </c>
      <c r="K25" s="1">
        <f t="shared" si="4"/>
        <v>25</v>
      </c>
      <c r="L25" s="1">
        <f t="shared" si="4"/>
        <v>25</v>
      </c>
      <c r="M25" s="1">
        <v>20</v>
      </c>
      <c r="N25" s="1">
        <v>10</v>
      </c>
      <c r="O25" s="1">
        <v>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AE25" s="1" t="str">
        <f t="shared" si="5"/>
        <v/>
      </c>
      <c r="AF25" s="1" t="str">
        <f t="shared" si="5"/>
        <v/>
      </c>
    </row>
    <row r="26" spans="2:38" x14ac:dyDescent="0.2">
      <c r="B26" t="s">
        <v>30</v>
      </c>
      <c r="C26" t="s">
        <v>42</v>
      </c>
      <c r="D26" s="1">
        <v>1</v>
      </c>
      <c r="E26" s="28" t="s">
        <v>25</v>
      </c>
      <c r="F26" t="s">
        <v>21</v>
      </c>
      <c r="G26" s="1">
        <v>25</v>
      </c>
      <c r="H26" s="1">
        <f t="shared" si="4"/>
        <v>25</v>
      </c>
      <c r="I26" s="1">
        <f t="shared" si="4"/>
        <v>25</v>
      </c>
      <c r="J26" s="1">
        <f t="shared" si="4"/>
        <v>25</v>
      </c>
      <c r="K26" s="1">
        <f t="shared" si="4"/>
        <v>25</v>
      </c>
      <c r="L26" s="1">
        <f t="shared" si="4"/>
        <v>25</v>
      </c>
      <c r="M26" s="1">
        <f t="shared" si="4"/>
        <v>25</v>
      </c>
      <c r="N26" s="1">
        <f t="shared" si="4"/>
        <v>25</v>
      </c>
      <c r="O26" s="1">
        <f t="shared" si="4"/>
        <v>25</v>
      </c>
      <c r="P26" s="1">
        <f t="shared" si="4"/>
        <v>25</v>
      </c>
      <c r="Q26" s="1">
        <f t="shared" si="4"/>
        <v>25</v>
      </c>
      <c r="R26" s="1">
        <v>20</v>
      </c>
      <c r="S26" s="1">
        <v>15</v>
      </c>
      <c r="T26" s="1">
        <v>5</v>
      </c>
      <c r="U26" s="1">
        <v>0</v>
      </c>
      <c r="V26" s="1">
        <v>0</v>
      </c>
      <c r="AE26" s="1" t="str">
        <f t="shared" si="5"/>
        <v/>
      </c>
      <c r="AF26" s="1" t="str">
        <f t="shared" si="5"/>
        <v/>
      </c>
    </row>
    <row r="27" spans="2:38" x14ac:dyDescent="0.2">
      <c r="B27" t="s">
        <v>31</v>
      </c>
      <c r="C27" t="s">
        <v>43</v>
      </c>
      <c r="D27" s="1">
        <v>1</v>
      </c>
      <c r="E27" s="28" t="s">
        <v>25</v>
      </c>
      <c r="F27" t="s">
        <v>21</v>
      </c>
      <c r="G27" s="1">
        <v>25</v>
      </c>
      <c r="H27" s="1">
        <f t="shared" si="4"/>
        <v>25</v>
      </c>
      <c r="I27" s="1">
        <f t="shared" si="4"/>
        <v>25</v>
      </c>
      <c r="J27" s="1">
        <f t="shared" si="4"/>
        <v>25</v>
      </c>
      <c r="K27" s="1">
        <f t="shared" si="4"/>
        <v>25</v>
      </c>
      <c r="L27" s="1">
        <f t="shared" si="4"/>
        <v>25</v>
      </c>
      <c r="M27" s="1">
        <f t="shared" si="4"/>
        <v>25</v>
      </c>
      <c r="N27" s="1">
        <f t="shared" si="4"/>
        <v>25</v>
      </c>
      <c r="O27" s="1">
        <f t="shared" si="4"/>
        <v>25</v>
      </c>
      <c r="P27" s="1">
        <f t="shared" si="4"/>
        <v>25</v>
      </c>
      <c r="Q27" s="1">
        <f t="shared" si="4"/>
        <v>25</v>
      </c>
      <c r="R27" s="1">
        <v>20</v>
      </c>
      <c r="S27" s="1">
        <v>15</v>
      </c>
      <c r="T27" s="1">
        <v>10</v>
      </c>
      <c r="U27" s="1">
        <v>5</v>
      </c>
      <c r="V27" s="1">
        <v>0</v>
      </c>
      <c r="AE27" s="1" t="str">
        <f t="shared" si="5"/>
        <v/>
      </c>
      <c r="AF27" s="1" t="str">
        <f t="shared" si="5"/>
        <v/>
      </c>
    </row>
    <row r="28" spans="2:38" x14ac:dyDescent="0.2">
      <c r="F28" t="str">
        <f t="shared" ref="F28:F63" si="6">IF(C28&lt;&gt;"","Planned","")</f>
        <v/>
      </c>
      <c r="H28" s="1" t="str">
        <f t="shared" ref="H28:W66" si="7">IF(OR(H$21="",$G28=""),"",G28)</f>
        <v/>
      </c>
      <c r="AE28" s="1" t="str">
        <f t="shared" si="5"/>
        <v/>
      </c>
      <c r="AF28" s="1" t="str">
        <f t="shared" si="5"/>
        <v/>
      </c>
    </row>
    <row r="29" spans="2:38" x14ac:dyDescent="0.2">
      <c r="F29" t="str">
        <f t="shared" si="6"/>
        <v/>
      </c>
      <c r="H29" s="1" t="str">
        <f t="shared" si="7"/>
        <v/>
      </c>
      <c r="AE29" s="1" t="str">
        <f t="shared" si="5"/>
        <v/>
      </c>
      <c r="AF29" s="1" t="str">
        <f t="shared" si="5"/>
        <v/>
      </c>
    </row>
    <row r="30" spans="2:38" x14ac:dyDescent="0.2">
      <c r="F30" t="str">
        <f t="shared" si="6"/>
        <v/>
      </c>
      <c r="H30" s="1" t="str">
        <f t="shared" si="7"/>
        <v/>
      </c>
      <c r="AE30" s="1" t="str">
        <f t="shared" si="5"/>
        <v/>
      </c>
      <c r="AF30" s="1" t="str">
        <f t="shared" si="5"/>
        <v/>
      </c>
    </row>
    <row r="31" spans="2:38" x14ac:dyDescent="0.2">
      <c r="F31" t="str">
        <f t="shared" si="6"/>
        <v/>
      </c>
      <c r="H31" s="1" t="str">
        <f t="shared" si="7"/>
        <v/>
      </c>
      <c r="AE31" s="1" t="str">
        <f t="shared" si="5"/>
        <v/>
      </c>
      <c r="AF31" s="1" t="str">
        <f t="shared" si="5"/>
        <v/>
      </c>
    </row>
    <row r="32" spans="2:38" x14ac:dyDescent="0.2">
      <c r="F32" t="str">
        <f t="shared" si="6"/>
        <v/>
      </c>
      <c r="H32" s="1" t="str">
        <f t="shared" si="7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7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7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7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7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7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7"/>
        <v/>
      </c>
      <c r="AE38" s="1" t="str">
        <f t="shared" ref="AE38:AF53" si="8">IF(OR(AE$21="",$G38=""),"",AD38)</f>
        <v/>
      </c>
      <c r="AF38" s="1" t="str">
        <f t="shared" si="8"/>
        <v/>
      </c>
    </row>
    <row r="39" spans="6:32" x14ac:dyDescent="0.2">
      <c r="F39" t="str">
        <f t="shared" si="6"/>
        <v/>
      </c>
      <c r="H39" s="1" t="str">
        <f t="shared" si="7"/>
        <v/>
      </c>
      <c r="AE39" s="1" t="str">
        <f t="shared" si="8"/>
        <v/>
      </c>
      <c r="AF39" s="1" t="str">
        <f t="shared" si="8"/>
        <v/>
      </c>
    </row>
    <row r="40" spans="6:32" x14ac:dyDescent="0.2">
      <c r="F40" t="str">
        <f t="shared" si="6"/>
        <v/>
      </c>
      <c r="H40" s="1" t="str">
        <f t="shared" si="7"/>
        <v/>
      </c>
      <c r="AE40" s="1" t="str">
        <f t="shared" si="8"/>
        <v/>
      </c>
      <c r="AF40" s="1" t="str">
        <f t="shared" si="8"/>
        <v/>
      </c>
    </row>
    <row r="41" spans="6:32" x14ac:dyDescent="0.2">
      <c r="F41" t="str">
        <f t="shared" si="6"/>
        <v/>
      </c>
      <c r="H41" s="1" t="str">
        <f t="shared" si="7"/>
        <v/>
      </c>
      <c r="AE41" s="1" t="str">
        <f t="shared" si="8"/>
        <v/>
      </c>
      <c r="AF41" s="1" t="str">
        <f t="shared" si="8"/>
        <v/>
      </c>
    </row>
    <row r="42" spans="6:32" x14ac:dyDescent="0.2">
      <c r="F42" t="str">
        <f t="shared" si="6"/>
        <v/>
      </c>
      <c r="H42" s="1" t="str">
        <f t="shared" si="7"/>
        <v/>
      </c>
      <c r="AE42" s="1" t="str">
        <f t="shared" si="8"/>
        <v/>
      </c>
      <c r="AF42" s="1" t="str">
        <f t="shared" si="8"/>
        <v/>
      </c>
    </row>
    <row r="43" spans="6:32" x14ac:dyDescent="0.2">
      <c r="F43" t="str">
        <f t="shared" si="6"/>
        <v/>
      </c>
      <c r="H43" s="1" t="str">
        <f t="shared" si="7"/>
        <v/>
      </c>
      <c r="AE43" s="1" t="str">
        <f t="shared" si="8"/>
        <v/>
      </c>
      <c r="AF43" s="1" t="str">
        <f t="shared" si="8"/>
        <v/>
      </c>
    </row>
    <row r="44" spans="6:32" x14ac:dyDescent="0.2">
      <c r="F44" t="str">
        <f t="shared" si="6"/>
        <v/>
      </c>
      <c r="H44" s="1" t="str">
        <f t="shared" si="7"/>
        <v/>
      </c>
      <c r="AE44" s="1" t="str">
        <f t="shared" si="8"/>
        <v/>
      </c>
      <c r="AF44" s="1" t="str">
        <f t="shared" si="8"/>
        <v/>
      </c>
    </row>
    <row r="45" spans="6:32" x14ac:dyDescent="0.2">
      <c r="F45" t="str">
        <f t="shared" si="6"/>
        <v/>
      </c>
      <c r="H45" s="1" t="str">
        <f t="shared" si="7"/>
        <v/>
      </c>
      <c r="AE45" s="1" t="str">
        <f t="shared" si="8"/>
        <v/>
      </c>
      <c r="AF45" s="1" t="str">
        <f t="shared" si="8"/>
        <v/>
      </c>
    </row>
    <row r="46" spans="6:32" x14ac:dyDescent="0.2">
      <c r="F46" t="str">
        <f t="shared" si="6"/>
        <v/>
      </c>
      <c r="H46" s="1" t="str">
        <f t="shared" si="7"/>
        <v/>
      </c>
      <c r="AE46" s="1" t="str">
        <f t="shared" si="8"/>
        <v/>
      </c>
      <c r="AF46" s="1" t="str">
        <f t="shared" si="8"/>
        <v/>
      </c>
    </row>
    <row r="47" spans="6:32" x14ac:dyDescent="0.2">
      <c r="F47" t="str">
        <f t="shared" si="6"/>
        <v/>
      </c>
      <c r="H47" s="1" t="str">
        <f t="shared" si="7"/>
        <v/>
      </c>
      <c r="AE47" s="1" t="str">
        <f t="shared" si="8"/>
        <v/>
      </c>
      <c r="AF47" s="1" t="str">
        <f t="shared" si="8"/>
        <v/>
      </c>
    </row>
    <row r="48" spans="6:32" x14ac:dyDescent="0.2">
      <c r="F48" t="str">
        <f t="shared" si="6"/>
        <v/>
      </c>
      <c r="H48" s="1" t="str">
        <f t="shared" si="7"/>
        <v/>
      </c>
      <c r="AE48" s="1" t="str">
        <f t="shared" si="8"/>
        <v/>
      </c>
      <c r="AF48" s="1" t="str">
        <f t="shared" si="8"/>
        <v/>
      </c>
    </row>
    <row r="49" spans="6:32" x14ac:dyDescent="0.2">
      <c r="F49" t="str">
        <f t="shared" si="6"/>
        <v/>
      </c>
      <c r="H49" s="1" t="str">
        <f t="shared" si="7"/>
        <v/>
      </c>
      <c r="AE49" s="1" t="str">
        <f t="shared" si="8"/>
        <v/>
      </c>
      <c r="AF49" s="1" t="str">
        <f t="shared" si="8"/>
        <v/>
      </c>
    </row>
    <row r="50" spans="6:32" x14ac:dyDescent="0.2">
      <c r="F50" t="str">
        <f t="shared" si="6"/>
        <v/>
      </c>
      <c r="H50" s="1" t="str">
        <f t="shared" si="7"/>
        <v/>
      </c>
      <c r="AE50" s="1" t="str">
        <f t="shared" si="8"/>
        <v/>
      </c>
      <c r="AF50" s="1" t="str">
        <f t="shared" si="8"/>
        <v/>
      </c>
    </row>
    <row r="51" spans="6:32" x14ac:dyDescent="0.2">
      <c r="F51" t="str">
        <f t="shared" si="6"/>
        <v/>
      </c>
      <c r="H51" s="1" t="str">
        <f t="shared" si="7"/>
        <v/>
      </c>
      <c r="AE51" s="1" t="str">
        <f t="shared" si="8"/>
        <v/>
      </c>
      <c r="AF51" s="1" t="str">
        <f t="shared" si="8"/>
        <v/>
      </c>
    </row>
    <row r="52" spans="6:32" x14ac:dyDescent="0.2">
      <c r="F52" t="str">
        <f t="shared" si="6"/>
        <v/>
      </c>
      <c r="H52" s="1" t="str">
        <f t="shared" si="7"/>
        <v/>
      </c>
      <c r="AE52" s="1" t="str">
        <f t="shared" si="8"/>
        <v/>
      </c>
      <c r="AF52" s="1" t="str">
        <f t="shared" si="8"/>
        <v/>
      </c>
    </row>
    <row r="53" spans="6:32" x14ac:dyDescent="0.2">
      <c r="F53" t="str">
        <f t="shared" si="6"/>
        <v/>
      </c>
      <c r="H53" s="1" t="str">
        <f t="shared" si="7"/>
        <v/>
      </c>
      <c r="AE53" s="1" t="str">
        <f t="shared" si="8"/>
        <v/>
      </c>
      <c r="AF53" s="1" t="str">
        <f t="shared" si="8"/>
        <v/>
      </c>
    </row>
    <row r="54" spans="6:32" x14ac:dyDescent="0.2">
      <c r="F54" t="str">
        <f t="shared" si="6"/>
        <v/>
      </c>
      <c r="H54" s="1" t="str">
        <f t="shared" si="7"/>
        <v/>
      </c>
      <c r="AE54" s="1" t="str">
        <f t="shared" ref="AE54:AF65" si="9">IF(OR(AE$21="",$G54=""),"",AD54)</f>
        <v/>
      </c>
      <c r="AF54" s="1" t="str">
        <f t="shared" si="9"/>
        <v/>
      </c>
    </row>
    <row r="55" spans="6:32" x14ac:dyDescent="0.2">
      <c r="F55" t="str">
        <f t="shared" si="6"/>
        <v/>
      </c>
      <c r="H55" s="1" t="str">
        <f t="shared" si="7"/>
        <v/>
      </c>
      <c r="AE55" s="1" t="str">
        <f t="shared" si="9"/>
        <v/>
      </c>
      <c r="AF55" s="1" t="str">
        <f t="shared" si="9"/>
        <v/>
      </c>
    </row>
    <row r="56" spans="6:32" x14ac:dyDescent="0.2">
      <c r="F56" t="str">
        <f t="shared" si="6"/>
        <v/>
      </c>
      <c r="H56" s="1" t="str">
        <f t="shared" si="7"/>
        <v/>
      </c>
      <c r="AE56" s="1" t="str">
        <f t="shared" si="9"/>
        <v/>
      </c>
      <c r="AF56" s="1" t="str">
        <f t="shared" si="9"/>
        <v/>
      </c>
    </row>
    <row r="57" spans="6:32" x14ac:dyDescent="0.2">
      <c r="F57" t="str">
        <f t="shared" si="6"/>
        <v/>
      </c>
      <c r="H57" s="1" t="str">
        <f t="shared" si="7"/>
        <v/>
      </c>
      <c r="AE57" s="1" t="str">
        <f t="shared" si="9"/>
        <v/>
      </c>
      <c r="AF57" s="1" t="str">
        <f t="shared" si="9"/>
        <v/>
      </c>
    </row>
    <row r="58" spans="6:32" x14ac:dyDescent="0.2">
      <c r="F58" t="str">
        <f t="shared" si="6"/>
        <v/>
      </c>
      <c r="H58" s="1" t="str">
        <f t="shared" si="7"/>
        <v/>
      </c>
      <c r="AE58" s="1" t="str">
        <f t="shared" si="9"/>
        <v/>
      </c>
      <c r="AF58" s="1" t="str">
        <f t="shared" si="9"/>
        <v/>
      </c>
    </row>
    <row r="59" spans="6:32" x14ac:dyDescent="0.2">
      <c r="F59" t="str">
        <f t="shared" si="6"/>
        <v/>
      </c>
      <c r="H59" s="1" t="str">
        <f t="shared" si="7"/>
        <v/>
      </c>
      <c r="AE59" s="1" t="str">
        <f t="shared" si="9"/>
        <v/>
      </c>
      <c r="AF59" s="1" t="str">
        <f t="shared" si="9"/>
        <v/>
      </c>
    </row>
    <row r="60" spans="6:32" x14ac:dyDescent="0.2">
      <c r="F60" t="str">
        <f t="shared" si="6"/>
        <v/>
      </c>
      <c r="H60" s="1" t="str">
        <f t="shared" si="7"/>
        <v/>
      </c>
      <c r="AE60" s="1" t="str">
        <f t="shared" si="9"/>
        <v/>
      </c>
      <c r="AF60" s="1" t="str">
        <f t="shared" si="9"/>
        <v/>
      </c>
    </row>
    <row r="61" spans="6:32" x14ac:dyDescent="0.2">
      <c r="F61" t="str">
        <f t="shared" si="6"/>
        <v/>
      </c>
      <c r="H61" s="1" t="str">
        <f t="shared" si="7"/>
        <v/>
      </c>
      <c r="AE61" s="1" t="str">
        <f t="shared" si="9"/>
        <v/>
      </c>
      <c r="AF61" s="1" t="str">
        <f t="shared" si="9"/>
        <v/>
      </c>
    </row>
    <row r="62" spans="6:32" x14ac:dyDescent="0.2">
      <c r="F62" t="str">
        <f t="shared" si="6"/>
        <v/>
      </c>
      <c r="H62" s="1" t="str">
        <f t="shared" si="7"/>
        <v/>
      </c>
      <c r="I62" s="1" t="str">
        <f t="shared" si="7"/>
        <v/>
      </c>
      <c r="J62" s="1" t="str">
        <f t="shared" si="7"/>
        <v/>
      </c>
      <c r="K62" s="1" t="str">
        <f t="shared" si="7"/>
        <v/>
      </c>
      <c r="L62" s="1" t="str">
        <f t="shared" si="7"/>
        <v/>
      </c>
      <c r="M62" s="1" t="str">
        <f t="shared" si="7"/>
        <v/>
      </c>
      <c r="N62" s="1" t="str">
        <f t="shared" si="7"/>
        <v/>
      </c>
      <c r="O62" s="1" t="str">
        <f t="shared" si="7"/>
        <v/>
      </c>
      <c r="P62" s="1" t="str">
        <f t="shared" si="7"/>
        <v/>
      </c>
      <c r="Q62" s="1" t="str">
        <f t="shared" si="7"/>
        <v/>
      </c>
      <c r="R62" s="1" t="str">
        <f t="shared" si="7"/>
        <v/>
      </c>
      <c r="S62" s="1" t="str">
        <f t="shared" si="7"/>
        <v/>
      </c>
      <c r="T62" s="1" t="str">
        <f t="shared" si="7"/>
        <v/>
      </c>
      <c r="U62" s="1" t="str">
        <f t="shared" si="7"/>
        <v/>
      </c>
      <c r="V62" s="1" t="str">
        <f t="shared" si="7"/>
        <v/>
      </c>
      <c r="W62" s="1" t="str">
        <f t="shared" si="7"/>
        <v/>
      </c>
      <c r="X62" s="1" t="str">
        <f t="shared" ref="X62:AD63" si="10">IF(OR(X$21="",$G62=""),"",W62)</f>
        <v/>
      </c>
      <c r="Y62" s="1" t="str">
        <f t="shared" si="10"/>
        <v/>
      </c>
      <c r="Z62" s="1" t="str">
        <f t="shared" si="10"/>
        <v/>
      </c>
      <c r="AA62" s="1" t="str">
        <f t="shared" si="10"/>
        <v/>
      </c>
      <c r="AB62" s="1" t="str">
        <f t="shared" si="10"/>
        <v/>
      </c>
      <c r="AC62" s="1" t="str">
        <f t="shared" si="10"/>
        <v/>
      </c>
      <c r="AD62" s="1" t="str">
        <f t="shared" si="10"/>
        <v/>
      </c>
      <c r="AE62" s="1" t="str">
        <f t="shared" si="9"/>
        <v/>
      </c>
      <c r="AF62" s="1" t="str">
        <f t="shared" si="9"/>
        <v/>
      </c>
    </row>
    <row r="63" spans="6:32" x14ac:dyDescent="0.2">
      <c r="F63" t="str">
        <f t="shared" si="6"/>
        <v/>
      </c>
      <c r="H63" s="1" t="str">
        <f t="shared" si="7"/>
        <v/>
      </c>
      <c r="I63" s="1" t="str">
        <f t="shared" si="7"/>
        <v/>
      </c>
      <c r="J63" s="1" t="str">
        <f t="shared" si="7"/>
        <v/>
      </c>
      <c r="K63" s="1" t="str">
        <f t="shared" si="7"/>
        <v/>
      </c>
      <c r="L63" s="1" t="str">
        <f t="shared" si="7"/>
        <v/>
      </c>
      <c r="M63" s="1" t="str">
        <f t="shared" si="7"/>
        <v/>
      </c>
      <c r="N63" s="1" t="str">
        <f t="shared" si="7"/>
        <v/>
      </c>
      <c r="O63" s="1" t="str">
        <f t="shared" si="7"/>
        <v/>
      </c>
      <c r="P63" s="1" t="str">
        <f t="shared" si="7"/>
        <v/>
      </c>
      <c r="Q63" s="1" t="str">
        <f t="shared" si="7"/>
        <v/>
      </c>
      <c r="R63" s="1" t="str">
        <f t="shared" si="7"/>
        <v/>
      </c>
      <c r="S63" s="1" t="str">
        <f t="shared" si="7"/>
        <v/>
      </c>
      <c r="T63" s="1" t="str">
        <f t="shared" si="7"/>
        <v/>
      </c>
      <c r="U63" s="1" t="str">
        <f t="shared" si="7"/>
        <v/>
      </c>
      <c r="V63" s="1" t="str">
        <f t="shared" si="7"/>
        <v/>
      </c>
      <c r="W63" s="1" t="str">
        <f t="shared" si="7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9"/>
        <v/>
      </c>
      <c r="AF63" s="1" t="str">
        <f t="shared" si="9"/>
        <v/>
      </c>
    </row>
    <row r="64" spans="6:32" x14ac:dyDescent="0.2">
      <c r="F64" t="s">
        <v>7</v>
      </c>
      <c r="H64" s="1" t="str">
        <f t="shared" si="7"/>
        <v/>
      </c>
      <c r="AE64" s="1" t="str">
        <f t="shared" si="9"/>
        <v/>
      </c>
      <c r="AF64" s="1" t="str">
        <f t="shared" si="9"/>
        <v/>
      </c>
    </row>
    <row r="65" spans="2:32" x14ac:dyDescent="0.2">
      <c r="F65" t="s">
        <v>8</v>
      </c>
      <c r="H65" s="1" t="str">
        <f t="shared" si="7"/>
        <v/>
      </c>
      <c r="AE65" s="1" t="str">
        <f t="shared" si="9"/>
        <v/>
      </c>
      <c r="AF65" s="1" t="str">
        <f t="shared" si="9"/>
        <v/>
      </c>
    </row>
    <row r="66" spans="2:32" x14ac:dyDescent="0.2">
      <c r="F66" t="s">
        <v>9</v>
      </c>
      <c r="H66" s="1" t="str">
        <f t="shared" si="7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8:AF65 X22:AF27">
    <cfRule type="expression" dxfId="55" priority="27" stopIfTrue="1">
      <formula>$F22="Done"</formula>
    </cfRule>
    <cfRule type="expression" dxfId="54" priority="28" stopIfTrue="1">
      <formula>$F22="Ongoing"</formula>
    </cfRule>
  </conditionalFormatting>
  <conditionalFormatting sqref="B28:AF65 X22:AF27">
    <cfRule type="expression" dxfId="53" priority="29" stopIfTrue="1">
      <formula>$F22="Terminado"</formula>
    </cfRule>
    <cfRule type="expression" dxfId="52" priority="30" stopIfTrue="1">
      <formula>$F22="En Progreso"</formula>
    </cfRule>
  </conditionalFormatting>
  <conditionalFormatting sqref="W22:W27">
    <cfRule type="expression" dxfId="51" priority="17" stopIfTrue="1">
      <formula>$F22="Done"</formula>
    </cfRule>
    <cfRule type="expression" dxfId="50" priority="18" stopIfTrue="1">
      <formula>$F22="Ongoing"</formula>
    </cfRule>
  </conditionalFormatting>
  <conditionalFormatting sqref="W22:W27">
    <cfRule type="expression" dxfId="49" priority="19" stopIfTrue="1">
      <formula>$F22="Terminado"</formula>
    </cfRule>
    <cfRule type="expression" dxfId="48" priority="20" stopIfTrue="1">
      <formula>$F22="En Progreso"</formula>
    </cfRule>
  </conditionalFormatting>
  <conditionalFormatting sqref="D26:T27 H22:T25 U22:V27">
    <cfRule type="expression" dxfId="47" priority="1" stopIfTrue="1">
      <formula>$F22="Done"</formula>
    </cfRule>
    <cfRule type="expression" dxfId="46" priority="2" stopIfTrue="1">
      <formula>$F22="Ongoing"</formula>
    </cfRule>
  </conditionalFormatting>
  <conditionalFormatting sqref="B22:V27">
    <cfRule type="expression" dxfId="45" priority="3" stopIfTrue="1">
      <formula>$F22="Terminado"</formula>
    </cfRule>
    <cfRule type="expression" dxfId="44" priority="4" stopIfTrue="1">
      <formula>$F22="En Progreso"</formula>
    </cfRule>
  </conditionalFormatting>
  <dataValidations count="1">
    <dataValidation type="list" allowBlank="1" showInputMessage="1" sqref="F10:F15 F22:F71" xr:uid="{BB5C8F61-BBFC-460F-B253-3BCFC666B682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6F00-9427-4315-812E-8FD0B5EC995E}">
  <dimension ref="B1:AL71"/>
  <sheetViews>
    <sheetView topLeftCell="A10" workbookViewId="0">
      <selection activeCell="D3" sqref="D3:H5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22</v>
      </c>
      <c r="D3" s="29" t="s">
        <v>50</v>
      </c>
      <c r="E3" s="29"/>
      <c r="F3" s="29"/>
      <c r="G3" s="29"/>
      <c r="H3" s="2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23</v>
      </c>
      <c r="D4" s="29" t="s">
        <v>25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24</v>
      </c>
      <c r="D5" s="29" t="s">
        <v>25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D16" s="1">
        <v>15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8" x14ac:dyDescent="0.2">
      <c r="B17" s="4"/>
      <c r="C17" s="4" t="s">
        <v>12</v>
      </c>
      <c r="D17" s="1">
        <v>15</v>
      </c>
      <c r="E17" s="4" t="s">
        <v>13</v>
      </c>
      <c r="F17" s="4" t="s">
        <v>17</v>
      </c>
      <c r="G17" s="3">
        <f ca="1">SUM(OFFSET(G21,1,0,TaskRows,1))</f>
        <v>75</v>
      </c>
      <c r="H17" s="3">
        <f ca="1">IF(AND(SUM(OFFSET(H21,1,0,TaskRows,1))=0),0,SUM(OFFSET(H21,1,0,TaskRows,1)))</f>
        <v>75</v>
      </c>
      <c r="I17" s="3">
        <f t="shared" ref="I17:AJ17" ca="1" si="0">IF(AND(SUM(OFFSET(I21,1,0,TaskRows,1))=0),"",SUM(OFFSET(I21,1,0,TaskRows,1)))</f>
        <v>60</v>
      </c>
      <c r="J17" s="3">
        <f t="shared" ca="1" si="0"/>
        <v>45</v>
      </c>
      <c r="K17" s="3">
        <f t="shared" ca="1" si="0"/>
        <v>35</v>
      </c>
      <c r="L17" s="3">
        <f t="shared" ca="1" si="0"/>
        <v>25</v>
      </c>
      <c r="M17" s="3">
        <f t="shared" ca="1" si="0"/>
        <v>15</v>
      </c>
      <c r="N17" s="3">
        <f t="shared" ca="1" si="0"/>
        <v>10</v>
      </c>
      <c r="O17" s="3">
        <f t="shared" ca="1" si="0"/>
        <v>5</v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  <c r="AG17" t="str">
        <f t="shared" ca="1" si="0"/>
        <v/>
      </c>
      <c r="AH17" t="str">
        <f t="shared" ca="1" si="0"/>
        <v/>
      </c>
      <c r="AI17" t="str">
        <f t="shared" ca="1" si="0"/>
        <v/>
      </c>
      <c r="AJ17" t="str">
        <f t="shared" ca="1" si="0"/>
        <v/>
      </c>
    </row>
    <row r="18" spans="2:38" hidden="1" x14ac:dyDescent="0.2">
      <c r="C18" t="s">
        <v>1</v>
      </c>
      <c r="D18" s="1">
        <f>IF(COUNTA(C22:C249)=0,1,COUNTA(C22:C249))</f>
        <v>6</v>
      </c>
      <c r="E18" t="s">
        <v>2</v>
      </c>
      <c r="F18" s="1">
        <f ca="1">IF(COUNTIF(H17:AF17,"&gt;0")=0,1,COUNTIF(H17:AF17,"&gt;0"))</f>
        <v>8</v>
      </c>
      <c r="H18" s="1">
        <f ca="1">IF(H21="","",$G17-$G17/($D16-1)*(H21-1))</f>
        <v>75</v>
      </c>
      <c r="I18" s="1">
        <f t="shared" ref="I18:AF18" ca="1" si="1">IF(I21="","",TotalEffort-TotalEffort/(ImplementationDays)*(I21-1))</f>
        <v>70</v>
      </c>
      <c r="J18" s="1">
        <f t="shared" ca="1" si="1"/>
        <v>65</v>
      </c>
      <c r="K18" s="1">
        <f t="shared" ca="1" si="1"/>
        <v>60</v>
      </c>
      <c r="L18" s="1">
        <f t="shared" ca="1" si="1"/>
        <v>55</v>
      </c>
      <c r="M18" s="1">
        <f t="shared" ca="1" si="1"/>
        <v>50</v>
      </c>
      <c r="N18" s="1">
        <f t="shared" ca="1" si="1"/>
        <v>45</v>
      </c>
      <c r="O18" s="1">
        <f t="shared" ca="1" si="1"/>
        <v>40</v>
      </c>
      <c r="P18" s="1">
        <f t="shared" ca="1" si="1"/>
        <v>35</v>
      </c>
      <c r="Q18" s="1">
        <f t="shared" ca="1" si="1"/>
        <v>30</v>
      </c>
      <c r="R18" s="1">
        <f t="shared" ca="1" si="1"/>
        <v>25</v>
      </c>
      <c r="S18" s="1">
        <f t="shared" ca="1" si="1"/>
        <v>20</v>
      </c>
      <c r="T18" s="1">
        <f t="shared" ca="1" si="1"/>
        <v>15</v>
      </c>
      <c r="U18" s="1">
        <f t="shared" ca="1" si="1"/>
        <v>10</v>
      </c>
      <c r="V18" s="1">
        <f t="shared" ca="1" si="1"/>
        <v>5</v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8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68.75</v>
      </c>
      <c r="I19" s="1">
        <f t="shared" ca="1" si="2"/>
        <v>58.75</v>
      </c>
      <c r="J19" s="1">
        <f t="shared" ca="1" si="2"/>
        <v>48.749999999999993</v>
      </c>
      <c r="K19" s="1">
        <f t="shared" ca="1" si="2"/>
        <v>38.749999999999993</v>
      </c>
      <c r="L19" s="1">
        <f t="shared" ca="1" si="2"/>
        <v>28.749999999999993</v>
      </c>
      <c r="M19" s="1">
        <f t="shared" ca="1" si="2"/>
        <v>18.749999999999986</v>
      </c>
      <c r="N19" s="1">
        <f t="shared" ca="1" si="2"/>
        <v>8.7499999999999858</v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8" hidden="1" x14ac:dyDescent="0.2">
      <c r="C20" s="8" t="s">
        <v>6</v>
      </c>
      <c r="D20"/>
      <c r="E20" t="s">
        <v>4</v>
      </c>
      <c r="F20" s="1">
        <f ca="1">IF(DoneDays&gt;D17,D17,DoneDays)</f>
        <v>8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8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L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>
        <f t="shared" si="3"/>
        <v>15</v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</row>
    <row r="22" spans="2:38" x14ac:dyDescent="0.2">
      <c r="B22" t="s">
        <v>32</v>
      </c>
      <c r="C22" t="s">
        <v>44</v>
      </c>
      <c r="D22" s="1">
        <v>3</v>
      </c>
      <c r="E22" s="28" t="s">
        <v>25</v>
      </c>
      <c r="F22" t="s">
        <v>21</v>
      </c>
      <c r="G22" s="1">
        <v>15</v>
      </c>
      <c r="H22" s="1">
        <f t="shared" ref="H22:H27" si="4">IF(OR(H$21="",$G22=""),"",G22)</f>
        <v>15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8" x14ac:dyDescent="0.2">
      <c r="B23" t="s">
        <v>33</v>
      </c>
      <c r="C23" t="s">
        <v>45</v>
      </c>
      <c r="D23" s="1">
        <v>3</v>
      </c>
      <c r="E23" s="28" t="s">
        <v>25</v>
      </c>
      <c r="F23" t="s">
        <v>21</v>
      </c>
      <c r="G23" s="1">
        <v>15</v>
      </c>
      <c r="H23" s="1">
        <f t="shared" si="4"/>
        <v>15</v>
      </c>
      <c r="I23" s="1">
        <v>10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8" x14ac:dyDescent="0.2">
      <c r="B24" t="s">
        <v>34</v>
      </c>
      <c r="C24" t="s">
        <v>46</v>
      </c>
      <c r="D24" s="1">
        <v>3</v>
      </c>
      <c r="E24" s="28" t="s">
        <v>25</v>
      </c>
      <c r="F24" t="s">
        <v>21</v>
      </c>
      <c r="G24" s="1">
        <v>15</v>
      </c>
      <c r="H24" s="1">
        <f t="shared" si="4"/>
        <v>15</v>
      </c>
      <c r="I24" s="1">
        <f t="shared" ref="I24:J24" si="6">IF(OR(I$21="",$G24=""),"",H24)</f>
        <v>15</v>
      </c>
      <c r="J24" s="1">
        <f t="shared" si="6"/>
        <v>15</v>
      </c>
      <c r="K24" s="1">
        <v>10</v>
      </c>
      <c r="L24" s="1">
        <v>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8" x14ac:dyDescent="0.2">
      <c r="B25" t="s">
        <v>35</v>
      </c>
      <c r="C25" t="s">
        <v>47</v>
      </c>
      <c r="D25" s="1">
        <v>3</v>
      </c>
      <c r="E25" s="28" t="s">
        <v>25</v>
      </c>
      <c r="F25" t="s">
        <v>21</v>
      </c>
      <c r="G25" s="1">
        <v>15</v>
      </c>
      <c r="H25" s="1">
        <f t="shared" si="4"/>
        <v>15</v>
      </c>
      <c r="I25" s="1">
        <f t="shared" ref="I25:J25" si="7">IF(OR(I$21="",$G25=""),"",H25)</f>
        <v>15</v>
      </c>
      <c r="J25" s="1">
        <f t="shared" si="7"/>
        <v>15</v>
      </c>
      <c r="K25" s="1">
        <v>10</v>
      </c>
      <c r="L25" s="1">
        <v>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8" x14ac:dyDescent="0.2">
      <c r="B26" t="s">
        <v>36</v>
      </c>
      <c r="C26" t="s">
        <v>48</v>
      </c>
      <c r="D26" s="1">
        <v>3</v>
      </c>
      <c r="E26" s="28" t="s">
        <v>25</v>
      </c>
      <c r="F26" t="s">
        <v>21</v>
      </c>
      <c r="G26" s="1">
        <v>10</v>
      </c>
      <c r="H26" s="1">
        <f t="shared" si="4"/>
        <v>10</v>
      </c>
      <c r="I26" s="1">
        <f t="shared" ref="I26:J26" si="8">IF(OR(I$21="",$G26=""),"",H26)</f>
        <v>10</v>
      </c>
      <c r="J26" s="1">
        <f t="shared" si="8"/>
        <v>10</v>
      </c>
      <c r="K26" s="1">
        <f t="shared" ref="K26:M26" si="9">IF(OR(K$21="",$G26=""),"",J26)</f>
        <v>10</v>
      </c>
      <c r="L26" s="1">
        <f t="shared" si="9"/>
        <v>10</v>
      </c>
      <c r="M26" s="1">
        <f t="shared" si="9"/>
        <v>10</v>
      </c>
      <c r="N26" s="1">
        <v>5</v>
      </c>
      <c r="O26" s="1">
        <v>0</v>
      </c>
      <c r="P26" s="1">
        <v>0</v>
      </c>
      <c r="Q26" s="1">
        <v>0</v>
      </c>
      <c r="AE26" s="1" t="str">
        <f t="shared" si="5"/>
        <v/>
      </c>
      <c r="AF26" s="1" t="str">
        <f t="shared" si="5"/>
        <v/>
      </c>
    </row>
    <row r="27" spans="2:38" x14ac:dyDescent="0.2">
      <c r="B27" t="s">
        <v>37</v>
      </c>
      <c r="C27" t="s">
        <v>49</v>
      </c>
      <c r="D27" s="1">
        <v>3</v>
      </c>
      <c r="E27" s="28" t="s">
        <v>25</v>
      </c>
      <c r="F27" t="s">
        <v>21</v>
      </c>
      <c r="G27" s="1">
        <v>5</v>
      </c>
      <c r="H27" s="1">
        <f t="shared" si="4"/>
        <v>5</v>
      </c>
      <c r="I27" s="1">
        <f t="shared" ref="I27:J27" si="10">IF(OR(I$21="",$G27=""),"",H27)</f>
        <v>5</v>
      </c>
      <c r="J27" s="1">
        <f t="shared" si="10"/>
        <v>5</v>
      </c>
      <c r="K27" s="1">
        <f t="shared" ref="K27:M27" si="11">IF(OR(K$21="",$G27=""),"",J27)</f>
        <v>5</v>
      </c>
      <c r="L27" s="1">
        <f t="shared" si="11"/>
        <v>5</v>
      </c>
      <c r="M27" s="1">
        <f t="shared" si="11"/>
        <v>5</v>
      </c>
      <c r="N27" s="1">
        <v>5</v>
      </c>
      <c r="O27" s="1">
        <v>5</v>
      </c>
      <c r="P27" s="1">
        <v>0</v>
      </c>
      <c r="Q27" s="1">
        <v>0</v>
      </c>
      <c r="AE27" s="1" t="str">
        <f t="shared" si="5"/>
        <v/>
      </c>
      <c r="AF27" s="1" t="str">
        <f t="shared" si="5"/>
        <v/>
      </c>
    </row>
    <row r="28" spans="2:38" x14ac:dyDescent="0.2">
      <c r="F28" t="str">
        <f t="shared" ref="F28:F63" si="12">IF(C28&lt;&gt;"","Planned","")</f>
        <v/>
      </c>
      <c r="H28" s="1" t="str">
        <f t="shared" ref="H28:W66" si="13">IF(OR(H$21="",$G28=""),"",G28)</f>
        <v/>
      </c>
      <c r="AE28" s="1" t="str">
        <f t="shared" si="5"/>
        <v/>
      </c>
      <c r="AF28" s="1" t="str">
        <f t="shared" si="5"/>
        <v/>
      </c>
    </row>
    <row r="29" spans="2:38" x14ac:dyDescent="0.2">
      <c r="F29" t="str">
        <f t="shared" si="12"/>
        <v/>
      </c>
      <c r="H29" s="1" t="str">
        <f t="shared" si="13"/>
        <v/>
      </c>
      <c r="AE29" s="1" t="str">
        <f t="shared" si="5"/>
        <v/>
      </c>
      <c r="AF29" s="1" t="str">
        <f t="shared" si="5"/>
        <v/>
      </c>
    </row>
    <row r="30" spans="2:38" x14ac:dyDescent="0.2">
      <c r="F30" t="str">
        <f t="shared" si="12"/>
        <v/>
      </c>
      <c r="H30" s="1" t="str">
        <f t="shared" si="13"/>
        <v/>
      </c>
      <c r="AE30" s="1" t="str">
        <f t="shared" si="5"/>
        <v/>
      </c>
      <c r="AF30" s="1" t="str">
        <f t="shared" si="5"/>
        <v/>
      </c>
    </row>
    <row r="31" spans="2:38" x14ac:dyDescent="0.2">
      <c r="F31" t="str">
        <f t="shared" si="12"/>
        <v/>
      </c>
      <c r="H31" s="1" t="str">
        <f t="shared" si="13"/>
        <v/>
      </c>
      <c r="AE31" s="1" t="str">
        <f t="shared" si="5"/>
        <v/>
      </c>
      <c r="AF31" s="1" t="str">
        <f t="shared" si="5"/>
        <v/>
      </c>
    </row>
    <row r="32" spans="2:38" x14ac:dyDescent="0.2">
      <c r="F32" t="str">
        <f t="shared" si="12"/>
        <v/>
      </c>
      <c r="H32" s="1" t="str">
        <f t="shared" si="13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12"/>
        <v/>
      </c>
      <c r="H33" s="1" t="str">
        <f t="shared" si="13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12"/>
        <v/>
      </c>
      <c r="H34" s="1" t="str">
        <f t="shared" si="13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12"/>
        <v/>
      </c>
      <c r="H35" s="1" t="str">
        <f t="shared" si="13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12"/>
        <v/>
      </c>
      <c r="H36" s="1" t="str">
        <f t="shared" si="13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12"/>
        <v/>
      </c>
      <c r="H37" s="1" t="str">
        <f t="shared" si="13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12"/>
        <v/>
      </c>
      <c r="H38" s="1" t="str">
        <f t="shared" si="13"/>
        <v/>
      </c>
      <c r="AE38" s="1" t="str">
        <f t="shared" ref="AE38:AF53" si="14">IF(OR(AE$21="",$G38=""),"",AD38)</f>
        <v/>
      </c>
      <c r="AF38" s="1" t="str">
        <f t="shared" si="14"/>
        <v/>
      </c>
    </row>
    <row r="39" spans="6:32" x14ac:dyDescent="0.2">
      <c r="F39" t="str">
        <f t="shared" si="12"/>
        <v/>
      </c>
      <c r="H39" s="1" t="str">
        <f t="shared" si="13"/>
        <v/>
      </c>
      <c r="AE39" s="1" t="str">
        <f t="shared" si="14"/>
        <v/>
      </c>
      <c r="AF39" s="1" t="str">
        <f t="shared" si="14"/>
        <v/>
      </c>
    </row>
    <row r="40" spans="6:32" x14ac:dyDescent="0.2">
      <c r="F40" t="str">
        <f t="shared" si="12"/>
        <v/>
      </c>
      <c r="H40" s="1" t="str">
        <f t="shared" si="13"/>
        <v/>
      </c>
      <c r="AE40" s="1" t="str">
        <f t="shared" si="14"/>
        <v/>
      </c>
      <c r="AF40" s="1" t="str">
        <f t="shared" si="14"/>
        <v/>
      </c>
    </row>
    <row r="41" spans="6:32" x14ac:dyDescent="0.2">
      <c r="F41" t="str">
        <f t="shared" si="12"/>
        <v/>
      </c>
      <c r="H41" s="1" t="str">
        <f t="shared" si="13"/>
        <v/>
      </c>
      <c r="AE41" s="1" t="str">
        <f t="shared" si="14"/>
        <v/>
      </c>
      <c r="AF41" s="1" t="str">
        <f t="shared" si="14"/>
        <v/>
      </c>
    </row>
    <row r="42" spans="6:32" x14ac:dyDescent="0.2">
      <c r="F42" t="str">
        <f t="shared" si="12"/>
        <v/>
      </c>
      <c r="H42" s="1" t="str">
        <f t="shared" si="13"/>
        <v/>
      </c>
      <c r="AE42" s="1" t="str">
        <f t="shared" si="14"/>
        <v/>
      </c>
      <c r="AF42" s="1" t="str">
        <f t="shared" si="14"/>
        <v/>
      </c>
    </row>
    <row r="43" spans="6:32" x14ac:dyDescent="0.2">
      <c r="F43" t="str">
        <f t="shared" si="12"/>
        <v/>
      </c>
      <c r="H43" s="1" t="str">
        <f t="shared" si="13"/>
        <v/>
      </c>
      <c r="AE43" s="1" t="str">
        <f t="shared" si="14"/>
        <v/>
      </c>
      <c r="AF43" s="1" t="str">
        <f t="shared" si="14"/>
        <v/>
      </c>
    </row>
    <row r="44" spans="6:32" x14ac:dyDescent="0.2">
      <c r="F44" t="str">
        <f t="shared" si="12"/>
        <v/>
      </c>
      <c r="H44" s="1" t="str">
        <f t="shared" si="13"/>
        <v/>
      </c>
      <c r="AE44" s="1" t="str">
        <f t="shared" si="14"/>
        <v/>
      </c>
      <c r="AF44" s="1" t="str">
        <f t="shared" si="14"/>
        <v/>
      </c>
    </row>
    <row r="45" spans="6:32" x14ac:dyDescent="0.2">
      <c r="F45" t="str">
        <f t="shared" si="12"/>
        <v/>
      </c>
      <c r="H45" s="1" t="str">
        <f t="shared" si="13"/>
        <v/>
      </c>
      <c r="AE45" s="1" t="str">
        <f t="shared" si="14"/>
        <v/>
      </c>
      <c r="AF45" s="1" t="str">
        <f t="shared" si="14"/>
        <v/>
      </c>
    </row>
    <row r="46" spans="6:32" x14ac:dyDescent="0.2">
      <c r="F46" t="str">
        <f t="shared" si="12"/>
        <v/>
      </c>
      <c r="H46" s="1" t="str">
        <f t="shared" si="13"/>
        <v/>
      </c>
      <c r="AE46" s="1" t="str">
        <f t="shared" si="14"/>
        <v/>
      </c>
      <c r="AF46" s="1" t="str">
        <f t="shared" si="14"/>
        <v/>
      </c>
    </row>
    <row r="47" spans="6:32" x14ac:dyDescent="0.2">
      <c r="F47" t="str">
        <f t="shared" si="12"/>
        <v/>
      </c>
      <c r="H47" s="1" t="str">
        <f t="shared" si="13"/>
        <v/>
      </c>
      <c r="AE47" s="1" t="str">
        <f t="shared" si="14"/>
        <v/>
      </c>
      <c r="AF47" s="1" t="str">
        <f t="shared" si="14"/>
        <v/>
      </c>
    </row>
    <row r="48" spans="6:32" x14ac:dyDescent="0.2">
      <c r="F48" t="str">
        <f t="shared" si="12"/>
        <v/>
      </c>
      <c r="H48" s="1" t="str">
        <f t="shared" si="13"/>
        <v/>
      </c>
      <c r="AE48" s="1" t="str">
        <f t="shared" si="14"/>
        <v/>
      </c>
      <c r="AF48" s="1" t="str">
        <f t="shared" si="14"/>
        <v/>
      </c>
    </row>
    <row r="49" spans="6:32" x14ac:dyDescent="0.2">
      <c r="F49" t="str">
        <f t="shared" si="12"/>
        <v/>
      </c>
      <c r="H49" s="1" t="str">
        <f t="shared" si="13"/>
        <v/>
      </c>
      <c r="AE49" s="1" t="str">
        <f t="shared" si="14"/>
        <v/>
      </c>
      <c r="AF49" s="1" t="str">
        <f t="shared" si="14"/>
        <v/>
      </c>
    </row>
    <row r="50" spans="6:32" x14ac:dyDescent="0.2">
      <c r="F50" t="str">
        <f t="shared" si="12"/>
        <v/>
      </c>
      <c r="H50" s="1" t="str">
        <f t="shared" si="13"/>
        <v/>
      </c>
      <c r="AE50" s="1" t="str">
        <f t="shared" si="14"/>
        <v/>
      </c>
      <c r="AF50" s="1" t="str">
        <f t="shared" si="14"/>
        <v/>
      </c>
    </row>
    <row r="51" spans="6:32" x14ac:dyDescent="0.2">
      <c r="F51" t="str">
        <f t="shared" si="12"/>
        <v/>
      </c>
      <c r="H51" s="1" t="str">
        <f t="shared" si="13"/>
        <v/>
      </c>
      <c r="AE51" s="1" t="str">
        <f t="shared" si="14"/>
        <v/>
      </c>
      <c r="AF51" s="1" t="str">
        <f t="shared" si="14"/>
        <v/>
      </c>
    </row>
    <row r="52" spans="6:32" x14ac:dyDescent="0.2">
      <c r="F52" t="str">
        <f t="shared" si="12"/>
        <v/>
      </c>
      <c r="H52" s="1" t="str">
        <f t="shared" si="13"/>
        <v/>
      </c>
      <c r="AE52" s="1" t="str">
        <f t="shared" si="14"/>
        <v/>
      </c>
      <c r="AF52" s="1" t="str">
        <f t="shared" si="14"/>
        <v/>
      </c>
    </row>
    <row r="53" spans="6:32" x14ac:dyDescent="0.2">
      <c r="F53" t="str">
        <f t="shared" si="12"/>
        <v/>
      </c>
      <c r="H53" s="1" t="str">
        <f t="shared" si="13"/>
        <v/>
      </c>
      <c r="AE53" s="1" t="str">
        <f t="shared" si="14"/>
        <v/>
      </c>
      <c r="AF53" s="1" t="str">
        <f t="shared" si="14"/>
        <v/>
      </c>
    </row>
    <row r="54" spans="6:32" x14ac:dyDescent="0.2">
      <c r="F54" t="str">
        <f t="shared" si="12"/>
        <v/>
      </c>
      <c r="H54" s="1" t="str">
        <f t="shared" si="13"/>
        <v/>
      </c>
      <c r="AE54" s="1" t="str">
        <f t="shared" ref="AE54:AF65" si="15">IF(OR(AE$21="",$G54=""),"",AD54)</f>
        <v/>
      </c>
      <c r="AF54" s="1" t="str">
        <f t="shared" si="15"/>
        <v/>
      </c>
    </row>
    <row r="55" spans="6:32" x14ac:dyDescent="0.2">
      <c r="F55" t="str">
        <f t="shared" si="12"/>
        <v/>
      </c>
      <c r="H55" s="1" t="str">
        <f t="shared" si="13"/>
        <v/>
      </c>
      <c r="AE55" s="1" t="str">
        <f t="shared" si="15"/>
        <v/>
      </c>
      <c r="AF55" s="1" t="str">
        <f t="shared" si="15"/>
        <v/>
      </c>
    </row>
    <row r="56" spans="6:32" x14ac:dyDescent="0.2">
      <c r="F56" t="str">
        <f t="shared" si="12"/>
        <v/>
      </c>
      <c r="H56" s="1" t="str">
        <f t="shared" si="13"/>
        <v/>
      </c>
      <c r="AE56" s="1" t="str">
        <f t="shared" si="15"/>
        <v/>
      </c>
      <c r="AF56" s="1" t="str">
        <f t="shared" si="15"/>
        <v/>
      </c>
    </row>
    <row r="57" spans="6:32" x14ac:dyDescent="0.2">
      <c r="F57" t="str">
        <f t="shared" si="12"/>
        <v/>
      </c>
      <c r="H57" s="1" t="str">
        <f t="shared" si="13"/>
        <v/>
      </c>
      <c r="AE57" s="1" t="str">
        <f t="shared" si="15"/>
        <v/>
      </c>
      <c r="AF57" s="1" t="str">
        <f t="shared" si="15"/>
        <v/>
      </c>
    </row>
    <row r="58" spans="6:32" x14ac:dyDescent="0.2">
      <c r="F58" t="str">
        <f t="shared" si="12"/>
        <v/>
      </c>
      <c r="H58" s="1" t="str">
        <f t="shared" si="13"/>
        <v/>
      </c>
      <c r="AE58" s="1" t="str">
        <f t="shared" si="15"/>
        <v/>
      </c>
      <c r="AF58" s="1" t="str">
        <f t="shared" si="15"/>
        <v/>
      </c>
    </row>
    <row r="59" spans="6:32" x14ac:dyDescent="0.2">
      <c r="F59" t="str">
        <f t="shared" si="12"/>
        <v/>
      </c>
      <c r="H59" s="1" t="str">
        <f t="shared" si="13"/>
        <v/>
      </c>
      <c r="AE59" s="1" t="str">
        <f t="shared" si="15"/>
        <v/>
      </c>
      <c r="AF59" s="1" t="str">
        <f t="shared" si="15"/>
        <v/>
      </c>
    </row>
    <row r="60" spans="6:32" x14ac:dyDescent="0.2">
      <c r="F60" t="str">
        <f t="shared" si="12"/>
        <v/>
      </c>
      <c r="H60" s="1" t="str">
        <f t="shared" si="13"/>
        <v/>
      </c>
      <c r="AE60" s="1" t="str">
        <f t="shared" si="15"/>
        <v/>
      </c>
      <c r="AF60" s="1" t="str">
        <f t="shared" si="15"/>
        <v/>
      </c>
    </row>
    <row r="61" spans="6:32" x14ac:dyDescent="0.2">
      <c r="F61" t="str">
        <f t="shared" si="12"/>
        <v/>
      </c>
      <c r="H61" s="1" t="str">
        <f t="shared" si="13"/>
        <v/>
      </c>
      <c r="AE61" s="1" t="str">
        <f t="shared" si="15"/>
        <v/>
      </c>
      <c r="AF61" s="1" t="str">
        <f t="shared" si="15"/>
        <v/>
      </c>
    </row>
    <row r="62" spans="6:32" x14ac:dyDescent="0.2">
      <c r="F62" t="str">
        <f t="shared" si="12"/>
        <v/>
      </c>
      <c r="H62" s="1" t="str">
        <f t="shared" si="13"/>
        <v/>
      </c>
      <c r="I62" s="1" t="str">
        <f t="shared" si="13"/>
        <v/>
      </c>
      <c r="J62" s="1" t="str">
        <f t="shared" si="13"/>
        <v/>
      </c>
      <c r="K62" s="1" t="str">
        <f t="shared" si="13"/>
        <v/>
      </c>
      <c r="L62" s="1" t="str">
        <f t="shared" si="13"/>
        <v/>
      </c>
      <c r="M62" s="1" t="str">
        <f t="shared" si="13"/>
        <v/>
      </c>
      <c r="N62" s="1" t="str">
        <f t="shared" si="13"/>
        <v/>
      </c>
      <c r="O62" s="1" t="str">
        <f t="shared" si="13"/>
        <v/>
      </c>
      <c r="P62" s="1" t="str">
        <f t="shared" si="13"/>
        <v/>
      </c>
      <c r="Q62" s="1" t="str">
        <f t="shared" si="13"/>
        <v/>
      </c>
      <c r="R62" s="1" t="str">
        <f t="shared" si="13"/>
        <v/>
      </c>
      <c r="S62" s="1" t="str">
        <f t="shared" si="13"/>
        <v/>
      </c>
      <c r="T62" s="1" t="str">
        <f t="shared" si="13"/>
        <v/>
      </c>
      <c r="U62" s="1" t="str">
        <f t="shared" si="13"/>
        <v/>
      </c>
      <c r="V62" s="1" t="str">
        <f t="shared" si="13"/>
        <v/>
      </c>
      <c r="W62" s="1" t="str">
        <f t="shared" si="13"/>
        <v/>
      </c>
      <c r="X62" s="1" t="str">
        <f t="shared" ref="X62:AD63" si="16">IF(OR(X$21="",$G62=""),"",W62)</f>
        <v/>
      </c>
      <c r="Y62" s="1" t="str">
        <f t="shared" si="16"/>
        <v/>
      </c>
      <c r="Z62" s="1" t="str">
        <f t="shared" si="16"/>
        <v/>
      </c>
      <c r="AA62" s="1" t="str">
        <f t="shared" si="16"/>
        <v/>
      </c>
      <c r="AB62" s="1" t="str">
        <f t="shared" si="16"/>
        <v/>
      </c>
      <c r="AC62" s="1" t="str">
        <f t="shared" si="16"/>
        <v/>
      </c>
      <c r="AD62" s="1" t="str">
        <f t="shared" si="16"/>
        <v/>
      </c>
      <c r="AE62" s="1" t="str">
        <f t="shared" si="15"/>
        <v/>
      </c>
      <c r="AF62" s="1" t="str">
        <f t="shared" si="15"/>
        <v/>
      </c>
    </row>
    <row r="63" spans="6:32" x14ac:dyDescent="0.2">
      <c r="F63" t="str">
        <f t="shared" si="12"/>
        <v/>
      </c>
      <c r="H63" s="1" t="str">
        <f t="shared" si="13"/>
        <v/>
      </c>
      <c r="I63" s="1" t="str">
        <f t="shared" si="13"/>
        <v/>
      </c>
      <c r="J63" s="1" t="str">
        <f t="shared" si="13"/>
        <v/>
      </c>
      <c r="K63" s="1" t="str">
        <f t="shared" si="13"/>
        <v/>
      </c>
      <c r="L63" s="1" t="str">
        <f t="shared" si="13"/>
        <v/>
      </c>
      <c r="M63" s="1" t="str">
        <f t="shared" si="13"/>
        <v/>
      </c>
      <c r="N63" s="1" t="str">
        <f t="shared" si="13"/>
        <v/>
      </c>
      <c r="O63" s="1" t="str">
        <f t="shared" si="13"/>
        <v/>
      </c>
      <c r="P63" s="1" t="str">
        <f t="shared" si="13"/>
        <v/>
      </c>
      <c r="Q63" s="1" t="str">
        <f t="shared" si="13"/>
        <v/>
      </c>
      <c r="R63" s="1" t="str">
        <f t="shared" si="13"/>
        <v/>
      </c>
      <c r="S63" s="1" t="str">
        <f t="shared" si="13"/>
        <v/>
      </c>
      <c r="T63" s="1" t="str">
        <f t="shared" si="13"/>
        <v/>
      </c>
      <c r="U63" s="1" t="str">
        <f t="shared" si="13"/>
        <v/>
      </c>
      <c r="V63" s="1" t="str">
        <f t="shared" si="13"/>
        <v/>
      </c>
      <c r="W63" s="1" t="str">
        <f t="shared" si="13"/>
        <v/>
      </c>
      <c r="X63" s="1" t="str">
        <f t="shared" si="16"/>
        <v/>
      </c>
      <c r="Y63" s="1" t="str">
        <f t="shared" si="16"/>
        <v/>
      </c>
      <c r="Z63" s="1" t="str">
        <f t="shared" si="16"/>
        <v/>
      </c>
      <c r="AA63" s="1" t="str">
        <f t="shared" si="16"/>
        <v/>
      </c>
      <c r="AB63" s="1" t="str">
        <f t="shared" si="16"/>
        <v/>
      </c>
      <c r="AC63" s="1" t="str">
        <f t="shared" si="16"/>
        <v/>
      </c>
      <c r="AD63" s="1" t="str">
        <f t="shared" si="16"/>
        <v/>
      </c>
      <c r="AE63" s="1" t="str">
        <f t="shared" si="15"/>
        <v/>
      </c>
      <c r="AF63" s="1" t="str">
        <f t="shared" si="15"/>
        <v/>
      </c>
    </row>
    <row r="64" spans="6:32" x14ac:dyDescent="0.2">
      <c r="F64" t="s">
        <v>7</v>
      </c>
      <c r="H64" s="1" t="str">
        <f t="shared" si="13"/>
        <v/>
      </c>
      <c r="AE64" s="1" t="str">
        <f t="shared" si="15"/>
        <v/>
      </c>
      <c r="AF64" s="1" t="str">
        <f t="shared" si="15"/>
        <v/>
      </c>
    </row>
    <row r="65" spans="2:32" x14ac:dyDescent="0.2">
      <c r="F65" t="s">
        <v>8</v>
      </c>
      <c r="H65" s="1" t="str">
        <f t="shared" si="13"/>
        <v/>
      </c>
      <c r="AE65" s="1" t="str">
        <f t="shared" si="15"/>
        <v/>
      </c>
      <c r="AF65" s="1" t="str">
        <f t="shared" si="15"/>
        <v/>
      </c>
    </row>
    <row r="66" spans="2:32" x14ac:dyDescent="0.2">
      <c r="F66" t="s">
        <v>9</v>
      </c>
      <c r="H66" s="1" t="str">
        <f t="shared" si="13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8:AF65 H26:H27 X22:AF27">
    <cfRule type="expression" dxfId="43" priority="23" stopIfTrue="1">
      <formula>$F22="Done"</formula>
    </cfRule>
    <cfRule type="expression" dxfId="42" priority="24" stopIfTrue="1">
      <formula>$F22="Ongoing"</formula>
    </cfRule>
  </conditionalFormatting>
  <conditionalFormatting sqref="B28:AF65 H22:H27 X22:AF27">
    <cfRule type="expression" dxfId="41" priority="25" stopIfTrue="1">
      <formula>$F22="Terminado"</formula>
    </cfRule>
    <cfRule type="expression" dxfId="40" priority="26" stopIfTrue="1">
      <formula>$F22="En Progreso"</formula>
    </cfRule>
  </conditionalFormatting>
  <conditionalFormatting sqref="D22:F27">
    <cfRule type="expression" dxfId="39" priority="19" stopIfTrue="1">
      <formula>$F22="Done"</formula>
    </cfRule>
    <cfRule type="expression" dxfId="38" priority="20" stopIfTrue="1">
      <formula>$F22="Ongoing"</formula>
    </cfRule>
  </conditionalFormatting>
  <conditionalFormatting sqref="B22:B27 D22:F27">
    <cfRule type="expression" dxfId="37" priority="21" stopIfTrue="1">
      <formula>$F22="Terminado"</formula>
    </cfRule>
    <cfRule type="expression" dxfId="36" priority="22" stopIfTrue="1">
      <formula>$F22="En Progreso"</formula>
    </cfRule>
  </conditionalFormatting>
  <conditionalFormatting sqref="C22:C27">
    <cfRule type="expression" dxfId="35" priority="17" stopIfTrue="1">
      <formula>$F22="Terminado"</formula>
    </cfRule>
    <cfRule type="expression" dxfId="34" priority="18" stopIfTrue="1">
      <formula>$F22="En Progreso"</formula>
    </cfRule>
  </conditionalFormatting>
  <conditionalFormatting sqref="I22:W23 K24:W25 N26:W27">
    <cfRule type="expression" dxfId="33" priority="13" stopIfTrue="1">
      <formula>$F22="Done"</formula>
    </cfRule>
    <cfRule type="expression" dxfId="32" priority="14" stopIfTrue="1">
      <formula>$F22="Ongoing"</formula>
    </cfRule>
  </conditionalFormatting>
  <conditionalFormatting sqref="I22:W23 K24:W25 N26:W27">
    <cfRule type="expression" dxfId="31" priority="15" stopIfTrue="1">
      <formula>$F22="Terminado"</formula>
    </cfRule>
    <cfRule type="expression" dxfId="30" priority="16" stopIfTrue="1">
      <formula>$F22="En Progreso"</formula>
    </cfRule>
  </conditionalFormatting>
  <conditionalFormatting sqref="I26:J27">
    <cfRule type="expression" dxfId="29" priority="5" stopIfTrue="1">
      <formula>$F26="Done"</formula>
    </cfRule>
    <cfRule type="expression" dxfId="28" priority="6" stopIfTrue="1">
      <formula>$F26="Ongoing"</formula>
    </cfRule>
  </conditionalFormatting>
  <conditionalFormatting sqref="G22:G27">
    <cfRule type="expression" dxfId="27" priority="9" stopIfTrue="1">
      <formula>$F22="Done"</formula>
    </cfRule>
    <cfRule type="expression" dxfId="26" priority="10" stopIfTrue="1">
      <formula>$F22="Ongoing"</formula>
    </cfRule>
  </conditionalFormatting>
  <conditionalFormatting sqref="G22:G27">
    <cfRule type="expression" dxfId="25" priority="11" stopIfTrue="1">
      <formula>$F22="Terminado"</formula>
    </cfRule>
    <cfRule type="expression" dxfId="24" priority="12" stopIfTrue="1">
      <formula>$F22="En Progreso"</formula>
    </cfRule>
  </conditionalFormatting>
  <conditionalFormatting sqref="I24:J27">
    <cfRule type="expression" dxfId="23" priority="7" stopIfTrue="1">
      <formula>$F24="Terminado"</formula>
    </cfRule>
    <cfRule type="expression" dxfId="22" priority="8" stopIfTrue="1">
      <formula>$F24="En Progreso"</formula>
    </cfRule>
  </conditionalFormatting>
  <conditionalFormatting sqref="K26:M27">
    <cfRule type="expression" dxfId="21" priority="1" stopIfTrue="1">
      <formula>$F26="Done"</formula>
    </cfRule>
    <cfRule type="expression" dxfId="20" priority="2" stopIfTrue="1">
      <formula>$F26="Ongoing"</formula>
    </cfRule>
  </conditionalFormatting>
  <conditionalFormatting sqref="K26:M27">
    <cfRule type="expression" dxfId="19" priority="3" stopIfTrue="1">
      <formula>$F26="Terminado"</formula>
    </cfRule>
    <cfRule type="expression" dxfId="18" priority="4" stopIfTrue="1">
      <formula>$F26="En Progreso"</formula>
    </cfRule>
  </conditionalFormatting>
  <dataValidations count="1">
    <dataValidation type="list" allowBlank="1" showInputMessage="1" sqref="F10:F15 F22:F71" xr:uid="{1CA6F4E1-8A88-41A9-9A08-15FEF36E3AC9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7FA1-C73F-4536-908D-443BDE56BF89}">
  <dimension ref="B1:AL71"/>
  <sheetViews>
    <sheetView topLeftCell="A10" workbookViewId="0">
      <selection activeCell="C8" sqref="C8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22</v>
      </c>
      <c r="D3" s="29" t="s">
        <v>50</v>
      </c>
      <c r="E3" s="29"/>
      <c r="F3" s="29"/>
      <c r="G3" s="29"/>
      <c r="H3" s="2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23</v>
      </c>
      <c r="D4" s="29" t="s">
        <v>25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24</v>
      </c>
      <c r="D5" s="29" t="s">
        <v>25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D16" s="1">
        <v>16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8" x14ac:dyDescent="0.2">
      <c r="B17" s="4"/>
      <c r="C17" s="4" t="s">
        <v>12</v>
      </c>
      <c r="D17" s="1">
        <v>16</v>
      </c>
      <c r="E17" s="4" t="s">
        <v>13</v>
      </c>
      <c r="F17" s="4" t="s">
        <v>17</v>
      </c>
      <c r="G17" s="3">
        <f ca="1">SUM(OFFSET(G21,1,0,TaskRows,1))</f>
        <v>150</v>
      </c>
      <c r="H17" s="3">
        <f ca="1">IF(AND(SUM(OFFSET(H21,1,0,TaskRows,1))=0),0,SUM(OFFSET(H21,1,0,TaskRows,1)))</f>
        <v>150</v>
      </c>
      <c r="I17" s="3">
        <f t="shared" ref="I17:AJ17" ca="1" si="0">IF(AND(SUM(OFFSET(I21,1,0,TaskRows,1))=0),"",SUM(OFFSET(I21,1,0,TaskRows,1)))</f>
        <v>140</v>
      </c>
      <c r="J17" s="3">
        <f t="shared" ca="1" si="0"/>
        <v>130</v>
      </c>
      <c r="K17" s="3">
        <f t="shared" ca="1" si="0"/>
        <v>120</v>
      </c>
      <c r="L17" s="3">
        <f t="shared" ca="1" si="0"/>
        <v>110</v>
      </c>
      <c r="M17" s="3">
        <f t="shared" ca="1" si="0"/>
        <v>100</v>
      </c>
      <c r="N17" s="3">
        <f t="shared" ca="1" si="0"/>
        <v>90</v>
      </c>
      <c r="O17" s="3">
        <f t="shared" ca="1" si="0"/>
        <v>80</v>
      </c>
      <c r="P17" s="3">
        <f t="shared" ca="1" si="0"/>
        <v>70</v>
      </c>
      <c r="Q17" s="3">
        <f t="shared" ca="1" si="0"/>
        <v>55</v>
      </c>
      <c r="R17" s="3">
        <f t="shared" ca="1" si="0"/>
        <v>50</v>
      </c>
      <c r="S17" s="3">
        <f t="shared" ca="1" si="0"/>
        <v>40</v>
      </c>
      <c r="T17" s="3">
        <f t="shared" ca="1" si="0"/>
        <v>30</v>
      </c>
      <c r="U17" s="3">
        <f t="shared" ca="1" si="0"/>
        <v>20</v>
      </c>
      <c r="V17" s="3">
        <f t="shared" ca="1" si="0"/>
        <v>10</v>
      </c>
      <c r="W17" s="3" t="str">
        <f t="shared" ca="1" si="0"/>
        <v/>
      </c>
      <c r="X17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  <c r="AG17" t="str">
        <f t="shared" ca="1" si="0"/>
        <v/>
      </c>
      <c r="AH17" t="str">
        <f t="shared" ca="1" si="0"/>
        <v/>
      </c>
      <c r="AI17" t="str">
        <f t="shared" ca="1" si="0"/>
        <v/>
      </c>
      <c r="AJ17" t="str">
        <f t="shared" ca="1" si="0"/>
        <v/>
      </c>
    </row>
    <row r="18" spans="2:38" hidden="1" x14ac:dyDescent="0.2">
      <c r="C18" t="s">
        <v>1</v>
      </c>
      <c r="D18" s="1">
        <f>IF(COUNTA(C22:C249)=0,1,COUNTA(C22:C249))</f>
        <v>6</v>
      </c>
      <c r="E18" t="s">
        <v>2</v>
      </c>
      <c r="F18" s="1">
        <f ca="1">IF(COUNTIF(H17:AF17,"&gt;0")=0,1,COUNTIF(H17:AF17,"&gt;0"))</f>
        <v>15</v>
      </c>
      <c r="H18" s="1">
        <f ca="1">IF(H21="","",$G17-$G17/($D16-1)*(H21-1))</f>
        <v>150</v>
      </c>
      <c r="I18" s="1">
        <f t="shared" ref="I18:AF18" ca="1" si="1">IF(I21="","",TotalEffort-TotalEffort/(ImplementationDays)*(I21-1))</f>
        <v>140.625</v>
      </c>
      <c r="J18" s="1">
        <f t="shared" ca="1" si="1"/>
        <v>131.25</v>
      </c>
      <c r="K18" s="1">
        <f t="shared" ca="1" si="1"/>
        <v>121.875</v>
      </c>
      <c r="L18" s="1">
        <f t="shared" ca="1" si="1"/>
        <v>112.5</v>
      </c>
      <c r="M18" s="1">
        <f t="shared" ca="1" si="1"/>
        <v>103.125</v>
      </c>
      <c r="N18" s="1">
        <f t="shared" ca="1" si="1"/>
        <v>93.75</v>
      </c>
      <c r="O18" s="1">
        <f t="shared" ca="1" si="1"/>
        <v>84.375</v>
      </c>
      <c r="P18" s="1">
        <f t="shared" ca="1" si="1"/>
        <v>75</v>
      </c>
      <c r="Q18" s="1">
        <f t="shared" ca="1" si="1"/>
        <v>65.625</v>
      </c>
      <c r="R18" s="1">
        <f t="shared" ca="1" si="1"/>
        <v>56.25</v>
      </c>
      <c r="S18" s="1">
        <f t="shared" ca="1" si="1"/>
        <v>46.875</v>
      </c>
      <c r="T18" s="1">
        <f t="shared" ca="1" si="1"/>
        <v>37.5</v>
      </c>
      <c r="U18" s="1">
        <f t="shared" ca="1" si="1"/>
        <v>28.125</v>
      </c>
      <c r="V18" s="1">
        <f t="shared" ca="1" si="1"/>
        <v>18.75</v>
      </c>
      <c r="W18" s="1">
        <f t="shared" ca="1" si="1"/>
        <v>9.375</v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8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149.91666666666669</v>
      </c>
      <c r="I19" s="1">
        <f t="shared" ca="1" si="2"/>
        <v>139.88095238095238</v>
      </c>
      <c r="J19" s="1">
        <f t="shared" ca="1" si="2"/>
        <v>129.8452380952381</v>
      </c>
      <c r="K19" s="1">
        <f t="shared" ca="1" si="2"/>
        <v>119.80952380952381</v>
      </c>
      <c r="L19" s="1">
        <f t="shared" ca="1" si="2"/>
        <v>109.77380952380952</v>
      </c>
      <c r="M19" s="1">
        <f t="shared" ca="1" si="2"/>
        <v>99.738095238095241</v>
      </c>
      <c r="N19" s="1">
        <f t="shared" ca="1" si="2"/>
        <v>89.702380952380949</v>
      </c>
      <c r="O19" s="1">
        <f t="shared" ca="1" si="2"/>
        <v>79.666666666666657</v>
      </c>
      <c r="P19" s="1">
        <f t="shared" ca="1" si="2"/>
        <v>69.630952380952365</v>
      </c>
      <c r="Q19" s="1">
        <f t="shared" ca="1" si="2"/>
        <v>59.595238095238074</v>
      </c>
      <c r="R19" s="1">
        <f t="shared" ca="1" si="2"/>
        <v>49.559523809523796</v>
      </c>
      <c r="S19" s="1">
        <f t="shared" ca="1" si="2"/>
        <v>39.523809523809504</v>
      </c>
      <c r="T19" s="1">
        <f t="shared" ca="1" si="2"/>
        <v>29.488095238095212</v>
      </c>
      <c r="U19" s="1">
        <f t="shared" ca="1" si="2"/>
        <v>19.452380952380935</v>
      </c>
      <c r="V19" s="1">
        <f t="shared" ca="1" si="2"/>
        <v>9.4166666666666288</v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8" hidden="1" x14ac:dyDescent="0.2">
      <c r="C20" s="8" t="s">
        <v>6</v>
      </c>
      <c r="D20"/>
      <c r="E20" t="s">
        <v>4</v>
      </c>
      <c r="F20" s="1">
        <f ca="1">IF(DoneDays&gt;D17,D17,DoneDays)</f>
        <v>15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8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>
        <f t="shared" si="3"/>
        <v>15</v>
      </c>
      <c r="W21" s="5">
        <f t="shared" si="3"/>
        <v>16</v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  <c r="AG21" t="str">
        <f t="shared" ref="AG21" si="4">IF($D$16&gt;AF21,AF21+1,"")</f>
        <v/>
      </c>
      <c r="AH21" t="str">
        <f t="shared" ref="AH21" si="5">IF($D$16&gt;AG21,AG21+1,"")</f>
        <v/>
      </c>
      <c r="AI21" t="str">
        <f t="shared" ref="AI21" si="6">IF($D$16&gt;AH21,AH21+1,"")</f>
        <v/>
      </c>
      <c r="AJ21" t="str">
        <f t="shared" ref="AJ21" si="7">IF($D$16&gt;AI21,AI21+1,"")</f>
        <v/>
      </c>
      <c r="AK21" t="str">
        <f t="shared" ref="AK21" si="8">IF($D$16&gt;AJ21,AJ21+1,"")</f>
        <v/>
      </c>
      <c r="AL21" t="str">
        <f t="shared" ref="AL21" si="9">IF($D$16&gt;AK21,AK21+1,"")</f>
        <v/>
      </c>
    </row>
    <row r="22" spans="2:38" x14ac:dyDescent="0.2">
      <c r="B22" t="s">
        <v>32</v>
      </c>
      <c r="C22" t="s">
        <v>44</v>
      </c>
      <c r="D22" s="1">
        <v>3</v>
      </c>
      <c r="E22" s="28" t="s">
        <v>25</v>
      </c>
      <c r="F22" t="s">
        <v>21</v>
      </c>
      <c r="G22" s="1">
        <v>25</v>
      </c>
      <c r="H22" s="1">
        <f t="shared" ref="H22:H27" si="10">IF(OR(H$21="",$G22=""),"",G22)</f>
        <v>25</v>
      </c>
      <c r="I22" s="1">
        <v>20</v>
      </c>
      <c r="J22" s="1">
        <v>15</v>
      </c>
      <c r="K22" s="1">
        <v>10</v>
      </c>
      <c r="L22" s="1">
        <v>5</v>
      </c>
      <c r="M22" s="1">
        <v>0</v>
      </c>
      <c r="N22" s="1">
        <f t="shared" ref="N22:W22" si="11">IF(OR(N$21="",$G22=""),"",M22)</f>
        <v>0</v>
      </c>
      <c r="O22" s="1">
        <f t="shared" si="11"/>
        <v>0</v>
      </c>
      <c r="P22" s="1">
        <f t="shared" si="11"/>
        <v>0</v>
      </c>
      <c r="Q22" s="1">
        <f t="shared" si="11"/>
        <v>0</v>
      </c>
      <c r="R22" s="1">
        <f t="shared" si="11"/>
        <v>0</v>
      </c>
      <c r="S22" s="1">
        <f t="shared" si="11"/>
        <v>0</v>
      </c>
      <c r="T22" s="1">
        <f t="shared" si="11"/>
        <v>0</v>
      </c>
      <c r="U22" s="1">
        <f t="shared" si="11"/>
        <v>0</v>
      </c>
      <c r="V22" s="1">
        <f t="shared" si="11"/>
        <v>0</v>
      </c>
      <c r="W22" s="1">
        <f t="shared" si="11"/>
        <v>0</v>
      </c>
      <c r="AE22" s="1" t="str">
        <f t="shared" ref="AE22:AF37" si="12">IF(OR(AE$21="",$G22=""),"",AD22)</f>
        <v/>
      </c>
      <c r="AF22" s="1" t="str">
        <f t="shared" si="12"/>
        <v/>
      </c>
    </row>
    <row r="23" spans="2:38" x14ac:dyDescent="0.2">
      <c r="B23" t="s">
        <v>33</v>
      </c>
      <c r="C23" t="s">
        <v>45</v>
      </c>
      <c r="D23" s="1">
        <v>3</v>
      </c>
      <c r="E23" s="28" t="s">
        <v>25</v>
      </c>
      <c r="F23" t="s">
        <v>21</v>
      </c>
      <c r="G23" s="1">
        <v>25</v>
      </c>
      <c r="H23" s="1">
        <f t="shared" si="10"/>
        <v>25</v>
      </c>
      <c r="I23" s="1">
        <v>20</v>
      </c>
      <c r="J23" s="1">
        <v>15</v>
      </c>
      <c r="K23" s="1">
        <v>10</v>
      </c>
      <c r="L23" s="1">
        <v>5</v>
      </c>
      <c r="M23" s="1">
        <v>0</v>
      </c>
      <c r="N23" s="1">
        <f t="shared" ref="N23:W23" si="13">IF(OR(N$21="",$G23=""),"",M23)</f>
        <v>0</v>
      </c>
      <c r="O23" s="1">
        <f t="shared" si="13"/>
        <v>0</v>
      </c>
      <c r="P23" s="1">
        <f t="shared" si="13"/>
        <v>0</v>
      </c>
      <c r="Q23" s="1">
        <f t="shared" si="13"/>
        <v>0</v>
      </c>
      <c r="R23" s="1">
        <f t="shared" si="13"/>
        <v>0</v>
      </c>
      <c r="S23" s="1">
        <f t="shared" si="13"/>
        <v>0</v>
      </c>
      <c r="T23" s="1">
        <f t="shared" si="13"/>
        <v>0</v>
      </c>
      <c r="U23" s="1">
        <f t="shared" si="13"/>
        <v>0</v>
      </c>
      <c r="V23" s="1">
        <f t="shared" si="13"/>
        <v>0</v>
      </c>
      <c r="W23" s="1">
        <f t="shared" si="13"/>
        <v>0</v>
      </c>
      <c r="AE23" s="1" t="str">
        <f t="shared" si="12"/>
        <v/>
      </c>
      <c r="AF23" s="1" t="str">
        <f t="shared" si="12"/>
        <v/>
      </c>
    </row>
    <row r="24" spans="2:38" x14ac:dyDescent="0.2">
      <c r="B24" t="s">
        <v>34</v>
      </c>
      <c r="C24" t="s">
        <v>46</v>
      </c>
      <c r="D24" s="1">
        <v>3</v>
      </c>
      <c r="E24" s="28" t="s">
        <v>25</v>
      </c>
      <c r="F24" t="s">
        <v>21</v>
      </c>
      <c r="G24" s="1">
        <v>25</v>
      </c>
      <c r="H24" s="1">
        <f t="shared" si="10"/>
        <v>25</v>
      </c>
      <c r="I24" s="1">
        <f t="shared" ref="I24:M27" si="14">IF(OR(I$21="",$G24=""),"",H24)</f>
        <v>25</v>
      </c>
      <c r="J24" s="1">
        <f t="shared" si="14"/>
        <v>25</v>
      </c>
      <c r="K24" s="1">
        <f t="shared" si="14"/>
        <v>25</v>
      </c>
      <c r="L24" s="1">
        <f t="shared" si="14"/>
        <v>25</v>
      </c>
      <c r="M24" s="1">
        <f t="shared" si="14"/>
        <v>25</v>
      </c>
      <c r="N24" s="1">
        <v>20</v>
      </c>
      <c r="O24" s="1">
        <v>15</v>
      </c>
      <c r="P24" s="1">
        <v>10</v>
      </c>
      <c r="Q24" s="1">
        <v>0</v>
      </c>
      <c r="R24" s="1">
        <v>0</v>
      </c>
      <c r="S24" s="1">
        <f t="shared" ref="S24:W25" si="15">IF(OR(S$21="",$G24=""),"",R24)</f>
        <v>0</v>
      </c>
      <c r="T24" s="1">
        <f t="shared" si="15"/>
        <v>0</v>
      </c>
      <c r="U24" s="1">
        <f t="shared" si="15"/>
        <v>0</v>
      </c>
      <c r="V24" s="1">
        <f t="shared" si="15"/>
        <v>0</v>
      </c>
      <c r="W24" s="1">
        <f t="shared" si="15"/>
        <v>0</v>
      </c>
      <c r="AE24" s="1" t="str">
        <f t="shared" si="12"/>
        <v/>
      </c>
      <c r="AF24" s="1" t="str">
        <f t="shared" si="12"/>
        <v/>
      </c>
    </row>
    <row r="25" spans="2:38" x14ac:dyDescent="0.2">
      <c r="B25" t="s">
        <v>35</v>
      </c>
      <c r="C25" t="s">
        <v>47</v>
      </c>
      <c r="D25" s="1">
        <v>3</v>
      </c>
      <c r="E25" s="28" t="s">
        <v>25</v>
      </c>
      <c r="F25" t="s">
        <v>21</v>
      </c>
      <c r="G25" s="1">
        <v>25</v>
      </c>
      <c r="H25" s="1">
        <f t="shared" si="10"/>
        <v>25</v>
      </c>
      <c r="I25" s="1">
        <f t="shared" si="14"/>
        <v>25</v>
      </c>
      <c r="J25" s="1">
        <f t="shared" si="14"/>
        <v>25</v>
      </c>
      <c r="K25" s="1">
        <f t="shared" si="14"/>
        <v>25</v>
      </c>
      <c r="L25" s="1">
        <f t="shared" si="14"/>
        <v>25</v>
      </c>
      <c r="M25" s="1">
        <f t="shared" si="14"/>
        <v>25</v>
      </c>
      <c r="N25" s="1">
        <v>20</v>
      </c>
      <c r="O25" s="1">
        <v>15</v>
      </c>
      <c r="P25" s="1">
        <v>10</v>
      </c>
      <c r="Q25" s="1">
        <v>5</v>
      </c>
      <c r="R25" s="1">
        <v>0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1">
        <f t="shared" si="15"/>
        <v>0</v>
      </c>
      <c r="AE25" s="1" t="str">
        <f t="shared" si="12"/>
        <v/>
      </c>
      <c r="AF25" s="1" t="str">
        <f t="shared" si="12"/>
        <v/>
      </c>
    </row>
    <row r="26" spans="2:38" x14ac:dyDescent="0.2">
      <c r="B26" t="s">
        <v>36</v>
      </c>
      <c r="C26" t="s">
        <v>48</v>
      </c>
      <c r="D26" s="1">
        <v>3</v>
      </c>
      <c r="E26" s="28" t="s">
        <v>25</v>
      </c>
      <c r="F26" t="s">
        <v>21</v>
      </c>
      <c r="G26" s="1">
        <v>25</v>
      </c>
      <c r="H26" s="1">
        <f t="shared" si="10"/>
        <v>25</v>
      </c>
      <c r="I26" s="1">
        <f t="shared" si="14"/>
        <v>25</v>
      </c>
      <c r="J26" s="1">
        <f t="shared" si="14"/>
        <v>25</v>
      </c>
      <c r="K26" s="1">
        <f t="shared" si="14"/>
        <v>25</v>
      </c>
      <c r="L26" s="1">
        <f t="shared" si="14"/>
        <v>25</v>
      </c>
      <c r="M26" s="1">
        <f t="shared" si="14"/>
        <v>25</v>
      </c>
      <c r="N26" s="1">
        <f t="shared" ref="N26:R27" si="16">IF(OR(N$21="",$G26=""),"",M26)</f>
        <v>25</v>
      </c>
      <c r="O26" s="1">
        <f t="shared" si="16"/>
        <v>25</v>
      </c>
      <c r="P26" s="1">
        <f t="shared" si="16"/>
        <v>25</v>
      </c>
      <c r="Q26" s="1">
        <f t="shared" si="16"/>
        <v>25</v>
      </c>
      <c r="R26" s="1">
        <f t="shared" si="16"/>
        <v>25</v>
      </c>
      <c r="S26" s="1">
        <v>20</v>
      </c>
      <c r="T26" s="1">
        <v>15</v>
      </c>
      <c r="U26" s="1">
        <v>10</v>
      </c>
      <c r="V26" s="1">
        <v>5</v>
      </c>
      <c r="W26" s="1">
        <v>0</v>
      </c>
      <c r="AE26" s="1" t="str">
        <f t="shared" si="12"/>
        <v/>
      </c>
      <c r="AF26" s="1" t="str">
        <f t="shared" si="12"/>
        <v/>
      </c>
    </row>
    <row r="27" spans="2:38" x14ac:dyDescent="0.2">
      <c r="B27" t="s">
        <v>37</v>
      </c>
      <c r="C27" t="s">
        <v>49</v>
      </c>
      <c r="D27" s="1">
        <v>3</v>
      </c>
      <c r="E27" s="28" t="s">
        <v>25</v>
      </c>
      <c r="F27" t="s">
        <v>21</v>
      </c>
      <c r="G27" s="1">
        <v>25</v>
      </c>
      <c r="H27" s="1">
        <f t="shared" si="10"/>
        <v>25</v>
      </c>
      <c r="I27" s="1">
        <f t="shared" si="14"/>
        <v>25</v>
      </c>
      <c r="J27" s="1">
        <f t="shared" si="14"/>
        <v>25</v>
      </c>
      <c r="K27" s="1">
        <f t="shared" si="14"/>
        <v>25</v>
      </c>
      <c r="L27" s="1">
        <f t="shared" si="14"/>
        <v>25</v>
      </c>
      <c r="M27" s="1">
        <f t="shared" si="14"/>
        <v>25</v>
      </c>
      <c r="N27" s="1">
        <f t="shared" si="16"/>
        <v>25</v>
      </c>
      <c r="O27" s="1">
        <f t="shared" si="16"/>
        <v>25</v>
      </c>
      <c r="P27" s="1">
        <f t="shared" si="16"/>
        <v>25</v>
      </c>
      <c r="Q27" s="1">
        <f t="shared" si="16"/>
        <v>25</v>
      </c>
      <c r="R27" s="1">
        <f t="shared" si="16"/>
        <v>25</v>
      </c>
      <c r="S27" s="1">
        <v>20</v>
      </c>
      <c r="T27" s="1">
        <v>15</v>
      </c>
      <c r="U27" s="1">
        <v>10</v>
      </c>
      <c r="V27" s="1">
        <v>5</v>
      </c>
      <c r="W27" s="1">
        <v>0</v>
      </c>
      <c r="AE27" s="1" t="str">
        <f t="shared" si="12"/>
        <v/>
      </c>
      <c r="AF27" s="1" t="str">
        <f t="shared" si="12"/>
        <v/>
      </c>
    </row>
    <row r="28" spans="2:38" x14ac:dyDescent="0.2">
      <c r="F28" t="str">
        <f t="shared" ref="F28:F63" si="17">IF(C28&lt;&gt;"","Planned","")</f>
        <v/>
      </c>
      <c r="H28" s="1" t="str">
        <f t="shared" ref="H28:W66" si="18">IF(OR(H$21="",$G28=""),"",G28)</f>
        <v/>
      </c>
      <c r="AE28" s="1" t="str">
        <f t="shared" si="12"/>
        <v/>
      </c>
      <c r="AF28" s="1" t="str">
        <f t="shared" si="12"/>
        <v/>
      </c>
    </row>
    <row r="29" spans="2:38" x14ac:dyDescent="0.2">
      <c r="F29" t="str">
        <f t="shared" si="17"/>
        <v/>
      </c>
      <c r="H29" s="1" t="str">
        <f t="shared" si="18"/>
        <v/>
      </c>
      <c r="AE29" s="1" t="str">
        <f t="shared" si="12"/>
        <v/>
      </c>
      <c r="AF29" s="1" t="str">
        <f t="shared" si="12"/>
        <v/>
      </c>
    </row>
    <row r="30" spans="2:38" x14ac:dyDescent="0.2">
      <c r="F30" t="str">
        <f t="shared" si="17"/>
        <v/>
      </c>
      <c r="H30" s="1" t="str">
        <f t="shared" si="18"/>
        <v/>
      </c>
      <c r="AE30" s="1" t="str">
        <f t="shared" si="12"/>
        <v/>
      </c>
      <c r="AF30" s="1" t="str">
        <f t="shared" si="12"/>
        <v/>
      </c>
    </row>
    <row r="31" spans="2:38" x14ac:dyDescent="0.2">
      <c r="F31" t="str">
        <f t="shared" si="17"/>
        <v/>
      </c>
      <c r="H31" s="1" t="str">
        <f t="shared" si="18"/>
        <v/>
      </c>
      <c r="AE31" s="1" t="str">
        <f t="shared" si="12"/>
        <v/>
      </c>
      <c r="AF31" s="1" t="str">
        <f t="shared" si="12"/>
        <v/>
      </c>
    </row>
    <row r="32" spans="2:38" x14ac:dyDescent="0.2">
      <c r="F32" t="str">
        <f t="shared" si="17"/>
        <v/>
      </c>
      <c r="H32" s="1" t="str">
        <f t="shared" si="18"/>
        <v/>
      </c>
      <c r="AE32" s="1" t="str">
        <f t="shared" si="12"/>
        <v/>
      </c>
      <c r="AF32" s="1" t="str">
        <f t="shared" si="12"/>
        <v/>
      </c>
    </row>
    <row r="33" spans="6:32" x14ac:dyDescent="0.2">
      <c r="F33" t="str">
        <f t="shared" si="17"/>
        <v/>
      </c>
      <c r="H33" s="1" t="str">
        <f t="shared" si="18"/>
        <v/>
      </c>
      <c r="AE33" s="1" t="str">
        <f t="shared" si="12"/>
        <v/>
      </c>
      <c r="AF33" s="1" t="str">
        <f t="shared" si="12"/>
        <v/>
      </c>
    </row>
    <row r="34" spans="6:32" x14ac:dyDescent="0.2">
      <c r="F34" t="str">
        <f t="shared" si="17"/>
        <v/>
      </c>
      <c r="H34" s="1" t="str">
        <f t="shared" si="18"/>
        <v/>
      </c>
      <c r="AE34" s="1" t="str">
        <f t="shared" si="12"/>
        <v/>
      </c>
      <c r="AF34" s="1" t="str">
        <f t="shared" si="12"/>
        <v/>
      </c>
    </row>
    <row r="35" spans="6:32" x14ac:dyDescent="0.2">
      <c r="F35" t="str">
        <f t="shared" si="17"/>
        <v/>
      </c>
      <c r="H35" s="1" t="str">
        <f t="shared" si="18"/>
        <v/>
      </c>
      <c r="AE35" s="1" t="str">
        <f t="shared" si="12"/>
        <v/>
      </c>
      <c r="AF35" s="1" t="str">
        <f t="shared" si="12"/>
        <v/>
      </c>
    </row>
    <row r="36" spans="6:32" x14ac:dyDescent="0.2">
      <c r="F36" t="str">
        <f t="shared" si="17"/>
        <v/>
      </c>
      <c r="H36" s="1" t="str">
        <f t="shared" si="18"/>
        <v/>
      </c>
      <c r="AE36" s="1" t="str">
        <f t="shared" si="12"/>
        <v/>
      </c>
      <c r="AF36" s="1" t="str">
        <f t="shared" si="12"/>
        <v/>
      </c>
    </row>
    <row r="37" spans="6:32" x14ac:dyDescent="0.2">
      <c r="F37" t="str">
        <f t="shared" si="17"/>
        <v/>
      </c>
      <c r="H37" s="1" t="str">
        <f t="shared" si="18"/>
        <v/>
      </c>
      <c r="AE37" s="1" t="str">
        <f t="shared" si="12"/>
        <v/>
      </c>
      <c r="AF37" s="1" t="str">
        <f t="shared" si="12"/>
        <v/>
      </c>
    </row>
    <row r="38" spans="6:32" x14ac:dyDescent="0.2">
      <c r="F38" t="str">
        <f t="shared" si="17"/>
        <v/>
      </c>
      <c r="H38" s="1" t="str">
        <f t="shared" si="18"/>
        <v/>
      </c>
      <c r="AE38" s="1" t="str">
        <f t="shared" ref="AE38:AF53" si="19">IF(OR(AE$21="",$G38=""),"",AD38)</f>
        <v/>
      </c>
      <c r="AF38" s="1" t="str">
        <f t="shared" si="19"/>
        <v/>
      </c>
    </row>
    <row r="39" spans="6:32" x14ac:dyDescent="0.2">
      <c r="F39" t="str">
        <f t="shared" si="17"/>
        <v/>
      </c>
      <c r="H39" s="1" t="str">
        <f t="shared" si="18"/>
        <v/>
      </c>
      <c r="AE39" s="1" t="str">
        <f t="shared" si="19"/>
        <v/>
      </c>
      <c r="AF39" s="1" t="str">
        <f t="shared" si="19"/>
        <v/>
      </c>
    </row>
    <row r="40" spans="6:32" x14ac:dyDescent="0.2">
      <c r="F40" t="str">
        <f t="shared" si="17"/>
        <v/>
      </c>
      <c r="H40" s="1" t="str">
        <f t="shared" si="18"/>
        <v/>
      </c>
      <c r="AE40" s="1" t="str">
        <f t="shared" si="19"/>
        <v/>
      </c>
      <c r="AF40" s="1" t="str">
        <f t="shared" si="19"/>
        <v/>
      </c>
    </row>
    <row r="41" spans="6:32" x14ac:dyDescent="0.2">
      <c r="F41" t="str">
        <f t="shared" si="17"/>
        <v/>
      </c>
      <c r="H41" s="1" t="str">
        <f t="shared" si="18"/>
        <v/>
      </c>
      <c r="AE41" s="1" t="str">
        <f t="shared" si="19"/>
        <v/>
      </c>
      <c r="AF41" s="1" t="str">
        <f t="shared" si="19"/>
        <v/>
      </c>
    </row>
    <row r="42" spans="6:32" x14ac:dyDescent="0.2">
      <c r="F42" t="str">
        <f t="shared" si="17"/>
        <v/>
      </c>
      <c r="H42" s="1" t="str">
        <f t="shared" si="18"/>
        <v/>
      </c>
      <c r="AE42" s="1" t="str">
        <f t="shared" si="19"/>
        <v/>
      </c>
      <c r="AF42" s="1" t="str">
        <f t="shared" si="19"/>
        <v/>
      </c>
    </row>
    <row r="43" spans="6:32" x14ac:dyDescent="0.2">
      <c r="F43" t="str">
        <f t="shared" si="17"/>
        <v/>
      </c>
      <c r="H43" s="1" t="str">
        <f t="shared" si="18"/>
        <v/>
      </c>
      <c r="AE43" s="1" t="str">
        <f t="shared" si="19"/>
        <v/>
      </c>
      <c r="AF43" s="1" t="str">
        <f t="shared" si="19"/>
        <v/>
      </c>
    </row>
    <row r="44" spans="6:32" x14ac:dyDescent="0.2">
      <c r="F44" t="str">
        <f t="shared" si="17"/>
        <v/>
      </c>
      <c r="H44" s="1" t="str">
        <f t="shared" si="18"/>
        <v/>
      </c>
      <c r="AE44" s="1" t="str">
        <f t="shared" si="19"/>
        <v/>
      </c>
      <c r="AF44" s="1" t="str">
        <f t="shared" si="19"/>
        <v/>
      </c>
    </row>
    <row r="45" spans="6:32" x14ac:dyDescent="0.2">
      <c r="F45" t="str">
        <f t="shared" si="17"/>
        <v/>
      </c>
      <c r="H45" s="1" t="str">
        <f t="shared" si="18"/>
        <v/>
      </c>
      <c r="AE45" s="1" t="str">
        <f t="shared" si="19"/>
        <v/>
      </c>
      <c r="AF45" s="1" t="str">
        <f t="shared" si="19"/>
        <v/>
      </c>
    </row>
    <row r="46" spans="6:32" x14ac:dyDescent="0.2">
      <c r="F46" t="str">
        <f t="shared" si="17"/>
        <v/>
      </c>
      <c r="H46" s="1" t="str">
        <f t="shared" si="18"/>
        <v/>
      </c>
      <c r="AE46" s="1" t="str">
        <f t="shared" si="19"/>
        <v/>
      </c>
      <c r="AF46" s="1" t="str">
        <f t="shared" si="19"/>
        <v/>
      </c>
    </row>
    <row r="47" spans="6:32" x14ac:dyDescent="0.2">
      <c r="F47" t="str">
        <f t="shared" si="17"/>
        <v/>
      </c>
      <c r="H47" s="1" t="str">
        <f t="shared" si="18"/>
        <v/>
      </c>
      <c r="AE47" s="1" t="str">
        <f t="shared" si="19"/>
        <v/>
      </c>
      <c r="AF47" s="1" t="str">
        <f t="shared" si="19"/>
        <v/>
      </c>
    </row>
    <row r="48" spans="6:32" x14ac:dyDescent="0.2">
      <c r="F48" t="str">
        <f t="shared" si="17"/>
        <v/>
      </c>
      <c r="H48" s="1" t="str">
        <f t="shared" si="18"/>
        <v/>
      </c>
      <c r="AE48" s="1" t="str">
        <f t="shared" si="19"/>
        <v/>
      </c>
      <c r="AF48" s="1" t="str">
        <f t="shared" si="19"/>
        <v/>
      </c>
    </row>
    <row r="49" spans="6:32" x14ac:dyDescent="0.2">
      <c r="F49" t="str">
        <f t="shared" si="17"/>
        <v/>
      </c>
      <c r="H49" s="1" t="str">
        <f t="shared" si="18"/>
        <v/>
      </c>
      <c r="AE49" s="1" t="str">
        <f t="shared" si="19"/>
        <v/>
      </c>
      <c r="AF49" s="1" t="str">
        <f t="shared" si="19"/>
        <v/>
      </c>
    </row>
    <row r="50" spans="6:32" x14ac:dyDescent="0.2">
      <c r="F50" t="str">
        <f t="shared" si="17"/>
        <v/>
      </c>
      <c r="H50" s="1" t="str">
        <f t="shared" si="18"/>
        <v/>
      </c>
      <c r="AE50" s="1" t="str">
        <f t="shared" si="19"/>
        <v/>
      </c>
      <c r="AF50" s="1" t="str">
        <f t="shared" si="19"/>
        <v/>
      </c>
    </row>
    <row r="51" spans="6:32" x14ac:dyDescent="0.2">
      <c r="F51" t="str">
        <f t="shared" si="17"/>
        <v/>
      </c>
      <c r="H51" s="1" t="str">
        <f t="shared" si="18"/>
        <v/>
      </c>
      <c r="AE51" s="1" t="str">
        <f t="shared" si="19"/>
        <v/>
      </c>
      <c r="AF51" s="1" t="str">
        <f t="shared" si="19"/>
        <v/>
      </c>
    </row>
    <row r="52" spans="6:32" x14ac:dyDescent="0.2">
      <c r="F52" t="str">
        <f t="shared" si="17"/>
        <v/>
      </c>
      <c r="H52" s="1" t="str">
        <f t="shared" si="18"/>
        <v/>
      </c>
      <c r="AE52" s="1" t="str">
        <f t="shared" si="19"/>
        <v/>
      </c>
      <c r="AF52" s="1" t="str">
        <f t="shared" si="19"/>
        <v/>
      </c>
    </row>
    <row r="53" spans="6:32" x14ac:dyDescent="0.2">
      <c r="F53" t="str">
        <f t="shared" si="17"/>
        <v/>
      </c>
      <c r="H53" s="1" t="str">
        <f t="shared" si="18"/>
        <v/>
      </c>
      <c r="AE53" s="1" t="str">
        <f t="shared" si="19"/>
        <v/>
      </c>
      <c r="AF53" s="1" t="str">
        <f t="shared" si="19"/>
        <v/>
      </c>
    </row>
    <row r="54" spans="6:32" x14ac:dyDescent="0.2">
      <c r="F54" t="str">
        <f t="shared" si="17"/>
        <v/>
      </c>
      <c r="H54" s="1" t="str">
        <f t="shared" si="18"/>
        <v/>
      </c>
      <c r="AE54" s="1" t="str">
        <f t="shared" ref="AE54:AF65" si="20">IF(OR(AE$21="",$G54=""),"",AD54)</f>
        <v/>
      </c>
      <c r="AF54" s="1" t="str">
        <f t="shared" si="20"/>
        <v/>
      </c>
    </row>
    <row r="55" spans="6:32" x14ac:dyDescent="0.2">
      <c r="F55" t="str">
        <f t="shared" si="17"/>
        <v/>
      </c>
      <c r="H55" s="1" t="str">
        <f t="shared" si="18"/>
        <v/>
      </c>
      <c r="AE55" s="1" t="str">
        <f t="shared" si="20"/>
        <v/>
      </c>
      <c r="AF55" s="1" t="str">
        <f t="shared" si="20"/>
        <v/>
      </c>
    </row>
    <row r="56" spans="6:32" x14ac:dyDescent="0.2">
      <c r="F56" t="str">
        <f t="shared" si="17"/>
        <v/>
      </c>
      <c r="H56" s="1" t="str">
        <f t="shared" si="18"/>
        <v/>
      </c>
      <c r="AE56" s="1" t="str">
        <f t="shared" si="20"/>
        <v/>
      </c>
      <c r="AF56" s="1" t="str">
        <f t="shared" si="20"/>
        <v/>
      </c>
    </row>
    <row r="57" spans="6:32" x14ac:dyDescent="0.2">
      <c r="F57" t="str">
        <f t="shared" si="17"/>
        <v/>
      </c>
      <c r="H57" s="1" t="str">
        <f t="shared" si="18"/>
        <v/>
      </c>
      <c r="AE57" s="1" t="str">
        <f t="shared" si="20"/>
        <v/>
      </c>
      <c r="AF57" s="1" t="str">
        <f t="shared" si="20"/>
        <v/>
      </c>
    </row>
    <row r="58" spans="6:32" x14ac:dyDescent="0.2">
      <c r="F58" t="str">
        <f t="shared" si="17"/>
        <v/>
      </c>
      <c r="H58" s="1" t="str">
        <f t="shared" si="18"/>
        <v/>
      </c>
      <c r="AE58" s="1" t="str">
        <f t="shared" si="20"/>
        <v/>
      </c>
      <c r="AF58" s="1" t="str">
        <f t="shared" si="20"/>
        <v/>
      </c>
    </row>
    <row r="59" spans="6:32" x14ac:dyDescent="0.2">
      <c r="F59" t="str">
        <f t="shared" si="17"/>
        <v/>
      </c>
      <c r="H59" s="1" t="str">
        <f t="shared" si="18"/>
        <v/>
      </c>
      <c r="AE59" s="1" t="str">
        <f t="shared" si="20"/>
        <v/>
      </c>
      <c r="AF59" s="1" t="str">
        <f t="shared" si="20"/>
        <v/>
      </c>
    </row>
    <row r="60" spans="6:32" x14ac:dyDescent="0.2">
      <c r="F60" t="str">
        <f t="shared" si="17"/>
        <v/>
      </c>
      <c r="H60" s="1" t="str">
        <f t="shared" si="18"/>
        <v/>
      </c>
      <c r="AE60" s="1" t="str">
        <f t="shared" si="20"/>
        <v/>
      </c>
      <c r="AF60" s="1" t="str">
        <f t="shared" si="20"/>
        <v/>
      </c>
    </row>
    <row r="61" spans="6:32" x14ac:dyDescent="0.2">
      <c r="F61" t="str">
        <f t="shared" si="17"/>
        <v/>
      </c>
      <c r="H61" s="1" t="str">
        <f t="shared" si="18"/>
        <v/>
      </c>
      <c r="AE61" s="1" t="str">
        <f t="shared" si="20"/>
        <v/>
      </c>
      <c r="AF61" s="1" t="str">
        <f t="shared" si="20"/>
        <v/>
      </c>
    </row>
    <row r="62" spans="6:32" x14ac:dyDescent="0.2">
      <c r="F62" t="str">
        <f t="shared" si="17"/>
        <v/>
      </c>
      <c r="H62" s="1" t="str">
        <f t="shared" si="18"/>
        <v/>
      </c>
      <c r="I62" s="1" t="str">
        <f t="shared" si="18"/>
        <v/>
      </c>
      <c r="J62" s="1" t="str">
        <f t="shared" si="18"/>
        <v/>
      </c>
      <c r="K62" s="1" t="str">
        <f t="shared" si="18"/>
        <v/>
      </c>
      <c r="L62" s="1" t="str">
        <f t="shared" si="18"/>
        <v/>
      </c>
      <c r="M62" s="1" t="str">
        <f t="shared" si="18"/>
        <v/>
      </c>
      <c r="N62" s="1" t="str">
        <f t="shared" si="18"/>
        <v/>
      </c>
      <c r="O62" s="1" t="str">
        <f t="shared" si="18"/>
        <v/>
      </c>
      <c r="P62" s="1" t="str">
        <f t="shared" si="18"/>
        <v/>
      </c>
      <c r="Q62" s="1" t="str">
        <f t="shared" si="18"/>
        <v/>
      </c>
      <c r="R62" s="1" t="str">
        <f t="shared" si="18"/>
        <v/>
      </c>
      <c r="S62" s="1" t="str">
        <f t="shared" si="18"/>
        <v/>
      </c>
      <c r="T62" s="1" t="str">
        <f t="shared" si="18"/>
        <v/>
      </c>
      <c r="U62" s="1" t="str">
        <f t="shared" si="18"/>
        <v/>
      </c>
      <c r="V62" s="1" t="str">
        <f t="shared" si="18"/>
        <v/>
      </c>
      <c r="W62" s="1" t="str">
        <f t="shared" si="18"/>
        <v/>
      </c>
      <c r="X62" s="1" t="str">
        <f t="shared" ref="X62:AD63" si="21">IF(OR(X$21="",$G62=""),"",W62)</f>
        <v/>
      </c>
      <c r="Y62" s="1" t="str">
        <f t="shared" si="21"/>
        <v/>
      </c>
      <c r="Z62" s="1" t="str">
        <f t="shared" si="21"/>
        <v/>
      </c>
      <c r="AA62" s="1" t="str">
        <f t="shared" si="21"/>
        <v/>
      </c>
      <c r="AB62" s="1" t="str">
        <f t="shared" si="21"/>
        <v/>
      </c>
      <c r="AC62" s="1" t="str">
        <f t="shared" si="21"/>
        <v/>
      </c>
      <c r="AD62" s="1" t="str">
        <f t="shared" si="21"/>
        <v/>
      </c>
      <c r="AE62" s="1" t="str">
        <f t="shared" si="20"/>
        <v/>
      </c>
      <c r="AF62" s="1" t="str">
        <f t="shared" si="20"/>
        <v/>
      </c>
    </row>
    <row r="63" spans="6:32" x14ac:dyDescent="0.2">
      <c r="F63" t="str">
        <f t="shared" si="17"/>
        <v/>
      </c>
      <c r="H63" s="1" t="str">
        <f t="shared" si="18"/>
        <v/>
      </c>
      <c r="I63" s="1" t="str">
        <f t="shared" si="18"/>
        <v/>
      </c>
      <c r="J63" s="1" t="str">
        <f t="shared" si="18"/>
        <v/>
      </c>
      <c r="K63" s="1" t="str">
        <f t="shared" si="18"/>
        <v/>
      </c>
      <c r="L63" s="1" t="str">
        <f t="shared" si="18"/>
        <v/>
      </c>
      <c r="M63" s="1" t="str">
        <f t="shared" si="18"/>
        <v/>
      </c>
      <c r="N63" s="1" t="str">
        <f t="shared" si="18"/>
        <v/>
      </c>
      <c r="O63" s="1" t="str">
        <f t="shared" si="18"/>
        <v/>
      </c>
      <c r="P63" s="1" t="str">
        <f t="shared" si="18"/>
        <v/>
      </c>
      <c r="Q63" s="1" t="str">
        <f t="shared" si="18"/>
        <v/>
      </c>
      <c r="R63" s="1" t="str">
        <f t="shared" si="18"/>
        <v/>
      </c>
      <c r="S63" s="1" t="str">
        <f t="shared" si="18"/>
        <v/>
      </c>
      <c r="T63" s="1" t="str">
        <f t="shared" si="18"/>
        <v/>
      </c>
      <c r="U63" s="1" t="str">
        <f t="shared" si="18"/>
        <v/>
      </c>
      <c r="V63" s="1" t="str">
        <f t="shared" si="18"/>
        <v/>
      </c>
      <c r="W63" s="1" t="str">
        <f t="shared" si="18"/>
        <v/>
      </c>
      <c r="X63" s="1" t="str">
        <f t="shared" si="21"/>
        <v/>
      </c>
      <c r="Y63" s="1" t="str">
        <f t="shared" si="21"/>
        <v/>
      </c>
      <c r="Z63" s="1" t="str">
        <f t="shared" si="21"/>
        <v/>
      </c>
      <c r="AA63" s="1" t="str">
        <f t="shared" si="21"/>
        <v/>
      </c>
      <c r="AB63" s="1" t="str">
        <f t="shared" si="21"/>
        <v/>
      </c>
      <c r="AC63" s="1" t="str">
        <f t="shared" si="21"/>
        <v/>
      </c>
      <c r="AD63" s="1" t="str">
        <f t="shared" si="21"/>
        <v/>
      </c>
      <c r="AE63" s="1" t="str">
        <f t="shared" si="20"/>
        <v/>
      </c>
      <c r="AF63" s="1" t="str">
        <f t="shared" si="20"/>
        <v/>
      </c>
    </row>
    <row r="64" spans="6:32" x14ac:dyDescent="0.2">
      <c r="F64" t="s">
        <v>7</v>
      </c>
      <c r="H64" s="1" t="str">
        <f t="shared" si="18"/>
        <v/>
      </c>
      <c r="AE64" s="1" t="str">
        <f t="shared" si="20"/>
        <v/>
      </c>
      <c r="AF64" s="1" t="str">
        <f t="shared" si="20"/>
        <v/>
      </c>
    </row>
    <row r="65" spans="2:32" x14ac:dyDescent="0.2">
      <c r="F65" t="s">
        <v>8</v>
      </c>
      <c r="H65" s="1" t="str">
        <f t="shared" si="18"/>
        <v/>
      </c>
      <c r="AE65" s="1" t="str">
        <f t="shared" si="20"/>
        <v/>
      </c>
      <c r="AF65" s="1" t="str">
        <f t="shared" si="20"/>
        <v/>
      </c>
    </row>
    <row r="66" spans="2:32" x14ac:dyDescent="0.2">
      <c r="F66" t="s">
        <v>9</v>
      </c>
      <c r="H66" s="1" t="str">
        <f t="shared" si="18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8:AF65 H26:H27 X22:AF27">
    <cfRule type="expression" dxfId="17" priority="17" stopIfTrue="1">
      <formula>$F22="Done"</formula>
    </cfRule>
    <cfRule type="expression" dxfId="16" priority="18" stopIfTrue="1">
      <formula>$F22="Ongoing"</formula>
    </cfRule>
  </conditionalFormatting>
  <conditionalFormatting sqref="B28:AF65 H22:H27 X22:AF27">
    <cfRule type="expression" dxfId="15" priority="19" stopIfTrue="1">
      <formula>$F22="Terminado"</formula>
    </cfRule>
    <cfRule type="expression" dxfId="14" priority="20" stopIfTrue="1">
      <formula>$F22="En Progreso"</formula>
    </cfRule>
  </conditionalFormatting>
  <conditionalFormatting sqref="C22:C27">
    <cfRule type="expression" dxfId="13" priority="5" stopIfTrue="1">
      <formula>$F22="Terminado"</formula>
    </cfRule>
    <cfRule type="expression" dxfId="12" priority="6" stopIfTrue="1">
      <formula>$F22="En Progreso"</formula>
    </cfRule>
  </conditionalFormatting>
  <conditionalFormatting sqref="D22:G27">
    <cfRule type="expression" dxfId="11" priority="7" stopIfTrue="1">
      <formula>$F22="Done"</formula>
    </cfRule>
    <cfRule type="expression" dxfId="10" priority="8" stopIfTrue="1">
      <formula>$F22="Ongoing"</formula>
    </cfRule>
  </conditionalFormatting>
  <conditionalFormatting sqref="B22:B27 D22:G27">
    <cfRule type="expression" dxfId="9" priority="9" stopIfTrue="1">
      <formula>$F22="Terminado"</formula>
    </cfRule>
    <cfRule type="expression" dxfId="8" priority="10" stopIfTrue="1">
      <formula>$F22="En Progreso"</formula>
    </cfRule>
  </conditionalFormatting>
  <conditionalFormatting sqref="I22:W27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I22:W27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10:F15 F22:F71" xr:uid="{F1B03E83-804F-4AE1-8078-7BDA8D1F9EF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22</v>
      </c>
      <c r="D3" s="29"/>
      <c r="E3" s="29"/>
      <c r="F3" s="29"/>
      <c r="G3" s="29"/>
      <c r="H3" s="2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23</v>
      </c>
      <c r="D4" s="29"/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24</v>
      </c>
      <c r="D5" s="29"/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3245187f-2b70-4b96-af74-b65b25777eca"/>
    <ds:schemaRef ds:uri="100486ed-dfc5-4b43-a390-ed80e6fa3473"/>
  </ds:schemaRefs>
</ds:datastoreItem>
</file>

<file path=customXml/itemProps2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989DCCD-D1ED-4B0F-8CFB-8210ED0D7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32</vt:i4>
      </vt:variant>
    </vt:vector>
  </HeadingPairs>
  <TitlesOfParts>
    <vt:vector size="36" baseType="lpstr">
      <vt:lpstr>Sprint 1</vt:lpstr>
      <vt:lpstr>Sprint 2</vt:lpstr>
      <vt:lpstr>Sprint 3</vt:lpstr>
      <vt:lpstr>Plantilla Sprint</vt:lpstr>
      <vt:lpstr>'Plantilla Sprint'!DoneDays</vt:lpstr>
      <vt:lpstr>'Sprint 1'!DoneDays</vt:lpstr>
      <vt:lpstr>'Sprint 2'!DoneDays</vt:lpstr>
      <vt:lpstr>'Sprint 3'!DoneDays</vt:lpstr>
      <vt:lpstr>'Plantilla Sprint'!ImplementationDays</vt:lpstr>
      <vt:lpstr>'Sprint 1'!ImplementationDays</vt:lpstr>
      <vt:lpstr>'Sprint 2'!ImplementationDays</vt:lpstr>
      <vt:lpstr>'Sprint 3'!ImplementationDays</vt:lpstr>
      <vt:lpstr>'Plantilla Sprint'!SprintTasks</vt:lpstr>
      <vt:lpstr>'Sprint 1'!SprintTasks</vt:lpstr>
      <vt:lpstr>'Sprint 2'!SprintTasks</vt:lpstr>
      <vt:lpstr>'Sprint 3'!SprintTasks</vt:lpstr>
      <vt:lpstr>'Plantilla Sprint'!TaskRows</vt:lpstr>
      <vt:lpstr>'Sprint 1'!TaskRows</vt:lpstr>
      <vt:lpstr>'Sprint 2'!TaskRows</vt:lpstr>
      <vt:lpstr>'Sprint 3'!TaskRows</vt:lpstr>
      <vt:lpstr>'Plantilla Sprint'!TaskStatus</vt:lpstr>
      <vt:lpstr>'Sprint 1'!TaskStatus</vt:lpstr>
      <vt:lpstr>'Sprint 2'!TaskStatus</vt:lpstr>
      <vt:lpstr>'Sprint 3'!TaskStatus</vt:lpstr>
      <vt:lpstr>'Plantilla Sprint'!TaskStoryID</vt:lpstr>
      <vt:lpstr>'Sprint 1'!TaskStoryID</vt:lpstr>
      <vt:lpstr>'Sprint 2'!TaskStoryID</vt:lpstr>
      <vt:lpstr>'Sprint 3'!TaskStoryID</vt:lpstr>
      <vt:lpstr>'Plantilla Sprint'!TotalEffort</vt:lpstr>
      <vt:lpstr>'Sprint 1'!TotalEffort</vt:lpstr>
      <vt:lpstr>'Sprint 2'!TotalEffort</vt:lpstr>
      <vt:lpstr>'Sprint 3'!TotalEffort</vt:lpstr>
      <vt:lpstr>'Plantilla Sprint'!TrendDays</vt:lpstr>
      <vt:lpstr>'Sprint 1'!TrendDays</vt:lpstr>
      <vt:lpstr>'Sprint 2'!TrendDays</vt:lpstr>
      <vt:lpstr>'Sprint 3'!TrendDays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Israel</cp:lastModifiedBy>
  <cp:revision>1</cp:revision>
  <cp:lastPrinted>2006-09-01T14:59:00Z</cp:lastPrinted>
  <dcterms:created xsi:type="dcterms:W3CDTF">1998-06-05T11:20:44Z</dcterms:created>
  <dcterms:modified xsi:type="dcterms:W3CDTF">2022-12-14T04:29:15Z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0x010100ECBD21C84E4C4B48B27A6166FAC051E5</vt:lpwstr>
  </property>
</Properties>
</file>