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jenchang/Desktop/ask/orise_miniproject/"/>
    </mc:Choice>
  </mc:AlternateContent>
  <xr:revisionPtr revIDLastSave="0" documentId="13_ncr:1_{3373FD16-270C-554F-B5FD-B5B82EAEE1E2}" xr6:coauthVersionLast="45" xr6:coauthVersionMax="45" xr10:uidLastSave="{00000000-0000-0000-0000-000000000000}"/>
  <bookViews>
    <workbookView xWindow="0" yWindow="460" windowWidth="28800" windowHeight="16600" xr2:uid="{00000000-000D-0000-FFFF-FFFF00000000}"/>
  </bookViews>
  <sheets>
    <sheet name="Budget" sheetId="1" r:id="rId1"/>
    <sheet name="Coverag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6" roundtripDataSignature="AMtx7mjA/qtJdJO8jr2fL4pbbhaq0QHZfw=="/>
    </ext>
  </extLst>
</workbook>
</file>

<file path=xl/calcChain.xml><?xml version="1.0" encoding="utf-8"?>
<calcChain xmlns="http://schemas.openxmlformats.org/spreadsheetml/2006/main">
  <c r="D7" i="2" l="1"/>
  <c r="E7" i="2" s="1"/>
  <c r="G7" i="2" s="1"/>
  <c r="E6" i="2"/>
  <c r="G6" i="2" s="1"/>
  <c r="C6" i="2"/>
  <c r="D5" i="2"/>
  <c r="E5" i="2" s="1"/>
  <c r="G5" i="2" s="1"/>
  <c r="C17" i="1"/>
  <c r="A17" i="1" s="1"/>
  <c r="B6" i="1" s="1"/>
  <c r="B8" i="1" s="1"/>
  <c r="B9" i="1" s="1"/>
  <c r="A16" i="1"/>
  <c r="A15" i="1"/>
  <c r="A14" i="1"/>
  <c r="A13" i="1"/>
  <c r="A12" i="1"/>
</calcChain>
</file>

<file path=xl/sharedStrings.xml><?xml version="1.0" encoding="utf-8"?>
<sst xmlns="http://schemas.openxmlformats.org/spreadsheetml/2006/main" count="45" uniqueCount="42">
  <si>
    <t>Project</t>
  </si>
  <si>
    <t>Note:</t>
  </si>
  <si>
    <t>Costs estimated based on Iowa State University's DNA sequencing facility</t>
  </si>
  <si>
    <t xml:space="preserve">Last Update: </t>
  </si>
  <si>
    <t>Total</t>
  </si>
  <si>
    <t>Adjustment</t>
  </si>
  <si>
    <t>* for taxes and unexpected costs?</t>
  </si>
  <si>
    <t>Total Costs</t>
  </si>
  <si>
    <t>Remaining</t>
  </si>
  <si>
    <t>Cost</t>
  </si>
  <si>
    <t>Units</t>
  </si>
  <si>
    <t>Unit Cost</t>
  </si>
  <si>
    <t>Link</t>
  </si>
  <si>
    <t>Description</t>
  </si>
  <si>
    <t>https://carnivorousplantnursery.com/products/utricularia-gibba</t>
  </si>
  <si>
    <t>Bladderwort Plant</t>
  </si>
  <si>
    <t>http://www.dna.iastate.edu/plantdnaextraction.html</t>
  </si>
  <si>
    <t>ISU Nanopore sequencing library prep and sequencing, per flow cell</t>
  </si>
  <si>
    <t>http://www.biotech.iastate.edu/biotechnology-service-facilities/dna-facility/#rates</t>
  </si>
  <si>
    <t>ISU HMW genomic DNA extraction</t>
  </si>
  <si>
    <t>ISU 100-cycle paired end NovaSeq 6000 SP flow cell, per lane</t>
  </si>
  <si>
    <t>ISU Genomic DNA library (standard or PCR-free prep)</t>
  </si>
  <si>
    <t>https://app.slack.com/plans/T0137VAC290</t>
  </si>
  <si>
    <t>Paid Slack channel (to comply with USDA regulations) and for ease of communication, troubleshooting, and biweekly meetings * could include participants &amp; mentors</t>
  </si>
  <si>
    <t>Genome Size</t>
  </si>
  <si>
    <t>Video</t>
  </si>
  <si>
    <t>Method</t>
  </si>
  <si>
    <t>read length</t>
  </si>
  <si>
    <t>number of reads</t>
  </si>
  <si>
    <t>Total bases</t>
  </si>
  <si>
    <t>Coverage</t>
  </si>
  <si>
    <t>Price/flow cell</t>
  </si>
  <si>
    <t>Price/coverage</t>
  </si>
  <si>
    <t>Illumina NovaSeq 6000</t>
  </si>
  <si>
    <t>https://youtu.be/uZLojzGwbkI</t>
  </si>
  <si>
    <t>Oxford Nanopore (ONT)</t>
  </si>
  <si>
    <t>Pacific Bioscience (PacBio) RSII (per SMRT cell)</t>
  </si>
  <si>
    <t>PacBio</t>
  </si>
  <si>
    <t>3000-15000bp with max around 40-80Kb</t>
  </si>
  <si>
    <t>Estimated cost based on ag100pest meeting 09/28</t>
  </si>
  <si>
    <t>miniproject</t>
  </si>
  <si>
    <t>Rough estimate of funding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</si>
</sst>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0.0"/>
  </numFmts>
  <fonts count="8" x14ac:knownFonts="1">
    <font>
      <sz val="12"/>
      <color theme="1"/>
      <name val="Arial"/>
    </font>
    <font>
      <b/>
      <sz val="12"/>
      <color theme="1"/>
      <name val="Calibri"/>
    </font>
    <font>
      <sz val="12"/>
      <color theme="1"/>
      <name val="Calibri"/>
    </font>
    <font>
      <sz val="12"/>
      <color theme="1"/>
      <name val="Calibri"/>
    </font>
    <font>
      <u/>
      <sz val="12"/>
      <color theme="10"/>
      <name val="Arial"/>
    </font>
    <font>
      <sz val="10"/>
      <color theme="1"/>
      <name val="Arial"/>
    </font>
    <font>
      <sz val="12"/>
      <color rgb="FF000000"/>
      <name val="Calibri"/>
    </font>
    <font>
      <sz val="12"/>
      <name val="Arial"/>
    </font>
  </fonts>
  <fills count="5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D9EAD3"/>
        <bgColor rgb="FFD9EAD3"/>
      </patternFill>
    </fill>
    <fill>
      <patternFill patternType="solid">
        <fgColor theme="7"/>
        <bgColor theme="7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/>
    <xf numFmtId="14" fontId="3" fillId="0" borderId="0" xfId="0" applyNumberFormat="1" applyFont="1"/>
    <xf numFmtId="44" fontId="3" fillId="0" borderId="0" xfId="0" applyNumberFormat="1" applyFont="1"/>
    <xf numFmtId="9" fontId="3" fillId="0" borderId="0" xfId="0" applyNumberFormat="1" applyFont="1"/>
    <xf numFmtId="0" fontId="3" fillId="0" borderId="0" xfId="0" applyFont="1"/>
    <xf numFmtId="44" fontId="3" fillId="2" borderId="1" xfId="0" applyNumberFormat="1" applyFont="1" applyFill="1" applyBorder="1"/>
    <xf numFmtId="0" fontId="1" fillId="0" borderId="0" xfId="0" applyFont="1"/>
    <xf numFmtId="0" fontId="4" fillId="0" borderId="0" xfId="0" applyFont="1"/>
    <xf numFmtId="8" fontId="5" fillId="0" borderId="0" xfId="0" applyNumberFormat="1" applyFont="1"/>
    <xf numFmtId="0" fontId="6" fillId="0" borderId="0" xfId="0" applyFont="1"/>
    <xf numFmtId="44" fontId="1" fillId="0" borderId="0" xfId="0" applyNumberFormat="1" applyFont="1"/>
    <xf numFmtId="0" fontId="3" fillId="0" borderId="0" xfId="0" applyFont="1" applyAlignment="1">
      <alignment horizontal="right"/>
    </xf>
    <xf numFmtId="3" fontId="3" fillId="0" borderId="0" xfId="0" applyNumberFormat="1" applyFont="1"/>
    <xf numFmtId="164" fontId="3" fillId="0" borderId="0" xfId="0" applyNumberFormat="1" applyFont="1"/>
    <xf numFmtId="0" fontId="7" fillId="3" borderId="0" xfId="0" applyFont="1" applyFill="1" applyAlignment="1"/>
    <xf numFmtId="44" fontId="3" fillId="4" borderId="2" xfId="0" applyNumberFormat="1" applyFont="1" applyFill="1" applyBorder="1"/>
    <xf numFmtId="0" fontId="7" fillId="3" borderId="0" xfId="0" applyFont="1" applyFill="1"/>
    <xf numFmtId="0" fontId="3" fillId="4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iotech.iastate.edu/biotechnology-service-facilities/dna-facility/" TargetMode="External"/><Relationship Id="rId2" Type="http://schemas.openxmlformats.org/officeDocument/2006/relationships/hyperlink" Target="http://www.dna.iastate.edu/plantdnaextraction.html" TargetMode="External"/><Relationship Id="rId1" Type="http://schemas.openxmlformats.org/officeDocument/2006/relationships/hyperlink" Target="https://carnivorousplantnursery.com/products/utricularia-gibba" TargetMode="External"/><Relationship Id="rId6" Type="http://schemas.openxmlformats.org/officeDocument/2006/relationships/hyperlink" Target="https://app.slack.com/plans/T0137VAC290" TargetMode="External"/><Relationship Id="rId5" Type="http://schemas.openxmlformats.org/officeDocument/2006/relationships/hyperlink" Target="http://www.biotech.iastate.edu/biotechnology-service-facilities/dna-facility/" TargetMode="External"/><Relationship Id="rId4" Type="http://schemas.openxmlformats.org/officeDocument/2006/relationships/hyperlink" Target="http://www.biotech.iastate.edu/biotechnology-service-facilities/dna-facility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uZLojzGwbk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D5" sqref="D5"/>
    </sheetView>
  </sheetViews>
  <sheetFormatPr baseColWidth="10" defaultColWidth="11.28515625" defaultRowHeight="15" customHeight="1" x14ac:dyDescent="0.2"/>
  <cols>
    <col min="1" max="1" width="18" customWidth="1"/>
    <col min="2" max="2" width="12.7109375" customWidth="1"/>
    <col min="3" max="26" width="10.5703125" customWidth="1"/>
  </cols>
  <sheetData>
    <row r="1" spans="1:5" ht="15.75" customHeight="1" x14ac:dyDescent="0.2">
      <c r="A1" s="1" t="s">
        <v>0</v>
      </c>
      <c r="B1" s="2" t="s">
        <v>40</v>
      </c>
    </row>
    <row r="2" spans="1:5" ht="15.75" customHeight="1" x14ac:dyDescent="0.2">
      <c r="A2" s="1" t="s">
        <v>1</v>
      </c>
      <c r="B2" s="2" t="s">
        <v>2</v>
      </c>
    </row>
    <row r="3" spans="1:5" ht="15.75" customHeight="1" x14ac:dyDescent="0.2">
      <c r="A3" s="1" t="s">
        <v>3</v>
      </c>
      <c r="B3" s="3">
        <v>44097</v>
      </c>
    </row>
    <row r="4" spans="1:5" ht="15.75" customHeight="1" x14ac:dyDescent="0.2">
      <c r="A4" s="1"/>
    </row>
    <row r="5" spans="1:5" ht="15.75" customHeight="1" x14ac:dyDescent="0.2">
      <c r="A5" s="1" t="s">
        <v>41</v>
      </c>
      <c r="B5" s="4">
        <v>5000</v>
      </c>
    </row>
    <row r="6" spans="1:5" ht="15.75" customHeight="1" x14ac:dyDescent="0.2">
      <c r="A6" s="1" t="s">
        <v>4</v>
      </c>
      <c r="B6" s="4">
        <f>SUM(A:A)</f>
        <v>4900.2999999999993</v>
      </c>
    </row>
    <row r="7" spans="1:5" ht="15.75" customHeight="1" x14ac:dyDescent="0.2">
      <c r="A7" s="1" t="s">
        <v>5</v>
      </c>
      <c r="B7" s="5">
        <v>0.04</v>
      </c>
      <c r="C7" s="2" t="s">
        <v>6</v>
      </c>
      <c r="E7" s="6"/>
    </row>
    <row r="8" spans="1:5" ht="15.75" customHeight="1" x14ac:dyDescent="0.2">
      <c r="A8" s="1" t="s">
        <v>7</v>
      </c>
      <c r="B8" s="7">
        <f>B6*(1+B7)</f>
        <v>5096.311999999999</v>
      </c>
    </row>
    <row r="9" spans="1:5" ht="15.75" customHeight="1" x14ac:dyDescent="0.2">
      <c r="A9" s="1" t="s">
        <v>8</v>
      </c>
      <c r="B9" s="4">
        <f>B5-B8</f>
        <v>-96.311999999998989</v>
      </c>
    </row>
    <row r="10" spans="1:5" ht="15.75" customHeight="1" x14ac:dyDescent="0.2"/>
    <row r="11" spans="1:5" ht="15.75" customHeight="1" x14ac:dyDescent="0.2">
      <c r="A11" s="8" t="s">
        <v>9</v>
      </c>
      <c r="B11" s="8" t="s">
        <v>10</v>
      </c>
      <c r="C11" s="8" t="s">
        <v>11</v>
      </c>
      <c r="D11" s="8" t="s">
        <v>12</v>
      </c>
      <c r="E11" s="8" t="s">
        <v>13</v>
      </c>
    </row>
    <row r="12" spans="1:5" ht="15.75" customHeight="1" x14ac:dyDescent="0.2">
      <c r="A12" s="4">
        <f t="shared" ref="A12:A17" si="0">C12*B12</f>
        <v>19.899999999999999</v>
      </c>
      <c r="B12" s="2">
        <v>2</v>
      </c>
      <c r="C12" s="4">
        <v>9.9499999999999993</v>
      </c>
      <c r="D12" s="9" t="s">
        <v>14</v>
      </c>
      <c r="E12" s="6" t="s">
        <v>15</v>
      </c>
    </row>
    <row r="13" spans="1:5" ht="15.75" customHeight="1" x14ac:dyDescent="0.2">
      <c r="A13" s="4">
        <f t="shared" si="0"/>
        <v>1129</v>
      </c>
      <c r="B13" s="2">
        <v>1</v>
      </c>
      <c r="C13" s="10">
        <v>1129</v>
      </c>
      <c r="D13" s="9" t="s">
        <v>16</v>
      </c>
      <c r="E13" s="11" t="s">
        <v>17</v>
      </c>
    </row>
    <row r="14" spans="1:5" ht="15.75" customHeight="1" x14ac:dyDescent="0.2">
      <c r="A14" s="4">
        <f t="shared" si="0"/>
        <v>191</v>
      </c>
      <c r="B14" s="2">
        <v>1</v>
      </c>
      <c r="C14" s="10">
        <v>191</v>
      </c>
      <c r="D14" s="9" t="s">
        <v>18</v>
      </c>
      <c r="E14" s="11" t="s">
        <v>19</v>
      </c>
    </row>
    <row r="15" spans="1:5" ht="15.75" customHeight="1" x14ac:dyDescent="0.2">
      <c r="A15" s="4">
        <f t="shared" si="0"/>
        <v>2639</v>
      </c>
      <c r="B15" s="2">
        <v>1</v>
      </c>
      <c r="C15" s="10">
        <v>2639</v>
      </c>
      <c r="D15" s="9" t="s">
        <v>18</v>
      </c>
      <c r="E15" s="11" t="s">
        <v>20</v>
      </c>
    </row>
    <row r="16" spans="1:5" ht="15.75" customHeight="1" x14ac:dyDescent="0.2">
      <c r="A16" s="4">
        <f t="shared" si="0"/>
        <v>121</v>
      </c>
      <c r="B16" s="2">
        <v>1</v>
      </c>
      <c r="C16" s="10">
        <v>121</v>
      </c>
      <c r="D16" s="9" t="s">
        <v>18</v>
      </c>
      <c r="E16" s="6" t="s">
        <v>21</v>
      </c>
    </row>
    <row r="17" spans="1:5" ht="15.75" customHeight="1" x14ac:dyDescent="0.2">
      <c r="A17" s="4">
        <f t="shared" si="0"/>
        <v>800.39999999999986</v>
      </c>
      <c r="B17" s="2">
        <v>10</v>
      </c>
      <c r="C17" s="4">
        <f>6.67*12</f>
        <v>80.039999999999992</v>
      </c>
      <c r="D17" s="9" t="s">
        <v>22</v>
      </c>
      <c r="E17" s="6" t="s">
        <v>23</v>
      </c>
    </row>
    <row r="18" spans="1:5" ht="15.75" customHeight="1" x14ac:dyDescent="0.2">
      <c r="A18" s="4"/>
      <c r="C18" s="4"/>
    </row>
    <row r="19" spans="1:5" ht="15.75" customHeight="1" x14ac:dyDescent="0.2">
      <c r="A19" s="4"/>
      <c r="B19" s="6"/>
      <c r="C19" s="4"/>
    </row>
    <row r="20" spans="1:5" ht="15.75" customHeight="1" x14ac:dyDescent="0.2">
      <c r="A20" s="12"/>
      <c r="B20" s="6"/>
      <c r="C20" s="4"/>
    </row>
    <row r="21" spans="1:5" ht="15.75" customHeight="1" x14ac:dyDescent="0.2">
      <c r="A21" s="13"/>
      <c r="B21" s="4"/>
      <c r="C21" s="4"/>
    </row>
    <row r="22" spans="1:5" ht="15.75" customHeight="1" x14ac:dyDescent="0.2">
      <c r="A22" s="13"/>
      <c r="B22" s="4"/>
      <c r="C22" s="4"/>
    </row>
    <row r="23" spans="1:5" ht="15.75" customHeight="1" x14ac:dyDescent="0.2">
      <c r="A23" s="4"/>
      <c r="B23" s="6"/>
      <c r="C23" s="4"/>
    </row>
    <row r="24" spans="1:5" ht="15.75" customHeight="1" x14ac:dyDescent="0.2">
      <c r="A24" s="4"/>
      <c r="B24" s="6"/>
    </row>
    <row r="25" spans="1:5" ht="15.75" customHeight="1" x14ac:dyDescent="0.2">
      <c r="A25" s="4"/>
      <c r="B25" s="6"/>
    </row>
    <row r="26" spans="1:5" ht="15.75" customHeight="1" x14ac:dyDescent="0.2"/>
    <row r="27" spans="1:5" ht="15.75" customHeight="1" x14ac:dyDescent="0.2"/>
    <row r="28" spans="1:5" ht="15.75" customHeight="1" x14ac:dyDescent="0.2"/>
    <row r="29" spans="1:5" ht="15.75" customHeight="1" x14ac:dyDescent="0.2"/>
    <row r="30" spans="1:5" ht="15.75" customHeight="1" x14ac:dyDescent="0.2"/>
    <row r="31" spans="1:5" ht="15.75" customHeight="1" x14ac:dyDescent="0.2"/>
    <row r="32" spans="1: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D12" r:id="rId1" xr:uid="{00000000-0004-0000-0000-000000000000}"/>
    <hyperlink ref="D13" r:id="rId2" xr:uid="{00000000-0004-0000-0000-000001000000}"/>
    <hyperlink ref="D14" r:id="rId3" location="rates" xr:uid="{00000000-0004-0000-0000-000002000000}"/>
    <hyperlink ref="D15" r:id="rId4" location="rates" xr:uid="{00000000-0004-0000-0000-000003000000}"/>
    <hyperlink ref="D16" r:id="rId5" location="rates" xr:uid="{00000000-0004-0000-0000-000004000000}"/>
    <hyperlink ref="D17" r:id="rId6" xr:uid="{00000000-0004-0000-0000-000005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workbookViewId="0"/>
  </sheetViews>
  <sheetFormatPr baseColWidth="10" defaultColWidth="11.28515625" defaultRowHeight="15" customHeight="1" x14ac:dyDescent="0.2"/>
  <cols>
    <col min="1" max="1" width="39.42578125" customWidth="1"/>
    <col min="2" max="2" width="13.28515625" customWidth="1"/>
    <col min="3" max="3" width="14.7109375" customWidth="1"/>
    <col min="4" max="4" width="13" customWidth="1"/>
    <col min="5" max="5" width="10.28515625" customWidth="1"/>
    <col min="6" max="6" width="14.42578125" customWidth="1"/>
    <col min="7" max="7" width="15.7109375" customWidth="1"/>
    <col min="8" max="8" width="7.7109375" customWidth="1"/>
    <col min="9" max="9" width="8.140625" customWidth="1"/>
    <col min="10" max="10" width="7.28515625" customWidth="1"/>
    <col min="11" max="11" width="8.140625" customWidth="1"/>
    <col min="12" max="12" width="7.7109375" customWidth="1"/>
    <col min="13" max="13" width="7.140625" customWidth="1"/>
    <col min="14" max="26" width="10.5703125" customWidth="1"/>
  </cols>
  <sheetData>
    <row r="1" spans="1:16" ht="15.75" customHeight="1" x14ac:dyDescent="0.2">
      <c r="A1" s="2" t="s">
        <v>24</v>
      </c>
      <c r="B1" s="14">
        <v>100000000</v>
      </c>
    </row>
    <row r="2" spans="1:16" ht="15.75" customHeight="1" x14ac:dyDescent="0.2">
      <c r="B2" s="14"/>
    </row>
    <row r="3" spans="1:16" ht="15.75" customHeight="1" x14ac:dyDescent="0.2">
      <c r="P3" s="2" t="s">
        <v>25</v>
      </c>
    </row>
    <row r="4" spans="1:16" ht="15.75" customHeight="1" x14ac:dyDescent="0.2">
      <c r="A4" s="8" t="s">
        <v>26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32</v>
      </c>
      <c r="H4" s="2" t="s">
        <v>25</v>
      </c>
    </row>
    <row r="5" spans="1:16" ht="15.75" customHeight="1" x14ac:dyDescent="0.2">
      <c r="A5" s="2" t="s">
        <v>33</v>
      </c>
      <c r="B5" s="2">
        <v>150</v>
      </c>
      <c r="C5" s="2">
        <v>13000000000</v>
      </c>
      <c r="D5" s="2">
        <f>B5*C5</f>
        <v>1950000000000</v>
      </c>
      <c r="E5" s="2">
        <f>D5/B1</f>
        <v>19500</v>
      </c>
      <c r="F5" s="4">
        <v>2089</v>
      </c>
      <c r="G5" s="4">
        <f t="shared" ref="G5:G7" si="0">F5/E5</f>
        <v>0.10712820512820513</v>
      </c>
      <c r="H5" s="9" t="s">
        <v>34</v>
      </c>
    </row>
    <row r="6" spans="1:16" ht="15.75" customHeight="1" x14ac:dyDescent="0.2">
      <c r="A6" s="2" t="s">
        <v>35</v>
      </c>
      <c r="B6" s="2">
        <v>13000</v>
      </c>
      <c r="C6" s="15">
        <f>D6/B6</f>
        <v>153846.15384615384</v>
      </c>
      <c r="D6" s="2">
        <v>2000000000</v>
      </c>
      <c r="E6" s="2">
        <f>D6/B1</f>
        <v>20</v>
      </c>
      <c r="F6" s="4">
        <v>1129</v>
      </c>
      <c r="G6" s="4">
        <f t="shared" si="0"/>
        <v>56.45</v>
      </c>
    </row>
    <row r="7" spans="1:16" ht="15.75" customHeight="1" x14ac:dyDescent="0.2">
      <c r="A7" s="2" t="s">
        <v>36</v>
      </c>
      <c r="B7" s="16">
        <v>3000</v>
      </c>
      <c r="C7" s="2">
        <v>55000</v>
      </c>
      <c r="D7" s="2">
        <f>B7*C7</f>
        <v>165000000</v>
      </c>
      <c r="E7" s="2">
        <f>D7/B1</f>
        <v>1.65</v>
      </c>
      <c r="F7" s="17">
        <v>1700</v>
      </c>
      <c r="G7" s="4">
        <f t="shared" si="0"/>
        <v>1030.3030303030303</v>
      </c>
    </row>
    <row r="8" spans="1:16" ht="15.75" customHeight="1" x14ac:dyDescent="0.2"/>
    <row r="9" spans="1:16" ht="15.75" customHeight="1" x14ac:dyDescent="0.2">
      <c r="A9" s="2" t="s">
        <v>37</v>
      </c>
      <c r="B9" s="18" t="s">
        <v>38</v>
      </c>
      <c r="F9" s="19" t="s">
        <v>39</v>
      </c>
    </row>
    <row r="10" spans="1:16" ht="15.75" customHeight="1" x14ac:dyDescent="0.2"/>
    <row r="11" spans="1:16" ht="15.75" customHeight="1" x14ac:dyDescent="0.2"/>
    <row r="12" spans="1:16" ht="15.75" customHeight="1" x14ac:dyDescent="0.2"/>
    <row r="13" spans="1:16" ht="15.75" customHeight="1" x14ac:dyDescent="0.2"/>
    <row r="14" spans="1:16" ht="15.75" customHeight="1" x14ac:dyDescent="0.2"/>
    <row r="15" spans="1:16" ht="15.75" customHeight="1" x14ac:dyDescent="0.2"/>
    <row r="16" spans="1:1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H5" r:id="rId1" xr:uid="{00000000-0004-0000-01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Budget</vt:lpstr>
      <vt:lpstr>Coverage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2020-09-23T17:39:17Z</dcterms:created>
  <dcterms:modified xsi:type="dcterms:W3CDTF">2020-09-30T18:40:36Z</dcterms:modified>
</cp:coreProperties>
</file>