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\Ludus\Unity\ProjetMaster\3C Projet Master\Assets\"/>
    </mc:Choice>
  </mc:AlternateContent>
  <xr:revisionPtr revIDLastSave="0" documentId="13_ncr:1_{3EE689D6-5BCE-46CC-9246-9FAE7373525F}" xr6:coauthVersionLast="36" xr6:coauthVersionMax="36" xr10:uidLastSave="{00000000-0000-0000-0000-000000000000}"/>
  <bookViews>
    <workbookView xWindow="0" yWindow="0" windowWidth="21570" windowHeight="7980" xr2:uid="{8A35340A-273B-49D7-9ECD-2D2E151D8594}"/>
  </bookViews>
  <sheets>
    <sheet name="PQuestions" sheetId="1" r:id="rId1"/>
    <sheet name="PQuestions (2)" sheetId="2" r:id="rId2"/>
  </sheets>
  <definedNames>
    <definedName name="EValue" localSheetId="1">'PQuestions (2)'!$G$2</definedName>
    <definedName name="EValue">PQuestions!$G$2</definedName>
    <definedName name="NValue" localSheetId="1">'PQuestions (2)'!$G$4</definedName>
    <definedName name="NValue">PQuestions!$G$4</definedName>
    <definedName name="PValue" localSheetId="1">'PQuestions (2)'!$G$3</definedName>
    <definedName name="PValue">PQuestions!$G$3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G4" i="2" s="1"/>
  <c r="F10" i="2"/>
  <c r="F9" i="2"/>
  <c r="F8" i="2"/>
  <c r="F7" i="2"/>
  <c r="F6" i="2"/>
  <c r="F5" i="2"/>
  <c r="F4" i="2"/>
  <c r="G3" i="2"/>
  <c r="F3" i="2"/>
  <c r="G2" i="2" s="1"/>
  <c r="F2" i="2"/>
  <c r="H2" i="2" l="1"/>
  <c r="F2" i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4" i="1" l="1"/>
  <c r="G3" i="1"/>
  <c r="G2" i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Inés Sánchez</author>
  </authors>
  <commentList>
    <comment ref="C19" authorId="0" shapeId="0" xr:uid="{59F6246C-3EFA-47F5-8A65-9A749AF1C489}">
      <text>
        <r>
          <rPr>
            <b/>
            <sz val="9"/>
            <color indexed="81"/>
            <rFont val="Tahoma"/>
            <charset val="1"/>
          </rPr>
          <t>Inés Sánchez:</t>
        </r>
        <r>
          <rPr>
            <sz val="9"/>
            <color indexed="81"/>
            <rFont val="Tahoma"/>
            <charset val="1"/>
          </rPr>
          <t xml:space="preserve">
Players that are more N (nervous, nerveux) handle pressure better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Inés Sánchez</author>
  </authors>
  <commentList>
    <comment ref="C19" authorId="0" shapeId="0" xr:uid="{8C048A4C-77B2-4DFC-B74C-DB2A69713B30}">
      <text>
        <r>
          <rPr>
            <b/>
            <sz val="9"/>
            <color indexed="81"/>
            <rFont val="Tahoma"/>
            <charset val="1"/>
          </rPr>
          <t>Inés Sánchez:</t>
        </r>
        <r>
          <rPr>
            <sz val="9"/>
            <color indexed="81"/>
            <rFont val="Tahoma"/>
            <charset val="1"/>
          </rPr>
          <t xml:space="preserve">
Players that are more N (nervous, nerveux) handle pressure better </t>
        </r>
      </text>
    </comment>
  </commentList>
</comments>
</file>

<file path=xl/sharedStrings.xml><?xml version="1.0" encoding="utf-8"?>
<sst xmlns="http://schemas.openxmlformats.org/spreadsheetml/2006/main" count="238" uniqueCount="62">
  <si>
    <t>Questions</t>
  </si>
  <si>
    <t>Does your mood often go up and down during a single session of game?</t>
  </si>
  <si>
    <t>Do you prefer games with long dialogs and social interactions?</t>
  </si>
  <si>
    <t xml:space="preserve">A seller offers you to buy something you need but you don’t have the funds for. Do you accept being in debt to buy it? </t>
  </si>
  <si>
    <t>Are you rather a lively gamer?</t>
  </si>
  <si>
    <t>Do you always try to pick your equipment before everyone else is able to?</t>
  </si>
  <si>
    <t xml:space="preserve">You’re offered an amulet with amazing immediate positive effects, but unavoidable penalties on the long term. Would you accept it? </t>
  </si>
  <si>
    <t xml:space="preserve">Do you tend to blame the game or other players when you lose and know it is really your fault? </t>
  </si>
  <si>
    <t>Would you rather play your own way or the way the game was intended to be played?</t>
  </si>
  <si>
    <t xml:space="preserve">Do you often skip dialogs and cinematics? </t>
  </si>
  <si>
    <t xml:space="preserve">If a game lets you steal, do you do it? </t>
  </si>
  <si>
    <t xml:space="preserve">Do you get upset easily when you lose at a game? </t>
  </si>
  <si>
    <t>Do your friends often call you to get some life into a game night?</t>
  </si>
  <si>
    <t>Do you often worry that you’re not good enough?</t>
  </si>
  <si>
    <t xml:space="preserve">Do you tend to keep in the background in team conversations? </t>
  </si>
  <si>
    <t xml:space="preserve">Do you worry when you make mistakes in a game? </t>
  </si>
  <si>
    <t xml:space="preserve">If you find a glitch in a game, do you exploit it to get a better score? </t>
  </si>
  <si>
    <t>Do you handle pressure well when everything depends on you to win?</t>
  </si>
  <si>
    <t>Are the relationships you make on the strategic side than friendly?</t>
  </si>
  <si>
    <t xml:space="preserve">Would you feel lonely if you were excluded from your gaming community? </t>
  </si>
  <si>
    <t>Do the other players think of you as being very lively?</t>
  </si>
  <si>
    <t>Fast mood changes (Affectiva) after frustrating situation (a puzzle you're forced to lose)</t>
  </si>
  <si>
    <t>Jumping everywhere and running around with no purpose</t>
  </si>
  <si>
    <t>Losing at a mockup battle with your teammates and blaming someone/something else</t>
  </si>
  <si>
    <t>Checking for anger (Affectiva) when losing</t>
  </si>
  <si>
    <t>Do you think marriage is old-fashioned and should be done away with?</t>
  </si>
  <si>
    <t>Dialog question: do you consider marriage old-fashioned?</t>
  </si>
  <si>
    <t>Dialog question: do your friends often call you for parties/game night/etc?</t>
  </si>
  <si>
    <t>Dialog question: do you worry you're not good enough for this quest?</t>
  </si>
  <si>
    <t>Do you share the loot the others don't know anything about?</t>
  </si>
  <si>
    <t>Do you accept an amulet with a short time bonus and an inevitable malus later on?</t>
  </si>
  <si>
    <t>Do you go into considerable debt to buy something?</t>
  </si>
  <si>
    <t>Do you go out of the game's intended path to explore dangerous zones?</t>
  </si>
  <si>
    <t>Do you skip the initial cinematic/mandatory dialogs?</t>
  </si>
  <si>
    <t>Do you steal a very tempting piece of equipment from a teammate?</t>
  </si>
  <si>
    <t>Checking for worry (Affectiva) when losing/making a mistake</t>
  </si>
  <si>
    <t>Do you use the glitch to get to a piece of loot otherwise not accessible?</t>
  </si>
  <si>
    <t>Did the others see you running around and jumping everywhere?</t>
  </si>
  <si>
    <t>Answers</t>
  </si>
  <si>
    <t>Possible answers</t>
  </si>
  <si>
    <t>ID</t>
  </si>
  <si>
    <t>Value</t>
  </si>
  <si>
    <t>E</t>
  </si>
  <si>
    <t>P</t>
  </si>
  <si>
    <t>N</t>
  </si>
  <si>
    <t>Total value</t>
  </si>
  <si>
    <t>Have you gone out of your way to talk to NPCs when it wasn't mandatory?</t>
  </si>
  <si>
    <t>Category</t>
  </si>
  <si>
    <t>Personality type</t>
  </si>
  <si>
    <t>Do you join the conversation between your teammates instead of exploring on your own?</t>
  </si>
  <si>
    <t>Dialog question: are your teammates tools for your mission instead of friends?</t>
  </si>
  <si>
    <t xml:space="preserve">Dialog question: would you feel lonely if you were doing your quest alone? </t>
  </si>
  <si>
    <t>Dialog question: are you holding up with the pressure of saving the world?</t>
  </si>
  <si>
    <t>In game actions</t>
  </si>
  <si>
    <t>p &lt; 0.5 faible chance de se tromper, plus c'est faible plus la chance est faible</t>
  </si>
  <si>
    <t>Cronbach: 0.7 ou plus</t>
  </si>
  <si>
    <t>Choosing to go save your companions knowing they put rules on you</t>
  </si>
  <si>
    <t>Column1</t>
  </si>
  <si>
    <t>Are you the kind of person who enjoys more playing in a community, even if that means respecting its rules?</t>
  </si>
  <si>
    <t>L</t>
  </si>
  <si>
    <t>Anger after fristrating situation (Affectiva)</t>
  </si>
  <si>
    <t xml:space="preserve">Fast mood changes (Affectiva)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</si>
</sst>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0" applyNumberFormat="0" applyBorder="0" applyAlignment="0" applyProtection="0"/>
  </cellStyleXfs>
  <cellXfs count="21">
    <xf numFmtId="0" fontId="0" fillId="0" borderId="0" xfId="0"/>
    <xf numFmtId="0" fontId="1" fillId="3" borderId="0" xfId="1"/>
    <xf numFmtId="0" fontId="0" fillId="0" borderId="2" xfId="0" applyBorder="1"/>
    <xf numFmtId="0" fontId="1" fillId="3" borderId="2" xfId="1" applyBorder="1"/>
    <xf numFmtId="0" fontId="2" fillId="4" borderId="2" xfId="2" applyBorder="1"/>
    <xf numFmtId="0" fontId="3" fillId="5" borderId="2" xfId="3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1" applyBorder="1"/>
    <xf numFmtId="0" fontId="2" fillId="4" borderId="1" xfId="2" applyBorder="1"/>
    <xf numFmtId="0" fontId="3" fillId="5" borderId="1" xfId="3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6" borderId="1" xfId="4" applyBorder="1"/>
    <xf numFmtId="0" fontId="0" fillId="0" borderId="3" xfId="0" applyFill="1" applyBorder="1" applyAlignment="1">
      <alignment horizontal="center"/>
    </xf>
    <xf numFmtId="0" fontId="0" fillId="0" borderId="3" xfId="0" applyBorder="1"/>
    <xf numFmtId="0" fontId="6" fillId="6" borderId="0" xfId="4"/>
  </cellXfs>
  <cellStyles count="5"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3EA78-4277-4664-B6B3-2CE0DCB252F3}" name="Table1" displayName="Table1" ref="B26:C30" totalsRowShown="0">
  <autoFilter ref="B26:C30" xr:uid="{03C6823F-BDBB-4A72-8105-7E15235CA6D4}"/>
  <tableColumns count="2">
    <tableColumn id="1" xr3:uid="{AA4C4312-C5BD-43DA-A79E-8C9E1C0BFEFA}" name="Possible answers"/>
    <tableColumn id="2" xr3:uid="{8416DD72-0044-4324-A23F-6604598B0E7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27164-0ACE-4EFD-A655-A6C220EAE4C7}" name="Table13" displayName="Table13" ref="B26:C30" totalsRowShown="0">
  <autoFilter ref="B26:C30" xr:uid="{03C6823F-BDBB-4A72-8105-7E15235CA6D4}"/>
  <tableColumns count="2">
    <tableColumn id="1" xr3:uid="{EF6D5DDA-39DD-4981-AA1F-6E94EAA46F41}" name="Possible answers"/>
    <tableColumn id="2" xr3:uid="{3C251F51-7B30-4DFF-ACB2-68A4DBD7BB7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51E6-8CDF-491B-A2DB-F65015576350}">
  <dimension ref="A1:H30"/>
  <sheetViews>
    <sheetView tabSelected="1" topLeftCell="D1" workbookViewId="0">
      <selection activeCell="D3" sqref="D3"/>
    </sheetView>
  </sheetViews>
  <sheetFormatPr defaultRowHeight="15" x14ac:dyDescent="0.25"/>
  <cols>
    <col min="2" max="2" width="18.5703125" bestFit="1" customWidth="1"/>
    <col min="3" max="3" width="120.42578125" customWidth="1"/>
    <col min="4" max="4" width="108.7109375" bestFit="1" customWidth="1"/>
    <col min="7" max="7" width="12.28515625" bestFit="1" customWidth="1"/>
    <col min="8" max="9" width="15.5703125" bestFit="1" customWidth="1"/>
  </cols>
  <sheetData>
    <row r="1" spans="1:8" x14ac:dyDescent="0.25">
      <c r="A1" s="11" t="s">
        <v>40</v>
      </c>
      <c r="B1" s="11" t="s">
        <v>47</v>
      </c>
      <c r="C1" s="12" t="s">
        <v>0</v>
      </c>
      <c r="D1" s="11" t="s">
        <v>53</v>
      </c>
      <c r="E1" s="12" t="s">
        <v>38</v>
      </c>
      <c r="F1" s="12" t="s">
        <v>41</v>
      </c>
      <c r="G1" s="11" t="s">
        <v>45</v>
      </c>
      <c r="H1" s="11" t="s">
        <v>48</v>
      </c>
    </row>
    <row r="2" spans="1:8" x14ac:dyDescent="0.25">
      <c r="A2" s="6">
        <v>1</v>
      </c>
      <c r="B2" s="7" t="s">
        <v>44</v>
      </c>
      <c r="C2" s="3" t="s">
        <v>1</v>
      </c>
      <c r="D2" s="17" t="s">
        <v>61</v>
      </c>
      <c r="E2" s="2" t="b">
        <v>0</v>
      </c>
      <c r="F2" s="2">
        <f>IF(E2 = TRUE, 1/7, -1/7)</f>
        <v>-0.14285714285714285</v>
      </c>
      <c r="G2" s="13">
        <f>F3+F5+F10+F14+F16+F22</f>
        <v>-0.99999999999999989</v>
      </c>
      <c r="H2" s="13" t="str">
        <f xml:space="preserve"> IF(OR(AND(NValue&lt;=PValue, NValue&lt;=EValue, NValue &gt;=ABS(EValue), NValue&gt;=ABS(PValue)), AND(EValue&gt;=PValue, EValue&gt;=NValue,)), "Aggressive", IF(OR(AND(EValue&lt;=PValue, EValue&lt;=NValue, EValue&gt;=ABS(PValue), EValue&gt;=ABS(NValue)), AND(PValue&gt;EValue, PValue&gt;=NValue)), "Challenger", IF(OR(AND(NValue&gt;EValue, NValue&gt;PValue), AND(EValue&lt;=PValue, EValue&lt;=NValue, EValue&gt;ABS(PValue), EValue&gt;ABS(NValue))), "Contemplative", "Default")))</f>
        <v>Contemplative</v>
      </c>
    </row>
    <row r="3" spans="1:8" x14ac:dyDescent="0.25">
      <c r="A3" s="6">
        <v>2</v>
      </c>
      <c r="B3" s="7" t="s">
        <v>42</v>
      </c>
      <c r="C3" s="4" t="s">
        <v>2</v>
      </c>
      <c r="D3" s="9" t="s">
        <v>46</v>
      </c>
      <c r="E3" s="2" t="b">
        <v>0</v>
      </c>
      <c r="F3" s="2">
        <f>IF(E3 = TRUE, 1/6, -1/6)</f>
        <v>-0.16666666666666666</v>
      </c>
      <c r="G3" s="6">
        <f>F4+F6+F7+F8+F9+F13+F18+F20</f>
        <v>-1</v>
      </c>
    </row>
    <row r="4" spans="1:8" x14ac:dyDescent="0.25">
      <c r="A4" s="6">
        <v>3</v>
      </c>
      <c r="B4" s="7" t="s">
        <v>43</v>
      </c>
      <c r="C4" s="4" t="s">
        <v>3</v>
      </c>
      <c r="D4" s="9" t="s">
        <v>31</v>
      </c>
      <c r="E4" s="2" t="b">
        <v>0</v>
      </c>
      <c r="F4" s="2">
        <f>IF(E4 = TRUE, 1/8, -1/8)</f>
        <v>-0.125</v>
      </c>
      <c r="G4" s="14">
        <f>F2+F11+F12+F15+F17+F19+F21</f>
        <v>-0.71428571428571419</v>
      </c>
    </row>
    <row r="5" spans="1:8" x14ac:dyDescent="0.25">
      <c r="A5" s="6">
        <v>4</v>
      </c>
      <c r="B5" s="7" t="s">
        <v>42</v>
      </c>
      <c r="C5" s="3" t="s">
        <v>4</v>
      </c>
      <c r="D5" s="17" t="s">
        <v>22</v>
      </c>
      <c r="E5" s="2" t="b">
        <v>0</v>
      </c>
      <c r="F5" s="2">
        <f>IF(E5 = TRUE, 1/6, -1/6)</f>
        <v>-0.16666666666666666</v>
      </c>
    </row>
    <row r="6" spans="1:8" x14ac:dyDescent="0.25">
      <c r="A6" s="6">
        <v>5</v>
      </c>
      <c r="B6" s="7" t="s">
        <v>43</v>
      </c>
      <c r="C6" s="4" t="s">
        <v>5</v>
      </c>
      <c r="D6" s="9" t="s">
        <v>29</v>
      </c>
      <c r="E6" s="2" t="b">
        <v>0</v>
      </c>
      <c r="F6" s="2">
        <f>IF(E6 = TRUE, 1/8, -1/8)</f>
        <v>-0.125</v>
      </c>
    </row>
    <row r="7" spans="1:8" x14ac:dyDescent="0.25">
      <c r="A7" s="6">
        <v>6</v>
      </c>
      <c r="B7" s="7" t="s">
        <v>43</v>
      </c>
      <c r="C7" s="3" t="s">
        <v>6</v>
      </c>
      <c r="D7" s="17" t="s">
        <v>30</v>
      </c>
      <c r="E7" s="2" t="b">
        <v>0</v>
      </c>
      <c r="F7" s="2">
        <f>IF(E7 = TRUE,  1/8, -1/8)</f>
        <v>-0.125</v>
      </c>
    </row>
    <row r="8" spans="1:8" x14ac:dyDescent="0.25">
      <c r="A8" s="6">
        <v>7</v>
      </c>
      <c r="B8" s="7" t="s">
        <v>43</v>
      </c>
      <c r="C8" s="4" t="s">
        <v>7</v>
      </c>
      <c r="D8" s="9" t="s">
        <v>23</v>
      </c>
      <c r="E8" s="2" t="b">
        <v>0</v>
      </c>
      <c r="F8" s="2">
        <f>IF(E8 = TRUE,  1/8, -1/8)</f>
        <v>-0.125</v>
      </c>
    </row>
    <row r="9" spans="1:8" x14ac:dyDescent="0.25">
      <c r="A9" s="6">
        <v>8</v>
      </c>
      <c r="B9" s="7" t="s">
        <v>43</v>
      </c>
      <c r="C9" s="3" t="s">
        <v>8</v>
      </c>
      <c r="D9" s="17" t="s">
        <v>32</v>
      </c>
      <c r="E9" s="2" t="b">
        <v>0</v>
      </c>
      <c r="F9" s="2">
        <f>IF(E9 = TRUE,  1/8, -1/8)</f>
        <v>-0.125</v>
      </c>
    </row>
    <row r="10" spans="1:8" x14ac:dyDescent="0.25">
      <c r="A10" s="6">
        <v>9</v>
      </c>
      <c r="B10" s="7" t="s">
        <v>44</v>
      </c>
      <c r="C10" s="4" t="s">
        <v>9</v>
      </c>
      <c r="D10" s="9" t="s">
        <v>33</v>
      </c>
      <c r="E10" s="2" t="b">
        <v>0</v>
      </c>
      <c r="F10" s="2">
        <f>IF(E10 = TRUE, 1/6, -1/6)</f>
        <v>-0.16666666666666666</v>
      </c>
    </row>
    <row r="11" spans="1:8" x14ac:dyDescent="0.25">
      <c r="A11" s="6">
        <v>10</v>
      </c>
      <c r="B11" s="7" t="s">
        <v>44</v>
      </c>
      <c r="C11" s="4" t="s">
        <v>10</v>
      </c>
      <c r="D11" s="9" t="s">
        <v>34</v>
      </c>
      <c r="E11" s="2" t="b">
        <v>0</v>
      </c>
      <c r="F11" s="2">
        <f>IF(E11 = TRUE, 1/7, -1/7)</f>
        <v>-0.14285714285714285</v>
      </c>
    </row>
    <row r="12" spans="1:8" x14ac:dyDescent="0.25">
      <c r="A12" s="6">
        <v>11</v>
      </c>
      <c r="B12" s="7" t="s">
        <v>44</v>
      </c>
      <c r="C12" s="4" t="s">
        <v>11</v>
      </c>
      <c r="D12" s="9" t="s">
        <v>24</v>
      </c>
      <c r="E12" s="2" t="b">
        <v>0</v>
      </c>
      <c r="F12" s="2">
        <f>IF(E12 = TRUE, 1/7, -1/7)</f>
        <v>-0.14285714285714285</v>
      </c>
    </row>
    <row r="13" spans="1:8" x14ac:dyDescent="0.25">
      <c r="A13" s="6">
        <v>12</v>
      </c>
      <c r="B13" s="7" t="s">
        <v>43</v>
      </c>
      <c r="C13" s="4" t="s">
        <v>25</v>
      </c>
      <c r="D13" s="9" t="s">
        <v>26</v>
      </c>
      <c r="E13" s="2" t="b">
        <v>0</v>
      </c>
      <c r="F13" s="2">
        <f>IF(E13 = TRUE, 1/8, -1/8)</f>
        <v>-0.125</v>
      </c>
    </row>
    <row r="14" spans="1:8" x14ac:dyDescent="0.25">
      <c r="A14" s="6">
        <v>13</v>
      </c>
      <c r="B14" s="7" t="s">
        <v>42</v>
      </c>
      <c r="C14" s="3" t="s">
        <v>12</v>
      </c>
      <c r="D14" s="17" t="s">
        <v>27</v>
      </c>
      <c r="E14" s="2" t="b">
        <v>0</v>
      </c>
      <c r="F14" s="2">
        <f>IF(E14 = TRUE, 1/6, -1/6)</f>
        <v>-0.16666666666666666</v>
      </c>
    </row>
    <row r="15" spans="1:8" x14ac:dyDescent="0.25">
      <c r="A15" s="6">
        <v>14</v>
      </c>
      <c r="B15" s="7" t="s">
        <v>44</v>
      </c>
      <c r="C15" s="3" t="s">
        <v>13</v>
      </c>
      <c r="D15" s="17" t="s">
        <v>28</v>
      </c>
      <c r="E15" t="b">
        <v>0</v>
      </c>
      <c r="F15" s="2">
        <f>IF(E15 = TRUE, 1/7, -1/7)</f>
        <v>-0.14285714285714285</v>
      </c>
    </row>
    <row r="16" spans="1:8" x14ac:dyDescent="0.25">
      <c r="A16" s="6">
        <v>15</v>
      </c>
      <c r="B16" s="7" t="s">
        <v>42</v>
      </c>
      <c r="C16" s="3" t="s">
        <v>14</v>
      </c>
      <c r="D16" s="8" t="s">
        <v>49</v>
      </c>
      <c r="E16" s="2" t="b">
        <v>0</v>
      </c>
      <c r="F16" s="2">
        <f>IF(E16 = TRUE, 1/6, -1/6)</f>
        <v>-0.16666666666666666</v>
      </c>
    </row>
    <row r="17" spans="1:6" x14ac:dyDescent="0.25">
      <c r="A17" s="6">
        <v>16</v>
      </c>
      <c r="B17" s="7" t="s">
        <v>44</v>
      </c>
      <c r="C17" s="4" t="s">
        <v>15</v>
      </c>
      <c r="D17" s="9" t="s">
        <v>35</v>
      </c>
      <c r="E17" s="2" t="b">
        <v>0</v>
      </c>
      <c r="F17" s="2">
        <f>IF(E17 = TRUE, 1/7, -1/7)</f>
        <v>-0.14285714285714285</v>
      </c>
    </row>
    <row r="18" spans="1:6" x14ac:dyDescent="0.25">
      <c r="A18" s="6">
        <v>17</v>
      </c>
      <c r="B18" s="7" t="s">
        <v>43</v>
      </c>
      <c r="C18" s="4" t="s">
        <v>16</v>
      </c>
      <c r="D18" s="9" t="s">
        <v>36</v>
      </c>
      <c r="E18" s="2" t="b">
        <v>0</v>
      </c>
      <c r="F18" s="2">
        <f>IF(E18 = TRUE, 1/8, -1/8)</f>
        <v>-0.125</v>
      </c>
    </row>
    <row r="19" spans="1:6" x14ac:dyDescent="0.25">
      <c r="A19" s="6">
        <v>18</v>
      </c>
      <c r="B19" s="7" t="s">
        <v>44</v>
      </c>
      <c r="C19" s="5" t="s">
        <v>17</v>
      </c>
      <c r="D19" s="10" t="s">
        <v>52</v>
      </c>
      <c r="E19" s="2" t="b">
        <v>0</v>
      </c>
      <c r="F19" s="2">
        <f>IF(E19 = TRUE, -1/7, 1/7)</f>
        <v>0.14285714285714285</v>
      </c>
    </row>
    <row r="20" spans="1:6" x14ac:dyDescent="0.25">
      <c r="A20" s="6">
        <v>19</v>
      </c>
      <c r="B20" s="7" t="s">
        <v>43</v>
      </c>
      <c r="C20" s="4" t="s">
        <v>18</v>
      </c>
      <c r="D20" s="9" t="s">
        <v>50</v>
      </c>
      <c r="E20" s="2" t="b">
        <v>0</v>
      </c>
      <c r="F20" s="2">
        <f>IF(E20 = TRUE, 1/8, -1/8)</f>
        <v>-0.125</v>
      </c>
    </row>
    <row r="21" spans="1:6" x14ac:dyDescent="0.25">
      <c r="A21" s="6">
        <v>20</v>
      </c>
      <c r="B21" s="7" t="s">
        <v>44</v>
      </c>
      <c r="C21" s="3" t="s">
        <v>19</v>
      </c>
      <c r="D21" s="17" t="s">
        <v>51</v>
      </c>
      <c r="E21" s="2" t="b">
        <v>0</v>
      </c>
      <c r="F21" s="2">
        <f>IF(E21 = TRUE, 1/7, -1/7)</f>
        <v>-0.14285714285714285</v>
      </c>
    </row>
    <row r="22" spans="1:6" x14ac:dyDescent="0.25">
      <c r="A22" s="6">
        <v>21</v>
      </c>
      <c r="B22" s="7" t="s">
        <v>42</v>
      </c>
      <c r="C22" s="3" t="s">
        <v>20</v>
      </c>
      <c r="D22" s="17" t="s">
        <v>37</v>
      </c>
      <c r="E22" s="2" t="b">
        <v>0</v>
      </c>
      <c r="F22" s="2">
        <f>IF(E22 = TRUE, 1/6, -1/6)</f>
        <v>-0.16666666666666666</v>
      </c>
    </row>
    <row r="23" spans="1:6" x14ac:dyDescent="0.25">
      <c r="A23" s="16">
        <v>22</v>
      </c>
      <c r="B23" s="15" t="s">
        <v>43</v>
      </c>
      <c r="C23" s="1" t="s">
        <v>58</v>
      </c>
      <c r="D23" s="1" t="s">
        <v>56</v>
      </c>
    </row>
    <row r="24" spans="1:6" x14ac:dyDescent="0.25">
      <c r="B24" s="15" t="s">
        <v>44</v>
      </c>
      <c r="D24" s="20" t="s">
        <v>60</v>
      </c>
    </row>
    <row r="26" spans="1:6" x14ac:dyDescent="0.25">
      <c r="B26" t="s">
        <v>39</v>
      </c>
      <c r="C26" t="s">
        <v>57</v>
      </c>
    </row>
    <row r="27" spans="1:6" x14ac:dyDescent="0.25">
      <c r="B27" t="b">
        <v>1</v>
      </c>
    </row>
    <row r="28" spans="1:6" x14ac:dyDescent="0.25">
      <c r="B28" t="b">
        <v>0</v>
      </c>
    </row>
    <row r="29" spans="1:6" x14ac:dyDescent="0.25">
      <c r="C29" t="s">
        <v>54</v>
      </c>
    </row>
    <row r="30" spans="1:6" x14ac:dyDescent="0.25">
      <c r="C30" t="s">
        <v>55</v>
      </c>
    </row>
  </sheetData>
  <dataValidations count="1">
    <dataValidation type="list" allowBlank="1" showInputMessage="1" showErrorMessage="1" sqref="E2:E22" xr:uid="{FC64DF3A-C4AD-456A-834F-84E8DE853E07}">
      <formula1>$B$27:$B$30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E8D9-C5C4-491C-813E-46B8AE0693CA}">
  <dimension ref="A1:H30"/>
  <sheetViews>
    <sheetView topLeftCell="B1" workbookViewId="0">
      <selection activeCell="D27" sqref="D27"/>
    </sheetView>
  </sheetViews>
  <sheetFormatPr defaultRowHeight="15" x14ac:dyDescent="0.25"/>
  <cols>
    <col min="2" max="2" width="18.5703125" bestFit="1" customWidth="1"/>
    <col min="3" max="3" width="120.42578125" customWidth="1"/>
    <col min="4" max="4" width="108.7109375" bestFit="1" customWidth="1"/>
    <col min="7" max="7" width="12.28515625" bestFit="1" customWidth="1"/>
    <col min="8" max="9" width="15.5703125" bestFit="1" customWidth="1"/>
  </cols>
  <sheetData>
    <row r="1" spans="1:8" x14ac:dyDescent="0.25">
      <c r="A1" s="11" t="s">
        <v>40</v>
      </c>
      <c r="B1" s="11" t="s">
        <v>47</v>
      </c>
      <c r="C1" s="12" t="s">
        <v>0</v>
      </c>
      <c r="D1" s="11" t="s">
        <v>53</v>
      </c>
      <c r="E1" s="12" t="s">
        <v>38</v>
      </c>
      <c r="F1" s="12" t="s">
        <v>41</v>
      </c>
      <c r="G1" s="11" t="s">
        <v>45</v>
      </c>
      <c r="H1" s="11" t="s">
        <v>48</v>
      </c>
    </row>
    <row r="2" spans="1:8" x14ac:dyDescent="0.25">
      <c r="A2" s="6">
        <v>1</v>
      </c>
      <c r="B2" s="7" t="s">
        <v>44</v>
      </c>
      <c r="C2" t="s">
        <v>1</v>
      </c>
      <c r="D2" s="8" t="s">
        <v>21</v>
      </c>
      <c r="E2" s="2" t="b">
        <v>0</v>
      </c>
      <c r="F2" s="2">
        <f>IF(E2 = TRUE, 1/7, -1/7)</f>
        <v>-0.14285714285714285</v>
      </c>
      <c r="G2" s="13">
        <f>F3+F5+F10+F14+F16+F22</f>
        <v>-0.99999999999999989</v>
      </c>
      <c r="H2" s="13" t="str">
        <f xml:space="preserve"> IF(OR(AND(NValue&lt;=PValue, NValue&lt;=EValue, NValue &gt;=ABS(EValue), NValue&gt;=ABS(PValue)), AND(EValue&gt;=PValue, EValue&gt;=NValue,)), "Aggressive", IF(OR(AND(EValue&lt;=PValue, EValue&lt;=NValue, EValue&gt;=ABS(PValue), EValue&gt;=ABS(NValue)), AND(PValue&gt;EValue, PValue&gt;=NValue)), "Challenger", IF(OR(AND(NValue&gt;EValue, NValue&gt;PValue), AND(EValue&lt;=PValue, EValue&lt;=NValue, EValue&gt;ABS(PValue), EValue&gt;ABS(NValue))), "Contemplative", "Default")))</f>
        <v>Contemplative</v>
      </c>
    </row>
    <row r="3" spans="1:8" x14ac:dyDescent="0.25">
      <c r="A3" s="6">
        <v>2</v>
      </c>
      <c r="B3" s="7" t="s">
        <v>42</v>
      </c>
      <c r="C3" t="s">
        <v>2</v>
      </c>
      <c r="D3" s="9" t="s">
        <v>46</v>
      </c>
      <c r="E3" s="2" t="b">
        <v>0</v>
      </c>
      <c r="F3" s="2">
        <f>IF(E3 = TRUE, 1/6, -1/6)</f>
        <v>-0.16666666666666666</v>
      </c>
      <c r="G3" s="6">
        <f>F4+F6+F7+F8+F9+F13+F18+F20</f>
        <v>-1</v>
      </c>
    </row>
    <row r="4" spans="1:8" x14ac:dyDescent="0.25">
      <c r="A4" s="6">
        <v>3</v>
      </c>
      <c r="B4" s="7" t="s">
        <v>43</v>
      </c>
      <c r="C4" t="s">
        <v>3</v>
      </c>
      <c r="D4" s="9" t="s">
        <v>31</v>
      </c>
      <c r="E4" s="2" t="b">
        <v>0</v>
      </c>
      <c r="F4" s="2">
        <f>IF(E4 = TRUE, 1/8, -1/8)</f>
        <v>-0.125</v>
      </c>
      <c r="G4" s="14">
        <f>F2+F11+F12+F15+F17+F19+F21</f>
        <v>-0.71428571428571419</v>
      </c>
    </row>
    <row r="5" spans="1:8" x14ac:dyDescent="0.25">
      <c r="A5" s="6">
        <v>4</v>
      </c>
      <c r="B5" s="7" t="s">
        <v>42</v>
      </c>
      <c r="C5" t="s">
        <v>4</v>
      </c>
      <c r="D5" s="8" t="s">
        <v>22</v>
      </c>
      <c r="E5" s="2" t="b">
        <v>0</v>
      </c>
      <c r="F5" s="2">
        <f>IF(E5 = TRUE, 1/6, -1/6)</f>
        <v>-0.16666666666666666</v>
      </c>
    </row>
    <row r="6" spans="1:8" x14ac:dyDescent="0.25">
      <c r="A6" s="6">
        <v>5</v>
      </c>
      <c r="B6" s="7" t="s">
        <v>59</v>
      </c>
      <c r="C6" t="s">
        <v>5</v>
      </c>
      <c r="D6" s="9" t="s">
        <v>29</v>
      </c>
      <c r="E6" s="2" t="b">
        <v>0</v>
      </c>
      <c r="F6" s="2">
        <f>IF(E6 = TRUE, 1/8, -1/8)</f>
        <v>-0.125</v>
      </c>
    </row>
    <row r="7" spans="1:8" x14ac:dyDescent="0.25">
      <c r="A7" s="6">
        <v>6</v>
      </c>
      <c r="B7" s="7" t="s">
        <v>43</v>
      </c>
      <c r="C7" t="s">
        <v>6</v>
      </c>
      <c r="D7" s="8" t="s">
        <v>30</v>
      </c>
      <c r="E7" s="2" t="b">
        <v>0</v>
      </c>
      <c r="F7" s="2">
        <f>IF(E7 = TRUE,  1/8, -1/8)</f>
        <v>-0.125</v>
      </c>
    </row>
    <row r="8" spans="1:8" x14ac:dyDescent="0.25">
      <c r="A8" s="6">
        <v>7</v>
      </c>
      <c r="B8" s="7" t="s">
        <v>59</v>
      </c>
      <c r="C8" t="s">
        <v>7</v>
      </c>
      <c r="D8" s="9" t="s">
        <v>23</v>
      </c>
      <c r="E8" s="2" t="b">
        <v>0</v>
      </c>
      <c r="F8" s="2">
        <f>IF(E8 = TRUE,  1/8, -1/8)</f>
        <v>-0.125</v>
      </c>
    </row>
    <row r="9" spans="1:8" x14ac:dyDescent="0.25">
      <c r="A9" s="6">
        <v>8</v>
      </c>
      <c r="B9" s="7" t="s">
        <v>43</v>
      </c>
      <c r="C9" t="s">
        <v>8</v>
      </c>
      <c r="D9" s="17" t="s">
        <v>32</v>
      </c>
      <c r="E9" s="2" t="b">
        <v>0</v>
      </c>
      <c r="F9" s="2">
        <f>IF(E9 = TRUE,  1/8, -1/8)</f>
        <v>-0.125</v>
      </c>
    </row>
    <row r="10" spans="1:8" x14ac:dyDescent="0.25">
      <c r="A10" s="6">
        <v>9</v>
      </c>
      <c r="B10" s="7" t="s">
        <v>44</v>
      </c>
      <c r="C10" t="s">
        <v>9</v>
      </c>
      <c r="D10" s="8" t="s">
        <v>33</v>
      </c>
      <c r="E10" s="2" t="b">
        <v>0</v>
      </c>
      <c r="F10" s="2">
        <f>IF(E10 = TRUE, 1/6, -1/6)</f>
        <v>-0.16666666666666666</v>
      </c>
    </row>
    <row r="11" spans="1:8" x14ac:dyDescent="0.25">
      <c r="A11" s="6">
        <v>10</v>
      </c>
      <c r="B11" s="7" t="s">
        <v>59</v>
      </c>
      <c r="C11" t="s">
        <v>10</v>
      </c>
      <c r="D11" s="9" t="s">
        <v>34</v>
      </c>
      <c r="E11" s="2" t="b">
        <v>0</v>
      </c>
      <c r="F11" s="2">
        <f>IF(E11 = TRUE, 1/7, -1/7)</f>
        <v>-0.14285714285714285</v>
      </c>
    </row>
    <row r="12" spans="1:8" x14ac:dyDescent="0.25">
      <c r="A12" s="6">
        <v>11</v>
      </c>
      <c r="B12" s="7" t="s">
        <v>44</v>
      </c>
      <c r="C12" t="s">
        <v>11</v>
      </c>
      <c r="D12" s="9" t="s">
        <v>24</v>
      </c>
      <c r="E12" s="2" t="b">
        <v>0</v>
      </c>
      <c r="F12" s="2">
        <f>IF(E12 = TRUE, 1/7, -1/7)</f>
        <v>-0.14285714285714285</v>
      </c>
    </row>
    <row r="13" spans="1:8" x14ac:dyDescent="0.25">
      <c r="A13" s="6">
        <v>12</v>
      </c>
      <c r="B13" s="7" t="s">
        <v>43</v>
      </c>
      <c r="C13" t="s">
        <v>25</v>
      </c>
      <c r="D13" s="9" t="s">
        <v>26</v>
      </c>
      <c r="E13" s="2" t="b">
        <v>0</v>
      </c>
      <c r="F13" s="2">
        <f>IF(E13 = TRUE, 1/8, -1/8)</f>
        <v>-0.125</v>
      </c>
    </row>
    <row r="14" spans="1:8" x14ac:dyDescent="0.25">
      <c r="A14" s="6">
        <v>13</v>
      </c>
      <c r="B14" s="7" t="s">
        <v>42</v>
      </c>
      <c r="C14" t="s">
        <v>12</v>
      </c>
      <c r="D14" s="17" t="s">
        <v>27</v>
      </c>
      <c r="E14" s="2" t="b">
        <v>0</v>
      </c>
      <c r="F14" s="2">
        <f>IF(E14 = TRUE, 1/6, -1/6)</f>
        <v>-0.16666666666666666</v>
      </c>
    </row>
    <row r="15" spans="1:8" x14ac:dyDescent="0.25">
      <c r="A15" s="6">
        <v>14</v>
      </c>
      <c r="B15" s="7" t="s">
        <v>44</v>
      </c>
      <c r="C15" t="s">
        <v>13</v>
      </c>
      <c r="D15" s="17" t="s">
        <v>28</v>
      </c>
      <c r="E15" t="b">
        <v>0</v>
      </c>
      <c r="F15" s="2">
        <f>IF(E15 = TRUE, 1/7, -1/7)</f>
        <v>-0.14285714285714285</v>
      </c>
    </row>
    <row r="16" spans="1:8" x14ac:dyDescent="0.25">
      <c r="A16" s="6">
        <v>15</v>
      </c>
      <c r="B16" s="7" t="s">
        <v>42</v>
      </c>
      <c r="C16" t="s">
        <v>14</v>
      </c>
      <c r="D16" s="8" t="s">
        <v>49</v>
      </c>
      <c r="E16" s="2" t="b">
        <v>0</v>
      </c>
      <c r="F16" s="2">
        <f>IF(E16 = TRUE, 1/6, -1/6)</f>
        <v>-0.16666666666666666</v>
      </c>
    </row>
    <row r="17" spans="1:6" x14ac:dyDescent="0.25">
      <c r="A17" s="6">
        <v>16</v>
      </c>
      <c r="B17" s="7" t="s">
        <v>44</v>
      </c>
      <c r="C17" t="s">
        <v>15</v>
      </c>
      <c r="D17" s="9" t="s">
        <v>35</v>
      </c>
      <c r="E17" s="2" t="b">
        <v>0</v>
      </c>
      <c r="F17" s="2">
        <f>IF(E17 = TRUE, 1/7, -1/7)</f>
        <v>-0.14285714285714285</v>
      </c>
    </row>
    <row r="18" spans="1:6" x14ac:dyDescent="0.25">
      <c r="A18" s="6">
        <v>17</v>
      </c>
      <c r="B18" s="7" t="s">
        <v>59</v>
      </c>
      <c r="C18" t="s">
        <v>16</v>
      </c>
      <c r="D18" s="9" t="s">
        <v>36</v>
      </c>
      <c r="E18" s="2" t="b">
        <v>0</v>
      </c>
      <c r="F18" s="2">
        <f>IF(E18 = TRUE, 1/8, -1/8)</f>
        <v>-0.125</v>
      </c>
    </row>
    <row r="19" spans="1:6" x14ac:dyDescent="0.25">
      <c r="A19" s="6">
        <v>18</v>
      </c>
      <c r="B19" s="7" t="s">
        <v>44</v>
      </c>
      <c r="C19" t="s">
        <v>17</v>
      </c>
      <c r="D19" s="10" t="s">
        <v>52</v>
      </c>
      <c r="E19" s="2" t="b">
        <v>0</v>
      </c>
      <c r="F19" s="2">
        <f>IF(E19 = TRUE, -1/7, 1/7)</f>
        <v>0.14285714285714285</v>
      </c>
    </row>
    <row r="20" spans="1:6" x14ac:dyDescent="0.25">
      <c r="A20" s="6">
        <v>19</v>
      </c>
      <c r="B20" s="7" t="s">
        <v>59</v>
      </c>
      <c r="C20" t="s">
        <v>18</v>
      </c>
      <c r="D20" s="9" t="s">
        <v>50</v>
      </c>
      <c r="E20" s="2" t="b">
        <v>0</v>
      </c>
      <c r="F20" s="2">
        <f>IF(E20 = TRUE, 1/8, -1/8)</f>
        <v>-0.125</v>
      </c>
    </row>
    <row r="21" spans="1:6" x14ac:dyDescent="0.25">
      <c r="A21" s="6">
        <v>20</v>
      </c>
      <c r="B21" s="7" t="s">
        <v>44</v>
      </c>
      <c r="C21" t="s">
        <v>19</v>
      </c>
      <c r="D21" s="17" t="s">
        <v>51</v>
      </c>
      <c r="E21" s="2" t="b">
        <v>0</v>
      </c>
      <c r="F21" s="2">
        <f>IF(E21 = TRUE, 1/7, -1/7)</f>
        <v>-0.14285714285714285</v>
      </c>
    </row>
    <row r="22" spans="1:6" x14ac:dyDescent="0.25">
      <c r="A22" s="6">
        <v>21</v>
      </c>
      <c r="B22" s="7" t="s">
        <v>42</v>
      </c>
      <c r="C22" t="s">
        <v>20</v>
      </c>
      <c r="D22" s="8" t="s">
        <v>37</v>
      </c>
      <c r="E22" s="2" t="b">
        <v>0</v>
      </c>
      <c r="F22" s="2">
        <f>IF(E22 = TRUE, 1/6, -1/6)</f>
        <v>-0.16666666666666666</v>
      </c>
    </row>
    <row r="23" spans="1:6" x14ac:dyDescent="0.25">
      <c r="A23" s="16">
        <v>22</v>
      </c>
      <c r="B23" s="18" t="s">
        <v>43</v>
      </c>
      <c r="C23" s="19" t="s">
        <v>58</v>
      </c>
      <c r="D23" s="1" t="s">
        <v>56</v>
      </c>
    </row>
    <row r="26" spans="1:6" x14ac:dyDescent="0.25">
      <c r="B26" t="s">
        <v>39</v>
      </c>
      <c r="C26" t="s">
        <v>57</v>
      </c>
    </row>
    <row r="27" spans="1:6" x14ac:dyDescent="0.25">
      <c r="B27" t="b">
        <v>1</v>
      </c>
    </row>
    <row r="28" spans="1:6" x14ac:dyDescent="0.25">
      <c r="B28" t="b">
        <v>0</v>
      </c>
    </row>
    <row r="29" spans="1:6" x14ac:dyDescent="0.25">
      <c r="C29" t="s">
        <v>54</v>
      </c>
    </row>
    <row r="30" spans="1:6" x14ac:dyDescent="0.25">
      <c r="C30" t="s">
        <v>55</v>
      </c>
    </row>
  </sheetData>
  <dataValidations count="1">
    <dataValidation type="list" allowBlank="1" showInputMessage="1" showErrorMessage="1" sqref="E2:E22" xr:uid="{C33E2A94-4C9F-4758-9F12-22D935B7C45D}">
      <formula1>$B$27:$B$30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PQuestions</vt:lpstr>
      <vt:lpstr>PQuestions (2)</vt:lpstr>
      <vt:lpstr>'PQuestions (2)'!EValue</vt:lpstr>
      <vt:lpstr>EValue</vt:lpstr>
      <vt:lpstr>'PQuestions (2)'!NValue</vt:lpstr>
      <vt:lpstr>NValue</vt:lpstr>
      <vt:lpstr>'PQuestions (2)'!PValue</vt:lpstr>
      <vt:lpstr>PValue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Sánchez</dc:creator>
  <cp:lastModifiedBy>Inés Sánchez</cp:lastModifiedBy>
  <dcterms:created xsi:type="dcterms:W3CDTF">2018-06-01T12:51:36Z</dcterms:created>
  <dcterms:modified xsi:type="dcterms:W3CDTF">2018-09-24T19:12:59Z</dcterms:modified>
</cp:coreProperties>
</file>