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9" i="1" l="1"/>
  <c r="F48" i="1"/>
  <c r="F45" i="1"/>
  <c r="F44" i="1"/>
  <c r="F52" i="1"/>
  <c r="F37" i="1"/>
  <c r="F36" i="1"/>
  <c r="F21" i="1"/>
  <c r="F50" i="1"/>
  <c r="F47" i="1"/>
  <c r="F43" i="1"/>
  <c r="F42" i="1"/>
  <c r="F41" i="1"/>
  <c r="F40" i="1"/>
  <c r="F39" i="1"/>
  <c r="F22" i="1"/>
  <c r="F20" i="1"/>
  <c r="F30" i="1"/>
  <c r="F29" i="1"/>
  <c r="F28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8" i="1"/>
  <c r="F46" i="1"/>
  <c r="F53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<sst xmlns="http://schemas.openxmlformats.org/spreadsheetml/2006/main" count="170" uniqueCount="101">
  <si>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</si>
  <si>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</si>
  <si>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</si>
  <si>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</si>
  <si>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</si>
  <si>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</si>
  <si>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</si>
  <si>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</si>
  <si>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</si>
  <si>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</si>
  <si>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</si>
  <si>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</si>
  <si>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</si>
  <si>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</si>
  <si>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</si>
  <si>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</si>
  <si>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</si>
  <si>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</si>
  <si>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</si>
  <si>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</si>
  <si>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</si>
  <si>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</si>
  <si>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</si>
  <si>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</si>
  <si>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</si>
  <si>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</si>
  <si>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</si>
  <si>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</si>
  <si>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</si>
  <si>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</si>
  <si>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</si>
  <si>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</si>
  <si>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</si>
  <si>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</si>
  <si>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</si>
  <si>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</si>
  <si>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</si>
  <si>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</si>
  <si>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</si>
  <si>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</si>
  <si>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</si>
  <si>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</si>
  <si>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</si>
  <si>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</si>
  <si>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</si>
  <si>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</si>
  <si>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</si>
  <si>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</si>
  <si>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</si>
  <si>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</si>
  <si>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</si>
  <si>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</si>
  <si>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</si>
  <si>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</si>
  <si>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</si>
  <si>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</si>
  <si>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</si>
  <si>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</si>
  <si>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</si>
  <si>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</si>
  <si>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</si>
  <si>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</si>
  <si>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</si>
  <si>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</si>
  <si>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</si>
  <si>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</si>
  <si>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</si>
  <si>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</si>
  <si>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</si>
  <si>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</si>
  <si>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</si>
  <si>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</si>
  <si>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</si>
  <si>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</si>
  <si>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</si>
  <si>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</si>
  <si>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</si>
  <si>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</si>
  <si>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</si>
  <si>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</si>
  <si>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</si>
  <si>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</si>
  <si>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</si>
  <si>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</si>
  <si>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</si>
  <si>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</si>
  <si>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</si>
  <si>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</si>
  <si>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</si>
  <si>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</si>
  <si>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</si>
  <si>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</si>
  <si>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 xml:space="preserve">4h 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</si>
  <si>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</si>
  <si>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</si>
  <si>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</si>
  <si>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</si>
  <si>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</si>
  <si>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</si>
  <si>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</si>
  <si>
    <t>(R) - Zusammenfügen des Films + Tonspur + Abspann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</si>
</sst>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14" fontId="11" fillId="2" borderId="0" xfId="0" applyNumberFormat="1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3">
  <autoFilter ref="B9:I53"/>
  <sortState ref="B10:H47">
    <sortCondition ref="C9:C47"/>
  </sortState>
  <tableColumns count="8">
    <tableColumn id="2" name="Aufgaben" totalsRowDxfId="10"/>
    <tableColumn id="7" name="Fällig am" totalsRowDxfId="9"/>
    <tableColumn id="4" name="Person" dataDxfId="8" totalsRowDxfId="7"/>
    <tableColumn id="1" name="% erledigt" totalsRowDxfId="6"/>
    <tableColumn id="6" name="Fortschritt" totalsRowDxfId="5">
      <calculatedColumnFormula>tblAufgabenliste[[#This Row],[% erledigt]]</calculatedColumnFormula>
    </tableColumn>
    <tableColumn id="5" name="Zeitaufwand (h)" totalsRowDxfId="4"/>
    <tableColumn id="9" name="tatsächliche Fertigstellung" dataDxfId="3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3"/>
  <sheetViews>
    <sheetView showGridLines="0" tabSelected="1" topLeftCell="B29" workbookViewId="0">
      <selection activeCell="E39" sqref="E39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3" t="s">
        <v>28</v>
      </c>
      <c r="C8" s="44"/>
      <c r="D8" s="1"/>
      <c r="E8" s="1"/>
      <c r="F8" s="1"/>
      <c r="G8" s="1"/>
    </row>
    <row r="9" spans="2:10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63</v>
      </c>
      <c r="H9" s="13" t="s">
        <v>82</v>
      </c>
      <c r="I9" s="13" t="s">
        <v>62</v>
      </c>
      <c r="J9" s="1" t="s">
        <v>1</v>
      </c>
    </row>
    <row r="10" spans="2:10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64</v>
      </c>
      <c r="H10" s="15">
        <v>42324</v>
      </c>
      <c r="I10" s="15"/>
    </row>
    <row r="11" spans="2:10" ht="18.75" customHeight="1" x14ac:dyDescent="0.25">
      <c r="B11" s="13" t="s">
        <v>34</v>
      </c>
      <c r="C11" s="15">
        <v>42326</v>
      </c>
      <c r="D11" s="36" t="s">
        <v>38</v>
      </c>
      <c r="E11" s="16">
        <v>1</v>
      </c>
      <c r="F11" s="16">
        <v>1</v>
      </c>
      <c r="G11" s="13" t="s">
        <v>65</v>
      </c>
      <c r="H11" s="15">
        <v>42324</v>
      </c>
      <c r="I11" s="13"/>
    </row>
    <row r="12" spans="2:10" ht="18.75" customHeight="1" x14ac:dyDescent="0.25">
      <c r="B12" s="13" t="s">
        <v>44</v>
      </c>
      <c r="C12" s="15">
        <v>42326</v>
      </c>
      <c r="D12" s="36" t="s">
        <v>39</v>
      </c>
      <c r="E12" s="16">
        <v>1</v>
      </c>
      <c r="F12" s="16">
        <v>1</v>
      </c>
      <c r="G12" s="13" t="s">
        <v>66</v>
      </c>
      <c r="H12" s="15">
        <v>42328</v>
      </c>
      <c r="I12" s="13"/>
    </row>
    <row r="13" spans="2:10" ht="18.75" customHeight="1" x14ac:dyDescent="0.25">
      <c r="B13" s="13" t="s">
        <v>46</v>
      </c>
      <c r="C13" s="15">
        <v>42328</v>
      </c>
      <c r="D13" s="36" t="s">
        <v>39</v>
      </c>
      <c r="E13" s="16">
        <v>1</v>
      </c>
      <c r="F13" s="16">
        <f>tblAufgabenliste[[#This Row],[% erledigt]]</f>
        <v>1</v>
      </c>
      <c r="G13" s="15" t="s">
        <v>67</v>
      </c>
      <c r="H13" s="15">
        <v>42329</v>
      </c>
      <c r="I13" s="15"/>
    </row>
    <row r="14" spans="2:10" ht="18.75" customHeight="1" x14ac:dyDescent="0.25">
      <c r="B14" s="13" t="s">
        <v>35</v>
      </c>
      <c r="C14" s="15">
        <v>42328</v>
      </c>
      <c r="D14" s="36" t="s">
        <v>40</v>
      </c>
      <c r="E14" s="16">
        <v>1</v>
      </c>
      <c r="F14" s="16">
        <v>1</v>
      </c>
      <c r="G14" s="13" t="s">
        <v>68</v>
      </c>
      <c r="H14" s="15">
        <v>42328</v>
      </c>
      <c r="I14" s="13"/>
    </row>
    <row r="15" spans="2:10" ht="18.75" customHeight="1" x14ac:dyDescent="0.25">
      <c r="B15" s="13" t="s">
        <v>36</v>
      </c>
      <c r="C15" s="15">
        <v>42328</v>
      </c>
      <c r="D15" s="36" t="s">
        <v>38</v>
      </c>
      <c r="E15" s="16">
        <v>1</v>
      </c>
      <c r="F15" s="16">
        <f>tblAufgabenliste[[#This Row],[% erledigt]]</f>
        <v>1</v>
      </c>
      <c r="G15" s="13" t="s">
        <v>65</v>
      </c>
      <c r="H15" s="15">
        <v>42329</v>
      </c>
      <c r="I15" s="13"/>
    </row>
    <row r="16" spans="2:10" ht="18.75" customHeight="1" x14ac:dyDescent="0.25">
      <c r="B16" s="13" t="s">
        <v>61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67</v>
      </c>
      <c r="H16" s="15">
        <v>42327</v>
      </c>
      <c r="I16" s="13"/>
    </row>
    <row r="17" spans="2:9" ht="18.75" customHeight="1" x14ac:dyDescent="0.25">
      <c r="B17" s="13" t="s">
        <v>70</v>
      </c>
      <c r="C17" s="15">
        <v>42329</v>
      </c>
      <c r="D17" s="36" t="s">
        <v>39</v>
      </c>
      <c r="E17" s="16">
        <v>1</v>
      </c>
      <c r="F17" s="16">
        <f>tblAufgabenliste[[#This Row],[% erledigt]]</f>
        <v>1</v>
      </c>
      <c r="G17" s="13" t="s">
        <v>67</v>
      </c>
      <c r="H17" s="15">
        <v>42328</v>
      </c>
      <c r="I17" s="13"/>
    </row>
    <row r="18" spans="2:9" ht="18.75" customHeight="1" x14ac:dyDescent="0.25">
      <c r="B18" s="13" t="s">
        <v>71</v>
      </c>
      <c r="C18" s="15">
        <v>42329</v>
      </c>
      <c r="D18" s="36" t="s">
        <v>42</v>
      </c>
      <c r="E18" s="16">
        <v>1</v>
      </c>
      <c r="F18" s="16">
        <f>tblAufgabenliste[[#This Row],[% erledigt]]</f>
        <v>1</v>
      </c>
      <c r="G18" s="13" t="s">
        <v>67</v>
      </c>
      <c r="H18" s="15">
        <v>42327</v>
      </c>
      <c r="I18" s="13"/>
    </row>
    <row r="19" spans="2:9" ht="18.75" customHeight="1" x14ac:dyDescent="0.25">
      <c r="B19" s="13" t="s">
        <v>50</v>
      </c>
      <c r="C19" s="15">
        <v>42330</v>
      </c>
      <c r="D19" s="36" t="s">
        <v>42</v>
      </c>
      <c r="E19" s="16">
        <v>1</v>
      </c>
      <c r="F19" s="16">
        <v>1</v>
      </c>
      <c r="G19" s="13" t="s">
        <v>83</v>
      </c>
      <c r="H19" s="15">
        <v>42337</v>
      </c>
      <c r="I19" s="13"/>
    </row>
    <row r="20" spans="2:9" ht="18.75" customHeight="1" x14ac:dyDescent="0.25">
      <c r="B20" s="13" t="s">
        <v>84</v>
      </c>
      <c r="C20" s="15">
        <v>42330</v>
      </c>
      <c r="D20" s="36" t="s">
        <v>38</v>
      </c>
      <c r="E20" s="16">
        <v>0</v>
      </c>
      <c r="F20" s="16">
        <f>tblAufgabenliste[[#This Row],[% erledigt]]</f>
        <v>0</v>
      </c>
      <c r="G20" s="13" t="s">
        <v>67</v>
      </c>
      <c r="H20" s="13"/>
      <c r="I20" s="13"/>
    </row>
    <row r="21" spans="2:9" ht="18.75" customHeight="1" x14ac:dyDescent="0.25">
      <c r="B21" s="13" t="s">
        <v>85</v>
      </c>
      <c r="C21" s="15">
        <v>42330</v>
      </c>
      <c r="D21" s="36" t="s">
        <v>38</v>
      </c>
      <c r="E21" s="16">
        <v>0</v>
      </c>
      <c r="F21" s="16">
        <f>tblAufgabenliste[[#This Row],[% erledigt]]</f>
        <v>0</v>
      </c>
      <c r="G21" s="13" t="s">
        <v>86</v>
      </c>
      <c r="H21" s="13"/>
      <c r="I21" s="41"/>
    </row>
    <row r="22" spans="2:9" ht="18.75" customHeight="1" x14ac:dyDescent="0.25">
      <c r="B22" s="13" t="s">
        <v>51</v>
      </c>
      <c r="C22" s="15">
        <v>42330</v>
      </c>
      <c r="D22" s="36" t="s">
        <v>39</v>
      </c>
      <c r="E22" s="16">
        <v>0</v>
      </c>
      <c r="F22" s="16">
        <f>tblAufgabenliste[[#This Row],[% erledigt]]</f>
        <v>0</v>
      </c>
      <c r="G22" s="13" t="s">
        <v>87</v>
      </c>
      <c r="H22" s="13"/>
      <c r="I22" s="13"/>
    </row>
    <row r="23" spans="2:9" ht="18.75" customHeight="1" x14ac:dyDescent="0.25">
      <c r="B23" s="37" t="s">
        <v>30</v>
      </c>
      <c r="C23" s="38">
        <v>42330</v>
      </c>
      <c r="D23" s="39" t="s">
        <v>38</v>
      </c>
      <c r="E23" s="40">
        <v>1</v>
      </c>
      <c r="F23" s="40">
        <f>tblAufgabenliste[[#This Row],[% erledigt]]</f>
        <v>1</v>
      </c>
      <c r="G23" s="37" t="s">
        <v>67</v>
      </c>
      <c r="H23" s="38">
        <v>42329</v>
      </c>
      <c r="I23" s="37"/>
    </row>
    <row r="24" spans="2:9" ht="18.75" customHeight="1" x14ac:dyDescent="0.25">
      <c r="B24" s="13" t="s">
        <v>72</v>
      </c>
      <c r="C24" s="15">
        <v>42332</v>
      </c>
      <c r="D24" s="36" t="s">
        <v>38</v>
      </c>
      <c r="E24" s="16">
        <v>1</v>
      </c>
      <c r="F24" s="16">
        <v>1</v>
      </c>
      <c r="G24" s="13" t="s">
        <v>88</v>
      </c>
      <c r="H24" s="15">
        <v>42334</v>
      </c>
      <c r="I24" s="13"/>
    </row>
    <row r="25" spans="2:9" ht="18.75" customHeight="1" x14ac:dyDescent="0.25">
      <c r="B25" s="13" t="s">
        <v>74</v>
      </c>
      <c r="C25" s="15">
        <v>42332</v>
      </c>
      <c r="D25" s="36" t="s">
        <v>38</v>
      </c>
      <c r="E25" s="16">
        <v>1</v>
      </c>
      <c r="F25" s="16">
        <v>1</v>
      </c>
      <c r="G25" s="13" t="s">
        <v>88</v>
      </c>
      <c r="H25" s="15">
        <v>42334</v>
      </c>
      <c r="I25" s="13"/>
    </row>
    <row r="26" spans="2:9" ht="18.75" customHeight="1" x14ac:dyDescent="0.25">
      <c r="B26" s="13" t="s">
        <v>99</v>
      </c>
      <c r="C26" s="15">
        <v>42332</v>
      </c>
      <c r="D26" s="36" t="s">
        <v>42</v>
      </c>
      <c r="E26" s="16">
        <v>1</v>
      </c>
      <c r="F26" s="16">
        <v>1</v>
      </c>
      <c r="G26" s="13" t="s">
        <v>88</v>
      </c>
      <c r="H26" s="42">
        <v>42334</v>
      </c>
      <c r="I26" s="41"/>
    </row>
    <row r="27" spans="2:9" ht="18.75" customHeight="1" x14ac:dyDescent="0.25">
      <c r="B27" s="13" t="s">
        <v>73</v>
      </c>
      <c r="C27" s="15">
        <v>42332</v>
      </c>
      <c r="D27" s="36" t="s">
        <v>42</v>
      </c>
      <c r="E27" s="16">
        <v>1</v>
      </c>
      <c r="F27" s="16">
        <v>1</v>
      </c>
      <c r="G27" s="13" t="s">
        <v>68</v>
      </c>
      <c r="H27" s="15">
        <v>42334</v>
      </c>
      <c r="I27" s="13"/>
    </row>
    <row r="28" spans="2:9" ht="18.75" customHeight="1" x14ac:dyDescent="0.25">
      <c r="B28" s="13" t="s">
        <v>47</v>
      </c>
      <c r="C28" s="15">
        <v>42333</v>
      </c>
      <c r="D28" s="36" t="s">
        <v>75</v>
      </c>
      <c r="E28" s="16">
        <v>1</v>
      </c>
      <c r="F28" s="16">
        <f>tblAufgabenliste[[#This Row],[% erledigt]]</f>
        <v>1</v>
      </c>
      <c r="G28" s="13" t="s">
        <v>89</v>
      </c>
      <c r="H28" s="15">
        <v>42337</v>
      </c>
      <c r="I28" s="13"/>
    </row>
    <row r="29" spans="2:9" ht="18.75" customHeight="1" x14ac:dyDescent="0.25">
      <c r="B29" s="13" t="s">
        <v>48</v>
      </c>
      <c r="C29" s="15">
        <v>42333</v>
      </c>
      <c r="D29" s="36" t="s">
        <v>39</v>
      </c>
      <c r="E29" s="16">
        <v>0.6</v>
      </c>
      <c r="F29" s="16">
        <f>tblAufgabenliste[[#This Row],[% erledigt]]</f>
        <v>0.6</v>
      </c>
      <c r="G29" s="13" t="s">
        <v>90</v>
      </c>
      <c r="H29" s="15">
        <v>42331</v>
      </c>
      <c r="I29" s="13"/>
    </row>
    <row r="30" spans="2:9" ht="18.75" customHeight="1" x14ac:dyDescent="0.25">
      <c r="B30" s="13" t="s">
        <v>69</v>
      </c>
      <c r="C30" s="15">
        <v>42333</v>
      </c>
      <c r="D30" s="36" t="s">
        <v>38</v>
      </c>
      <c r="E30" s="16">
        <v>0</v>
      </c>
      <c r="F30" s="16">
        <f>tblAufgabenliste[[#This Row],[% erledigt]]</f>
        <v>0</v>
      </c>
      <c r="G30" s="13" t="s">
        <v>90</v>
      </c>
      <c r="H30" s="13"/>
      <c r="I30" s="13"/>
    </row>
    <row r="31" spans="2:9" ht="18.75" customHeight="1" x14ac:dyDescent="0.25">
      <c r="B31" s="13" t="s">
        <v>49</v>
      </c>
      <c r="C31" s="15">
        <v>42333</v>
      </c>
      <c r="D31" s="36" t="s">
        <v>42</v>
      </c>
      <c r="E31" s="16">
        <v>1</v>
      </c>
      <c r="F31" s="16">
        <v>1</v>
      </c>
      <c r="G31" s="13" t="s">
        <v>65</v>
      </c>
      <c r="H31" s="15">
        <v>42337</v>
      </c>
      <c r="I31" s="13"/>
    </row>
    <row r="32" spans="2:9" ht="18.75" customHeight="1" x14ac:dyDescent="0.25">
      <c r="B32" s="13" t="s">
        <v>58</v>
      </c>
      <c r="C32" s="15">
        <v>42334</v>
      </c>
      <c r="D32" s="36" t="s">
        <v>38</v>
      </c>
      <c r="E32" s="16">
        <v>1</v>
      </c>
      <c r="F32" s="16">
        <v>1</v>
      </c>
      <c r="G32" s="13" t="s">
        <v>91</v>
      </c>
      <c r="H32" s="15">
        <v>42335</v>
      </c>
      <c r="I32" s="13"/>
    </row>
    <row r="33" spans="2:9" ht="18.75" customHeight="1" x14ac:dyDescent="0.25">
      <c r="B33" s="13" t="s">
        <v>59</v>
      </c>
      <c r="C33" s="15">
        <v>42334</v>
      </c>
      <c r="D33" s="36" t="s">
        <v>39</v>
      </c>
      <c r="E33" s="16">
        <v>1</v>
      </c>
      <c r="F33" s="16">
        <f>tblAufgabenliste[[#This Row],[% erledigt]]</f>
        <v>1</v>
      </c>
      <c r="G33" s="13" t="s">
        <v>91</v>
      </c>
      <c r="H33" s="15">
        <v>42335</v>
      </c>
      <c r="I33" s="13"/>
    </row>
    <row r="34" spans="2:9" ht="18.75" customHeight="1" x14ac:dyDescent="0.25">
      <c r="B34" s="13" t="s">
        <v>60</v>
      </c>
      <c r="C34" s="15">
        <v>42334</v>
      </c>
      <c r="D34" s="36" t="s">
        <v>42</v>
      </c>
      <c r="E34" s="16">
        <v>1</v>
      </c>
      <c r="F34" s="16">
        <f>tblAufgabenliste[[#This Row],[% erledigt]]</f>
        <v>1</v>
      </c>
      <c r="G34" s="13" t="s">
        <v>91</v>
      </c>
      <c r="H34" s="15">
        <v>42335</v>
      </c>
      <c r="I34" s="13"/>
    </row>
    <row r="35" spans="2:9" ht="18.75" customHeight="1" x14ac:dyDescent="0.25">
      <c r="B35" s="13" t="s">
        <v>45</v>
      </c>
      <c r="C35" s="15">
        <v>42335</v>
      </c>
      <c r="D35" s="36" t="s">
        <v>37</v>
      </c>
      <c r="E35" s="16">
        <v>1</v>
      </c>
      <c r="F35" s="16">
        <f>tblAufgabenliste[[#This Row],[% erledigt]]</f>
        <v>1</v>
      </c>
      <c r="G35" s="13" t="s">
        <v>91</v>
      </c>
      <c r="H35" s="15">
        <v>42335</v>
      </c>
      <c r="I35" s="13"/>
    </row>
    <row r="36" spans="2:9" ht="18.75" customHeight="1" x14ac:dyDescent="0.25">
      <c r="B36" s="13" t="s">
        <v>76</v>
      </c>
      <c r="C36" s="15">
        <v>42336</v>
      </c>
      <c r="D36" s="36" t="s">
        <v>38</v>
      </c>
      <c r="E36" s="16">
        <v>0</v>
      </c>
      <c r="F36" s="16">
        <f>tblAufgabenliste[[#This Row],[% erledigt]]</f>
        <v>0</v>
      </c>
      <c r="G36" s="13" t="s">
        <v>90</v>
      </c>
      <c r="H36" s="13"/>
      <c r="I36" s="41"/>
    </row>
    <row r="37" spans="2:9" ht="18.75" customHeight="1" x14ac:dyDescent="0.25">
      <c r="B37" s="13" t="s">
        <v>77</v>
      </c>
      <c r="C37" s="15">
        <v>42336</v>
      </c>
      <c r="D37" s="36" t="s">
        <v>42</v>
      </c>
      <c r="E37" s="16">
        <v>0</v>
      </c>
      <c r="F37" s="16">
        <f>tblAufgabenliste[[#This Row],[% erledigt]]</f>
        <v>0</v>
      </c>
      <c r="G37" s="13" t="s">
        <v>92</v>
      </c>
      <c r="H37" s="13"/>
      <c r="I37" s="41"/>
    </row>
    <row r="38" spans="2:9" ht="18.75" customHeight="1" x14ac:dyDescent="0.25">
      <c r="B38" s="37" t="s">
        <v>31</v>
      </c>
      <c r="C38" s="38">
        <v>42337</v>
      </c>
      <c r="D38" s="39" t="s">
        <v>39</v>
      </c>
      <c r="E38" s="40">
        <v>1</v>
      </c>
      <c r="F38" s="40">
        <f>tblAufgabenliste[[#This Row],[% erledigt]]</f>
        <v>1</v>
      </c>
      <c r="G38" s="37" t="s">
        <v>86</v>
      </c>
      <c r="H38" s="37"/>
      <c r="I38" s="37"/>
    </row>
    <row r="39" spans="2:9" ht="18.75" customHeight="1" x14ac:dyDescent="0.25">
      <c r="B39" s="13" t="s">
        <v>52</v>
      </c>
      <c r="C39" s="15">
        <v>42339</v>
      </c>
      <c r="D39" s="36" t="s">
        <v>38</v>
      </c>
      <c r="E39" s="16">
        <v>0</v>
      </c>
      <c r="F39" s="16">
        <f>tblAufgabenliste[[#This Row],[% erledigt]]</f>
        <v>0</v>
      </c>
      <c r="G39" s="13" t="s">
        <v>93</v>
      </c>
      <c r="H39" s="13"/>
      <c r="I39" s="13"/>
    </row>
    <row r="40" spans="2:9" ht="18.75" customHeight="1" x14ac:dyDescent="0.25">
      <c r="B40" s="13" t="s">
        <v>53</v>
      </c>
      <c r="C40" s="15">
        <v>42340</v>
      </c>
      <c r="D40" s="36" t="s">
        <v>42</v>
      </c>
      <c r="E40" s="16">
        <v>0</v>
      </c>
      <c r="F40" s="16">
        <f>tblAufgabenliste[[#This Row],[% erledigt]]</f>
        <v>0</v>
      </c>
      <c r="G40" s="13" t="s">
        <v>94</v>
      </c>
      <c r="H40" s="13"/>
      <c r="I40" s="13"/>
    </row>
    <row r="41" spans="2:9" ht="18.75" customHeight="1" x14ac:dyDescent="0.25">
      <c r="B41" s="13" t="s">
        <v>54</v>
      </c>
      <c r="C41" s="15">
        <v>42340</v>
      </c>
      <c r="D41" s="36" t="s">
        <v>39</v>
      </c>
      <c r="E41" s="16">
        <v>0</v>
      </c>
      <c r="F41" s="16">
        <f>tblAufgabenliste[[#This Row],[% erledigt]]</f>
        <v>0</v>
      </c>
      <c r="G41" s="13" t="s">
        <v>64</v>
      </c>
      <c r="H41" s="13"/>
      <c r="I41" s="13"/>
    </row>
    <row r="42" spans="2:9" ht="18.75" customHeight="1" x14ac:dyDescent="0.25">
      <c r="B42" s="13" t="s">
        <v>55</v>
      </c>
      <c r="C42" s="15">
        <v>42341</v>
      </c>
      <c r="D42" s="36" t="s">
        <v>37</v>
      </c>
      <c r="E42" s="16">
        <v>0</v>
      </c>
      <c r="F42" s="16">
        <f>tblAufgabenliste[[#This Row],[% erledigt]]</f>
        <v>0</v>
      </c>
      <c r="G42" s="13" t="s">
        <v>94</v>
      </c>
      <c r="H42" s="13"/>
      <c r="I42" s="13"/>
    </row>
    <row r="43" spans="2:9" ht="18.75" customHeight="1" x14ac:dyDescent="0.25">
      <c r="B43" s="13" t="s">
        <v>78</v>
      </c>
      <c r="C43" s="15">
        <v>42343</v>
      </c>
      <c r="D43" s="36" t="s">
        <v>38</v>
      </c>
      <c r="E43" s="16">
        <v>0</v>
      </c>
      <c r="F43" s="16">
        <f>tblAufgabenliste[[#This Row],[% erledigt]]</f>
        <v>0</v>
      </c>
      <c r="G43" s="13" t="s">
        <v>95</v>
      </c>
      <c r="H43" s="13"/>
      <c r="I43" s="13"/>
    </row>
    <row r="44" spans="2:9" ht="18.75" customHeight="1" x14ac:dyDescent="0.25">
      <c r="B44" s="13" t="s">
        <v>80</v>
      </c>
      <c r="C44" s="15">
        <v>42343</v>
      </c>
      <c r="D44" s="36" t="s">
        <v>39</v>
      </c>
      <c r="E44" s="16">
        <v>0</v>
      </c>
      <c r="F44" s="16">
        <f>tblAufgabenliste[[#This Row],[% erledigt]]</f>
        <v>0</v>
      </c>
      <c r="G44" s="13" t="s">
        <v>95</v>
      </c>
      <c r="H44" s="13"/>
      <c r="I44" s="41"/>
    </row>
    <row r="45" spans="2:9" ht="18.75" customHeight="1" x14ac:dyDescent="0.25">
      <c r="B45" s="13" t="s">
        <v>81</v>
      </c>
      <c r="C45" s="15">
        <v>42343</v>
      </c>
      <c r="D45" s="36" t="s">
        <v>42</v>
      </c>
      <c r="E45" s="16">
        <v>0</v>
      </c>
      <c r="F45" s="16">
        <f>tblAufgabenliste[[#This Row],[% erledigt]]</f>
        <v>0</v>
      </c>
      <c r="G45" s="13" t="s">
        <v>95</v>
      </c>
      <c r="H45" s="13"/>
      <c r="I45" s="41"/>
    </row>
    <row r="46" spans="2:9" ht="18.75" customHeight="1" x14ac:dyDescent="0.25">
      <c r="B46" s="37" t="s">
        <v>32</v>
      </c>
      <c r="C46" s="38">
        <v>42344</v>
      </c>
      <c r="D46" s="39" t="s">
        <v>42</v>
      </c>
      <c r="E46" s="40">
        <v>0</v>
      </c>
      <c r="F46" s="40">
        <f>tblAufgabenliste[[#This Row],[% erledigt]]</f>
        <v>0</v>
      </c>
      <c r="G46" s="37" t="s">
        <v>86</v>
      </c>
      <c r="H46" s="37"/>
      <c r="I46" s="37"/>
    </row>
    <row r="47" spans="2:9" ht="18.75" customHeight="1" x14ac:dyDescent="0.25">
      <c r="B47" s="13" t="s">
        <v>56</v>
      </c>
      <c r="C47" s="15">
        <v>42345</v>
      </c>
      <c r="D47" s="36" t="s">
        <v>40</v>
      </c>
      <c r="E47" s="16">
        <v>0</v>
      </c>
      <c r="F47" s="16">
        <f>tblAufgabenliste[[#This Row],[% erledigt]]</f>
        <v>0</v>
      </c>
      <c r="G47" s="13" t="s">
        <v>96</v>
      </c>
      <c r="H47" s="13"/>
      <c r="I47" s="13"/>
    </row>
    <row r="48" spans="2:9" ht="18.75" customHeight="1" x14ac:dyDescent="0.25">
      <c r="B48" s="13" t="s">
        <v>57</v>
      </c>
      <c r="C48" s="15">
        <v>42347</v>
      </c>
      <c r="D48" s="36" t="s">
        <v>37</v>
      </c>
      <c r="E48" s="16">
        <v>0</v>
      </c>
      <c r="F48" s="16">
        <f>tblAufgabenliste[[#This Row],[% erledigt]]</f>
        <v>0</v>
      </c>
      <c r="G48" s="13" t="s">
        <v>97</v>
      </c>
      <c r="H48" s="13"/>
      <c r="I48" s="41"/>
    </row>
    <row r="49" spans="2:9" ht="18.75" customHeight="1" x14ac:dyDescent="0.25">
      <c r="B49" s="13" t="s">
        <v>57</v>
      </c>
      <c r="C49" s="15">
        <v>42348</v>
      </c>
      <c r="D49" s="36" t="s">
        <v>37</v>
      </c>
      <c r="E49" s="16">
        <v>0</v>
      </c>
      <c r="F49" s="16">
        <f>tblAufgabenliste[[#This Row],[% erledigt]]</f>
        <v>0</v>
      </c>
      <c r="G49" s="13" t="s">
        <v>97</v>
      </c>
      <c r="H49" s="13"/>
      <c r="I49" s="41"/>
    </row>
    <row r="50" spans="2:9" ht="18.75" customHeight="1" x14ac:dyDescent="0.25">
      <c r="B50" s="13" t="s">
        <v>57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 t="s">
        <v>97</v>
      </c>
      <c r="H50" s="13"/>
      <c r="I50" s="13"/>
    </row>
    <row r="51" spans="2:9" ht="18.75" customHeight="1" x14ac:dyDescent="0.25">
      <c r="B51" s="13" t="s">
        <v>100</v>
      </c>
      <c r="C51" s="15">
        <v>42350</v>
      </c>
      <c r="D51" s="36" t="s">
        <v>37</v>
      </c>
      <c r="E51" s="16">
        <v>0</v>
      </c>
      <c r="F51" s="16"/>
      <c r="G51" s="13" t="s">
        <v>95</v>
      </c>
      <c r="H51" s="13"/>
      <c r="I51" s="13"/>
    </row>
    <row r="52" spans="2:9" ht="18.75" customHeight="1" x14ac:dyDescent="0.25">
      <c r="B52" s="13" t="s">
        <v>79</v>
      </c>
      <c r="C52" s="15">
        <v>42350</v>
      </c>
      <c r="D52" s="36" t="s">
        <v>37</v>
      </c>
      <c r="E52" s="16">
        <v>0</v>
      </c>
      <c r="F52" s="16">
        <f>tblAufgabenliste[[#This Row],[% erledigt]]</f>
        <v>0</v>
      </c>
      <c r="G52" s="13" t="s">
        <v>93</v>
      </c>
      <c r="H52" s="13"/>
      <c r="I52" s="41"/>
    </row>
    <row r="53" spans="2:9" ht="18.75" customHeight="1" x14ac:dyDescent="0.25">
      <c r="B53" s="37" t="s">
        <v>33</v>
      </c>
      <c r="C53" s="38">
        <v>42351</v>
      </c>
      <c r="D53" s="39" t="s">
        <v>37</v>
      </c>
      <c r="E53" s="40">
        <v>0</v>
      </c>
      <c r="F53" s="40">
        <f>tblAufgabenliste[[#This Row],[% erledigt]]</f>
        <v>0</v>
      </c>
      <c r="G53" s="37" t="s">
        <v>98</v>
      </c>
      <c r="H53" s="37"/>
      <c r="I53" s="37"/>
    </row>
  </sheetData>
  <mergeCells count="1">
    <mergeCell ref="B8:C8"/>
  </mergeCells>
  <conditionalFormatting sqref="B10:I53">
    <cfRule type="expression" dxfId="11" priority="13">
      <formula>($C10&gt;=valHStart)*($C10&lt;=valHEnde)</formula>
    </cfRule>
  </conditionalFormatting>
  <conditionalFormatting sqref="F10:F53">
    <cfRule type="dataBar" priority="235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3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F10:F53</xm:sqref>
        </x14:conditionalFormatting>
        <x14:conditionalFormatting xmlns:xm="http://schemas.microsoft.com/office/excel/2006/main">
          <x14:cfRule type="iconSet" priority="237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5" t="s">
        <v>7</v>
      </c>
      <c r="C4" s="45"/>
      <c r="D4" s="45"/>
      <c r="E4" s="45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42338</v>
      </c>
      <c r="D7" s="18">
        <f ca="1">C7+6</f>
        <v>42344</v>
      </c>
      <c r="E7" s="19" t="str">
        <f ca="1">B7&amp;" ["&amp;TEXT(C7,"T MMM")&amp;" - "&amp;TEXT(D7,"T MMM")&amp;"]"</f>
        <v xml:space="preserve">     Diese Woche [30 Nov - 6 Dez]</v>
      </c>
    </row>
    <row r="8" spans="2:6" s="9" customFormat="1" ht="18.75" customHeight="1" x14ac:dyDescent="0.25">
      <c r="B8" s="20" t="s">
        <v>16</v>
      </c>
      <c r="C8" s="22">
        <f ca="1">EOMONTH(TODAY(),-1)+1</f>
        <v>42339</v>
      </c>
      <c r="D8" s="22">
        <f ca="1">EDATE(C8,1)-1</f>
        <v>42369</v>
      </c>
      <c r="E8" s="21" t="str">
        <f ca="1">B8&amp;" ["&amp;TEXT(C8,"T")&amp;" - "&amp;TEXT(D8,"T, MMM")&amp;"]"</f>
        <v xml:space="preserve">     Dieser Monat [1 - 31, Dez]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42125</v>
      </c>
      <c r="D9" s="18">
        <f ca="1">EDATE(C9,4)-1</f>
        <v>42247</v>
      </c>
      <c r="E9" s="19" t="str">
        <f ca="1">B9&amp;" ["&amp;TEXT(C9,"T MMM")&amp;" - "&amp;TEXT(D9,"T MMM")&amp;"]"</f>
        <v xml:space="preserve">     Dieses Quartal [1 Mai - 31 Aug]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42331</v>
      </c>
      <c r="D12" s="22">
        <f ca="1">C12+6</f>
        <v>42337</v>
      </c>
      <c r="E12" s="21" t="str">
        <f ca="1">B12&amp;" ["&amp;TEXT(C12,"T MMM")&amp;" - "&amp;TEXT(D12,"T MMM")&amp;"]"</f>
        <v xml:space="preserve">     Letzte Woche [23 Nov - 29 Nov]</v>
      </c>
    </row>
    <row r="13" spans="2:6" s="9" customFormat="1" ht="18.75" customHeight="1" x14ac:dyDescent="0.25">
      <c r="B13" s="17" t="s">
        <v>20</v>
      </c>
      <c r="C13" s="18">
        <f ca="1">EDATE(C8,-1)</f>
        <v>42309</v>
      </c>
      <c r="D13" s="18">
        <f ca="1">EDATE(C13,1)-1</f>
        <v>42338</v>
      </c>
      <c r="E13" s="19" t="str">
        <f ca="1">B13&amp;" ["&amp;TEXT(C13,"T")&amp;" - "&amp;TEXT(D13,"T, MMM")&amp;"]"</f>
        <v xml:space="preserve">     Letzter Monat [1 - 30, Nov]</v>
      </c>
    </row>
    <row r="14" spans="2:6" s="9" customFormat="1" ht="18.75" customHeight="1" x14ac:dyDescent="0.25">
      <c r="B14" s="20" t="s">
        <v>21</v>
      </c>
      <c r="C14" s="22">
        <f ca="1">EDATE(C9,-3)</f>
        <v>42036</v>
      </c>
      <c r="D14" s="22">
        <f ca="1">EDATE(C14,3)-1</f>
        <v>42124</v>
      </c>
      <c r="E14" s="21" t="str">
        <f ca="1">B14&amp;" ["&amp;TEXT(C14,"T MMM")&amp;" - "&amp;TEXT(D14,"T MMM")&amp;"]"</f>
        <v xml:space="preserve">     Letztes Quartal [1 Feb - 30 Apr]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2015-12-02T22:07:15Z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