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20" windowWidth="15480" windowHeight="10485"/>
  </bookViews>
  <sheets>
    <sheet name="成本估算" sheetId="8" r:id="rId1"/>
  </sheets>
  <definedNames>
    <definedName name="_xlnm.Print_Area" localSheetId="0">成本估算!$A$1:$D$41</definedName>
  </definedNames>
  <calcPr calcId="145621"/>
</workbook>
</file>

<file path=xl/calcChain.xml><?xml version="1.0" encoding="utf-8"?>
<calcChain xmlns="http://schemas.openxmlformats.org/spreadsheetml/2006/main">
  <c r="C28" i="8" l="1"/>
  <c r="B34" i="8"/>
  <c r="C32" i="8"/>
  <c r="C31" i="8"/>
  <c r="C14" i="8" l="1"/>
  <c r="C7" i="8"/>
  <c r="C13" i="8" s="1"/>
  <c r="C23" i="8"/>
  <c r="C17" i="8"/>
  <c r="C6" i="8" l="1"/>
  <c r="C30" i="8" s="1"/>
  <c r="C34" i="8" s="1"/>
  <c r="D34" i="8" s="1"/>
  <c r="C35" i="8" l="1"/>
  <c r="D35" i="8" s="1"/>
  <c r="C38" i="8"/>
  <c r="D38" i="8" s="1"/>
  <c r="C36" i="8"/>
  <c r="D36" i="8" s="1"/>
  <c r="C37" i="8"/>
  <c r="D37" i="8" s="1"/>
  <c r="C40" i="8"/>
  <c r="D40" i="8" s="1"/>
  <c r="C33" i="8"/>
  <c r="D33" i="8" s="1"/>
  <c r="C39" i="8"/>
  <c r="D39" i="8" s="1"/>
</calcChain>
</file>

<file path=xl/sharedStrings.xml><?xml version="1.0" encoding="utf-8"?>
<sst xmlns="http://schemas.openxmlformats.org/spreadsheetml/2006/main" count="63" uniqueCount="62">
  <si>
    <t>項目</t>
  </si>
  <si>
    <t>本專案所需成本</t>
  </si>
  <si>
    <t>計算方式</t>
  </si>
  <si>
    <t>金額</t>
  </si>
  <si>
    <r>
      <t>公告預算金額</t>
    </r>
    <r>
      <rPr>
        <sz val="14"/>
        <color indexed="10"/>
        <rFont val="Arial"/>
        <family val="2"/>
      </rPr>
      <t xml:space="preserve"> </t>
    </r>
    <phoneticPr fontId="9" type="noConversion"/>
  </si>
  <si>
    <t>投標金額</t>
    <phoneticPr fontId="7" type="noConversion"/>
  </si>
  <si>
    <t>一、人事費</t>
  </si>
  <si>
    <t>三、旅運費</t>
    <phoneticPr fontId="7" type="noConversion"/>
  </si>
  <si>
    <t>直接成本小計</t>
  </si>
  <si>
    <t>營業稅支出</t>
  </si>
  <si>
    <t>間接成本提撥</t>
  </si>
  <si>
    <t>報價折數及損益(扣除間接成本)</t>
    <phoneticPr fontId="7" type="noConversion"/>
  </si>
  <si>
    <r>
      <t>預定議價金額</t>
    </r>
    <r>
      <rPr>
        <sz val="14"/>
        <rFont val="Times New Roman"/>
        <family val="1"/>
      </rPr>
      <t>*95%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</si>
  <si>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*90%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</si>
  <si>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*85%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</si>
  <si>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*80%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</si>
  <si>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*75%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</si>
  <si>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預定議價金額</t>
    </r>
    <r>
      <rPr>
        <sz val="14"/>
        <rFont val="Times New Roman"/>
        <family val="1"/>
      </rPr>
      <t>*70%</t>
    </r>
    <r>
      <rPr>
        <sz val="14"/>
        <rFont val="標楷體"/>
        <family val="4"/>
        <charset val="136"/>
      </rPr>
      <t>損益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扣除間接成本</t>
    </r>
    <r>
      <rPr>
        <sz val="14"/>
        <rFont val="Times New Roman"/>
        <family val="1"/>
      </rPr>
      <t>)</t>
    </r>
  </si>
  <si>
    <r>
      <t>*</t>
    </r>
    <r>
      <rPr>
        <sz val="12"/>
        <rFont val="標楷體"/>
        <family val="4"/>
        <charset val="136"/>
      </rPr>
      <t>職工福利及保險費含三節</t>
    </r>
    <r>
      <rPr>
        <sz val="12"/>
        <rFont val="標楷體"/>
        <family val="4"/>
        <charset val="136"/>
      </rPr>
      <t>獎金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退休金準備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福利金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員工旅遊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加班費</t>
    </r>
    <r>
      <rPr>
        <sz val="12"/>
        <rFont val="Times New Roman"/>
        <family val="1"/>
      </rPr>
      <t>.</t>
    </r>
    <r>
      <rPr>
        <sz val="12"/>
        <rFont val="標楷體"/>
        <family val="4"/>
        <charset val="136"/>
      </rPr>
      <t>及保險費等</t>
    </r>
    <r>
      <rPr>
        <sz val="12"/>
        <rFont val="Times New Roman"/>
        <family val="1"/>
      </rPr>
      <t/>
    </r>
    <phoneticPr fontId="9" type="noConversion"/>
  </si>
  <si>
    <t>250元/小時*20小時</t>
    <phoneticPr fontId="7" type="noConversion"/>
  </si>
  <si>
    <t>四、委託勞務費</t>
    <phoneticPr fontId="8" type="noConversion"/>
  </si>
  <si>
    <r>
      <t>20,000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式</t>
    </r>
    <r>
      <rPr>
        <sz val="12"/>
        <color theme="1"/>
        <rFont val="Times New Roman"/>
        <family val="1"/>
      </rPr>
      <t>*1</t>
    </r>
    <r>
      <rPr>
        <sz val="12"/>
        <color theme="1"/>
        <rFont val="標楷體"/>
        <family val="4"/>
        <charset val="136"/>
      </rPr>
      <t>式</t>
    </r>
    <phoneticPr fontId="9" type="noConversion"/>
  </si>
  <si>
    <r>
      <rPr>
        <sz val="12"/>
        <color theme="1"/>
        <rFont val="標楷體"/>
        <family val="4"/>
        <charset val="136"/>
      </rPr>
      <t>直接薪資</t>
    </r>
    <r>
      <rPr>
        <sz val="12"/>
        <color theme="1"/>
        <rFont val="Times New Roman"/>
        <family val="1"/>
      </rPr>
      <t>*32%</t>
    </r>
    <phoneticPr fontId="9" type="noConversion"/>
  </si>
  <si>
    <r>
      <t xml:space="preserve">  2.</t>
    </r>
    <r>
      <rPr>
        <b/>
        <sz val="12"/>
        <color theme="1"/>
        <rFont val="標楷體"/>
        <family val="4"/>
        <charset val="136"/>
      </rPr>
      <t>職工福利及保險費</t>
    </r>
    <phoneticPr fontId="9" type="noConversion"/>
  </si>
  <si>
    <r>
      <t xml:space="preserve">    (2)</t>
    </r>
    <r>
      <rPr>
        <sz val="12"/>
        <color theme="1"/>
        <rFont val="標楷體"/>
        <family val="4"/>
        <charset val="136"/>
      </rPr>
      <t>專案經理</t>
    </r>
    <phoneticPr fontId="5" type="noConversion"/>
  </si>
  <si>
    <r>
      <t xml:space="preserve">    (1)</t>
    </r>
    <r>
      <rPr>
        <sz val="12"/>
        <color theme="1"/>
        <rFont val="標楷體"/>
        <family val="4"/>
        <charset val="136"/>
      </rPr>
      <t>協理</t>
    </r>
    <phoneticPr fontId="5" type="noConversion"/>
  </si>
  <si>
    <r>
      <t>55,000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*2</t>
    </r>
    <r>
      <rPr>
        <sz val="12"/>
        <color theme="1"/>
        <rFont val="標楷體"/>
        <family val="4"/>
        <charset val="136"/>
      </rPr>
      <t>人月</t>
    </r>
    <phoneticPr fontId="5" type="noConversion"/>
  </si>
  <si>
    <r>
      <t xml:space="preserve">    (5)</t>
    </r>
    <r>
      <rPr>
        <sz val="12"/>
        <color theme="1"/>
        <rFont val="標楷體"/>
        <family val="4"/>
        <charset val="136"/>
      </rPr>
      <t>工程師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管理師</t>
    </r>
    <phoneticPr fontId="5" type="noConversion"/>
  </si>
  <si>
    <r>
      <t xml:space="preserve">    (3)</t>
    </r>
    <r>
      <rPr>
        <sz val="12"/>
        <color theme="1"/>
        <rFont val="標楷體"/>
        <family val="4"/>
        <charset val="136"/>
      </rPr>
      <t>研究員</t>
    </r>
    <phoneticPr fontId="5" type="noConversion"/>
  </si>
  <si>
    <r>
      <t xml:space="preserve">    (4)</t>
    </r>
    <r>
      <rPr>
        <sz val="12"/>
        <color theme="1"/>
        <rFont val="標楷體"/>
        <family val="4"/>
        <charset val="136"/>
      </rPr>
      <t>專案副理</t>
    </r>
    <phoneticPr fontId="5" type="noConversion"/>
  </si>
  <si>
    <r>
      <t xml:space="preserve">    2.</t>
    </r>
    <r>
      <rPr>
        <sz val="12"/>
        <color theme="1"/>
        <rFont val="標楷體"/>
        <family val="4"/>
        <charset val="136"/>
      </rPr>
      <t>會議茶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餐點</t>
    </r>
    <phoneticPr fontId="5" type="noConversion"/>
  </si>
  <si>
    <r>
      <t xml:space="preserve">  1.</t>
    </r>
    <r>
      <rPr>
        <b/>
        <sz val="12"/>
        <color theme="1"/>
        <rFont val="標楷體"/>
        <family val="4"/>
        <charset val="136"/>
      </rPr>
      <t>直接薪資</t>
    </r>
    <r>
      <rPr>
        <b/>
        <sz val="12"/>
        <color theme="1"/>
        <rFont val="Times New Roman"/>
        <family val="1"/>
      </rPr>
      <t>+</t>
    </r>
    <r>
      <rPr>
        <b/>
        <sz val="12"/>
        <color theme="1"/>
        <rFont val="標楷體"/>
        <family val="4"/>
        <charset val="136"/>
      </rPr>
      <t>職工福利及保險費</t>
    </r>
    <phoneticPr fontId="9" type="noConversion"/>
  </si>
  <si>
    <r>
      <t>80,000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*1</t>
    </r>
    <r>
      <rPr>
        <sz val="12"/>
        <color theme="1"/>
        <rFont val="標楷體"/>
        <family val="4"/>
        <charset val="136"/>
      </rPr>
      <t>人月</t>
    </r>
    <phoneticPr fontId="5" type="noConversion"/>
  </si>
  <si>
    <r>
      <t>65,000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*1.5</t>
    </r>
    <r>
      <rPr>
        <sz val="12"/>
        <color theme="1"/>
        <rFont val="標楷體"/>
        <family val="4"/>
        <charset val="136"/>
      </rPr>
      <t>人月</t>
    </r>
    <phoneticPr fontId="5" type="noConversion"/>
  </si>
  <si>
    <r>
      <t>55,000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*1.5</t>
    </r>
    <r>
      <rPr>
        <sz val="12"/>
        <color theme="1"/>
        <rFont val="標楷體"/>
        <family val="4"/>
        <charset val="136"/>
      </rPr>
      <t>人月</t>
    </r>
    <phoneticPr fontId="5" type="noConversion"/>
  </si>
  <si>
    <r>
      <t>45,000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*4</t>
    </r>
    <r>
      <rPr>
        <sz val="12"/>
        <color theme="1"/>
        <rFont val="標楷體"/>
        <family val="4"/>
        <charset val="136"/>
      </rPr>
      <t>人月</t>
    </r>
    <phoneticPr fontId="5" type="noConversion"/>
  </si>
  <si>
    <r>
      <t xml:space="preserve"> </t>
    </r>
    <r>
      <rPr>
        <b/>
        <sz val="12"/>
        <color theme="1"/>
        <rFont val="Times New Roman"/>
        <family val="1"/>
      </rPr>
      <t>3.</t>
    </r>
    <r>
      <rPr>
        <b/>
        <sz val="12"/>
        <color theme="1"/>
        <rFont val="標楷體"/>
        <family val="4"/>
        <charset val="136"/>
      </rPr>
      <t>其他人事費</t>
    </r>
    <phoneticPr fontId="9" type="noConversion"/>
  </si>
  <si>
    <r>
      <t xml:space="preserve">    (1)</t>
    </r>
    <r>
      <rPr>
        <sz val="12"/>
        <color theme="1"/>
        <rFont val="標楷體"/>
        <family val="4"/>
        <charset val="136"/>
      </rPr>
      <t>加班費</t>
    </r>
    <phoneticPr fontId="9" type="noConversion"/>
  </si>
  <si>
    <r>
      <t xml:space="preserve">    (2)</t>
    </r>
    <r>
      <rPr>
        <sz val="12"/>
        <color theme="1"/>
        <rFont val="標楷體"/>
        <family val="4"/>
        <charset val="136"/>
      </rPr>
      <t>工讀生</t>
    </r>
    <phoneticPr fontId="9" type="noConversion"/>
  </si>
  <si>
    <t>120元/小時*50小時</t>
    <phoneticPr fontId="7" type="noConversion"/>
  </si>
  <si>
    <r>
      <t>二、設備</t>
    </r>
    <r>
      <rPr>
        <sz val="14"/>
        <color theme="1"/>
        <rFont val="Arial"/>
        <family val="2"/>
      </rPr>
      <t>/</t>
    </r>
    <r>
      <rPr>
        <sz val="14"/>
        <color theme="1"/>
        <rFont val="華康新儷粗黑"/>
        <family val="2"/>
        <charset val="136"/>
      </rPr>
      <t>業務費</t>
    </r>
    <phoneticPr fontId="9" type="noConversion"/>
  </si>
  <si>
    <r>
      <t xml:space="preserve">  </t>
    </r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專家學者諮詢費</t>
    </r>
    <phoneticPr fontId="5" type="noConversion"/>
  </si>
  <si>
    <r>
      <t>2,000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人次</t>
    </r>
    <r>
      <rPr>
        <sz val="12"/>
        <color theme="1"/>
        <rFont val="Times New Roman"/>
        <family val="1"/>
      </rPr>
      <t>*50</t>
    </r>
    <r>
      <rPr>
        <sz val="12"/>
        <color theme="1"/>
        <rFont val="標楷體"/>
        <family val="4"/>
        <charset val="136"/>
      </rPr>
      <t>人次</t>
    </r>
    <phoneticPr fontId="9" type="noConversion"/>
  </si>
  <si>
    <r>
      <t xml:space="preserve">    3.</t>
    </r>
    <r>
      <rPr>
        <sz val="12"/>
        <color theme="1"/>
        <rFont val="標楷體"/>
        <family val="4"/>
        <charset val="136"/>
      </rPr>
      <t>報告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資料印製費</t>
    </r>
    <phoneticPr fontId="9" type="noConversion"/>
  </si>
  <si>
    <r>
      <t>50,000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式</t>
    </r>
    <phoneticPr fontId="9" type="noConversion"/>
  </si>
  <si>
    <r>
      <t xml:space="preserve">  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郵電費</t>
    </r>
    <phoneticPr fontId="9" type="noConversion"/>
  </si>
  <si>
    <r>
      <t>30,000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式</t>
    </r>
    <phoneticPr fontId="9" type="noConversion"/>
  </si>
  <si>
    <r>
      <t xml:space="preserve">    5.</t>
    </r>
    <r>
      <rPr>
        <sz val="12"/>
        <color theme="1"/>
        <rFont val="標楷體"/>
        <family val="4"/>
        <charset val="136"/>
      </rPr>
      <t>其他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雜費</t>
    </r>
    <r>
      <rPr>
        <sz val="12"/>
        <color theme="1"/>
        <rFont val="Times New Roman"/>
        <family val="1"/>
      </rPr>
      <t>)</t>
    </r>
    <phoneticPr fontId="9" type="noConversion"/>
  </si>
  <si>
    <r>
      <t xml:space="preserve">    1.</t>
    </r>
    <r>
      <rPr>
        <sz val="12"/>
        <color theme="1"/>
        <rFont val="標楷體"/>
        <family val="4"/>
        <charset val="136"/>
      </rPr>
      <t>短程洽公車資</t>
    </r>
    <r>
      <rPr>
        <sz val="12"/>
        <rFont val="Times New Roman"/>
        <family val="1"/>
      </rPr>
      <t/>
    </r>
    <phoneticPr fontId="5" type="noConversion"/>
  </si>
  <si>
    <r>
      <t>500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次</t>
    </r>
    <r>
      <rPr>
        <sz val="12"/>
        <color theme="1"/>
        <rFont val="Times New Roman"/>
        <family val="1"/>
      </rPr>
      <t>*95</t>
    </r>
    <r>
      <rPr>
        <sz val="12"/>
        <color theme="1"/>
        <rFont val="標楷體"/>
        <family val="4"/>
        <charset val="136"/>
      </rPr>
      <t>次</t>
    </r>
    <r>
      <rPr>
        <sz val="12"/>
        <rFont val="Times New Roman"/>
        <family val="1"/>
      </rPr>
      <t/>
    </r>
    <phoneticPr fontId="5" type="noConversion"/>
  </si>
  <si>
    <r>
      <t xml:space="preserve">    2.</t>
    </r>
    <r>
      <rPr>
        <sz val="12"/>
        <color theme="1"/>
        <rFont val="標楷體"/>
        <family val="4"/>
        <charset val="136"/>
      </rPr>
      <t>短程差旅費</t>
    </r>
    <r>
      <rPr>
        <sz val="12"/>
        <rFont val="Times New Roman"/>
        <family val="1"/>
      </rPr>
      <t/>
    </r>
    <phoneticPr fontId="5" type="noConversion"/>
  </si>
  <si>
    <r>
      <t>1,500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人次</t>
    </r>
    <r>
      <rPr>
        <sz val="12"/>
        <color theme="1"/>
        <rFont val="Times New Roman"/>
        <family val="1"/>
      </rPr>
      <t>*30</t>
    </r>
    <r>
      <rPr>
        <sz val="12"/>
        <color theme="1"/>
        <rFont val="標楷體"/>
        <family val="4"/>
        <charset val="136"/>
      </rPr>
      <t>人次</t>
    </r>
    <r>
      <rPr>
        <sz val="12"/>
        <rFont val="Times New Roman"/>
        <family val="1"/>
      </rPr>
      <t/>
    </r>
    <phoneticPr fontId="5" type="noConversion"/>
  </si>
  <si>
    <r>
      <t xml:space="preserve">    3.</t>
    </r>
    <r>
      <rPr>
        <sz val="12"/>
        <color theme="1"/>
        <rFont val="標楷體"/>
        <family val="4"/>
        <charset val="136"/>
      </rPr>
      <t>中程差旅費</t>
    </r>
    <r>
      <rPr>
        <sz val="12"/>
        <rFont val="Times New Roman"/>
        <family val="1"/>
      </rPr>
      <t/>
    </r>
    <phoneticPr fontId="5" type="noConversion"/>
  </si>
  <si>
    <r>
      <t>3,000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人次</t>
    </r>
    <r>
      <rPr>
        <sz val="12"/>
        <color theme="1"/>
        <rFont val="Times New Roman"/>
        <family val="1"/>
      </rPr>
      <t>*20</t>
    </r>
    <r>
      <rPr>
        <sz val="12"/>
        <color theme="1"/>
        <rFont val="標楷體"/>
        <family val="4"/>
        <charset val="136"/>
      </rPr>
      <t>人次</t>
    </r>
    <r>
      <rPr>
        <sz val="12"/>
        <rFont val="Times New Roman"/>
        <family val="1"/>
      </rPr>
      <t/>
    </r>
    <phoneticPr fontId="5" type="noConversion"/>
  </si>
  <si>
    <r>
      <t xml:space="preserve">    4.</t>
    </r>
    <r>
      <rPr>
        <sz val="12"/>
        <color theme="1"/>
        <rFont val="標楷體"/>
        <family val="4"/>
        <charset val="136"/>
      </rPr>
      <t>長程差旅費</t>
    </r>
    <phoneticPr fontId="5" type="noConversion"/>
  </si>
  <si>
    <r>
      <t>4,500</t>
    </r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人次</t>
    </r>
    <r>
      <rPr>
        <sz val="12"/>
        <color theme="1"/>
        <rFont val="Times New Roman"/>
        <family val="1"/>
      </rPr>
      <t>*20</t>
    </r>
    <r>
      <rPr>
        <sz val="12"/>
        <color theme="1"/>
        <rFont val="標楷體"/>
        <family val="4"/>
        <charset val="136"/>
      </rPr>
      <t>人次</t>
    </r>
    <phoneticPr fontId="5" type="noConversion"/>
  </si>
  <si>
    <r>
      <t>收入</t>
    </r>
    <r>
      <rPr>
        <sz val="14"/>
        <color theme="1"/>
        <rFont val="Times New Roman"/>
        <family val="1"/>
      </rPr>
      <t>*5%</t>
    </r>
    <phoneticPr fontId="9" type="noConversion"/>
  </si>
  <si>
    <r>
      <t>收入</t>
    </r>
    <r>
      <rPr>
        <sz val="14"/>
        <color theme="1"/>
        <rFont val="Times New Roman"/>
        <family val="1"/>
      </rPr>
      <t>*17%</t>
    </r>
    <phoneticPr fontId="9" type="noConversion"/>
  </si>
  <si>
    <r>
      <t>稅後損益</t>
    </r>
    <r>
      <rPr>
        <sz val="14"/>
        <color theme="1"/>
        <rFont val="Arial"/>
        <family val="2"/>
      </rPr>
      <t>(</t>
    </r>
    <r>
      <rPr>
        <sz val="14"/>
        <color theme="1"/>
        <rFont val="華康新儷粗黑"/>
        <family val="2"/>
        <charset val="136"/>
      </rPr>
      <t>扣除間接成本</t>
    </r>
    <r>
      <rPr>
        <sz val="14"/>
        <color theme="1"/>
        <rFont val="Arial"/>
        <family val="2"/>
      </rPr>
      <t>)</t>
    </r>
    <phoneticPr fontId="9" type="noConversion"/>
  </si>
  <si>
    <t>專案成本估算表(範例)</t>
    <phoneticPr fontId="8" type="noConversion"/>
  </si>
  <si>
    <t xml:space="preserve">  1.業者A</t>
    <phoneticPr fontId="7" type="noConversion"/>
  </si>
  <si>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,80</t>
    </r>
    <r>
      <rPr>
        <sz val="12"/>
        <color theme="1"/>
        <rFont val="Times New Roman"/>
        <family val="1"/>
      </rPr>
      <t>0,000</t>
    </r>
    <r>
      <rPr>
        <sz val="12"/>
        <color theme="1"/>
        <rFont val="標楷體"/>
        <family val="4"/>
        <charset val="136"/>
      </rPr>
      <t>元/式*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式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</si>
</sst>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#,##0.000_);[Red]\(#,##0.000\)"/>
  </numFmts>
  <fonts count="2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9"/>
      <name val="細明體"/>
      <family val="3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6"/>
      <name val="華康新儷粗黑"/>
      <family val="2"/>
      <charset val="136"/>
    </font>
    <font>
      <sz val="14"/>
      <name val="華康新儷粗黑"/>
      <family val="2"/>
      <charset val="136"/>
    </font>
    <font>
      <sz val="12"/>
      <name val="標楷體"/>
      <family val="4"/>
      <charset val="136"/>
    </font>
    <font>
      <sz val="14"/>
      <color indexed="10"/>
      <name val="華康新儷粗黑"/>
      <family val="2"/>
      <charset val="136"/>
    </font>
    <font>
      <sz val="14"/>
      <color indexed="10"/>
      <name val="Arial"/>
      <family val="2"/>
    </font>
    <font>
      <sz val="12"/>
      <color indexed="10"/>
      <name val="新細明體"/>
      <family val="1"/>
      <charset val="136"/>
    </font>
    <font>
      <sz val="12"/>
      <color indexed="10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4"/>
      <color theme="1"/>
      <name val="華康新儷粗黑"/>
      <family val="2"/>
      <charset val="136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76" fontId="11" fillId="2" borderId="1" xfId="1" applyNumberFormat="1" applyFont="1" applyFill="1" applyBorder="1" applyAlignment="1">
      <alignment horizontal="center" vertical="center" wrapText="1"/>
    </xf>
    <xf numFmtId="176" fontId="11" fillId="3" borderId="1" xfId="1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9" fillId="0" borderId="1" xfId="2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10" fontId="14" fillId="3" borderId="1" xfId="2" applyNumberFormat="1" applyFont="1" applyFill="1" applyBorder="1" applyAlignment="1">
      <alignment vertical="center" wrapText="1"/>
    </xf>
    <xf numFmtId="176" fontId="11" fillId="3" borderId="1" xfId="2" applyNumberFormat="1" applyFont="1" applyFill="1" applyBorder="1" applyAlignment="1">
      <alignment vertical="center"/>
    </xf>
    <xf numFmtId="9" fontId="11" fillId="3" borderId="1" xfId="2" applyFont="1" applyFill="1" applyBorder="1" applyAlignment="1">
      <alignment vertical="center"/>
    </xf>
    <xf numFmtId="178" fontId="6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76" fontId="9" fillId="0" borderId="1" xfId="1" applyNumberFormat="1" applyFont="1" applyBorder="1" applyAlignment="1">
      <alignment vertical="center"/>
    </xf>
    <xf numFmtId="176" fontId="1" fillId="0" borderId="0" xfId="1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76" fontId="22" fillId="0" borderId="1" xfId="2" applyNumberFormat="1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76" fontId="15" fillId="0" borderId="1" xfId="1" applyNumberFormat="1" applyFont="1" applyBorder="1" applyAlignment="1">
      <alignment horizontal="center" vertical="center"/>
    </xf>
    <xf numFmtId="176" fontId="22" fillId="2" borderId="1" xfId="1" applyNumberFormat="1" applyFont="1" applyFill="1" applyBorder="1" applyAlignment="1">
      <alignment horizontal="center" vertical="center"/>
    </xf>
    <xf numFmtId="176" fontId="22" fillId="0" borderId="1" xfId="1" applyNumberFormat="1" applyFont="1" applyFill="1" applyBorder="1" applyAlignment="1">
      <alignment horizontal="center" vertical="center"/>
    </xf>
    <xf numFmtId="176" fontId="22" fillId="0" borderId="1" xfId="1" applyNumberFormat="1" applyFont="1" applyBorder="1" applyAlignment="1">
      <alignment horizontal="center" vertical="center"/>
    </xf>
    <xf numFmtId="176" fontId="15" fillId="4" borderId="1" xfId="4" applyNumberFormat="1" applyFont="1" applyFill="1" applyBorder="1" applyAlignment="1">
      <alignment horizontal="center" vertical="center"/>
    </xf>
    <xf numFmtId="176" fontId="15" fillId="0" borderId="2" xfId="1" applyNumberFormat="1" applyFont="1" applyBorder="1" applyAlignment="1">
      <alignment horizontal="center" vertical="center"/>
    </xf>
    <xf numFmtId="176" fontId="15" fillId="0" borderId="3" xfId="1" applyNumberFormat="1" applyFont="1" applyBorder="1" applyAlignment="1">
      <alignment horizontal="center" vertical="center"/>
    </xf>
    <xf numFmtId="176" fontId="15" fillId="4" borderId="2" xfId="1" applyNumberFormat="1" applyFont="1" applyFill="1" applyBorder="1" applyAlignment="1">
      <alignment horizontal="center" vertical="center"/>
    </xf>
    <xf numFmtId="176" fontId="15" fillId="4" borderId="3" xfId="1" applyNumberFormat="1" applyFont="1" applyFill="1" applyBorder="1" applyAlignment="1">
      <alignment horizontal="center" vertical="center"/>
    </xf>
    <xf numFmtId="177" fontId="11" fillId="3" borderId="2" xfId="1" applyNumberFormat="1" applyFont="1" applyFill="1" applyBorder="1" applyAlignment="1">
      <alignment horizontal="right" vertical="center" wrapText="1"/>
    </xf>
    <xf numFmtId="177" fontId="11" fillId="3" borderId="3" xfId="1" applyNumberFormat="1" applyFont="1" applyFill="1" applyBorder="1" applyAlignment="1">
      <alignment horizontal="right" vertical="center" wrapText="1"/>
    </xf>
    <xf numFmtId="176" fontId="8" fillId="0" borderId="0" xfId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10" fillId="0" borderId="1" xfId="1" applyNumberFormat="1" applyFont="1" applyBorder="1" applyAlignment="1">
      <alignment horizontal="center" vertical="center" wrapText="1"/>
    </xf>
    <xf numFmtId="176" fontId="9" fillId="2" borderId="1" xfId="1" applyNumberFormat="1" applyFont="1" applyFill="1" applyBorder="1" applyAlignment="1">
      <alignment horizontal="center" vertical="center" wrapText="1"/>
    </xf>
  </cellXfs>
  <cellStyles count="5">
    <cellStyle name="一般" xfId="0" builtinId="0"/>
    <cellStyle name="千分位" xfId="1" builtinId="3"/>
    <cellStyle name="千分位 2" xfId="3"/>
    <cellStyle name="千分位 4" xfId="4"/>
    <cellStyle name="百分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1"/>
  <sheetViews>
    <sheetView tabSelected="1" view="pageBreakPreview" topLeftCell="A26" zoomScaleNormal="85" zoomScaleSheetLayoutView="100" workbookViewId="0">
      <selection activeCell="F34" sqref="F34"/>
    </sheetView>
  </sheetViews>
  <sheetFormatPr defaultColWidth="9" defaultRowHeight="16.5"/>
  <cols>
    <col min="1" max="1" width="34.5" style="1" customWidth="1"/>
    <col min="2" max="2" width="24.875" style="8" customWidth="1"/>
    <col min="3" max="3" width="13.875" style="17" customWidth="1"/>
    <col min="4" max="4" width="8" style="17" customWidth="1"/>
    <col min="5" max="16384" width="9" style="1"/>
  </cols>
  <sheetData>
    <row r="1" spans="1:4" ht="54.95" customHeight="1">
      <c r="A1" s="54" t="s">
        <v>59</v>
      </c>
      <c r="B1" s="54"/>
      <c r="C1" s="54"/>
      <c r="D1" s="54"/>
    </row>
    <row r="2" spans="1:4" ht="24.75" customHeight="1">
      <c r="A2" s="55" t="s">
        <v>0</v>
      </c>
      <c r="B2" s="56" t="s">
        <v>1</v>
      </c>
      <c r="C2" s="56"/>
      <c r="D2" s="56"/>
    </row>
    <row r="3" spans="1:4" ht="27" customHeight="1">
      <c r="A3" s="55"/>
      <c r="B3" s="2" t="s">
        <v>2</v>
      </c>
      <c r="C3" s="56" t="s">
        <v>3</v>
      </c>
      <c r="D3" s="56"/>
    </row>
    <row r="4" spans="1:4" ht="32.25" customHeight="1">
      <c r="A4" s="3" t="s">
        <v>4</v>
      </c>
      <c r="B4" s="57">
        <v>0</v>
      </c>
      <c r="C4" s="57"/>
      <c r="D4" s="57"/>
    </row>
    <row r="5" spans="1:4" s="5" customFormat="1" ht="27" customHeight="1">
      <c r="A5" s="4" t="s">
        <v>5</v>
      </c>
      <c r="B5" s="4"/>
      <c r="C5" s="52">
        <v>0</v>
      </c>
      <c r="D5" s="53"/>
    </row>
    <row r="6" spans="1:4" s="6" customFormat="1" ht="23.25" customHeight="1">
      <c r="A6" s="26" t="s">
        <v>6</v>
      </c>
      <c r="B6" s="25"/>
      <c r="C6" s="46">
        <f>C7+C13+C14</f>
        <v>0</v>
      </c>
      <c r="D6" s="46"/>
    </row>
    <row r="7" spans="1:4" s="7" customFormat="1" ht="23.25" customHeight="1">
      <c r="A7" s="23" t="s">
        <v>31</v>
      </c>
      <c r="B7" s="20"/>
      <c r="C7" s="43">
        <f>SUM(C8:D12)</f>
        <v>0</v>
      </c>
      <c r="D7" s="43"/>
    </row>
    <row r="8" spans="1:4" s="7" customFormat="1" ht="23.25" customHeight="1">
      <c r="A8" s="24" t="s">
        <v>25</v>
      </c>
      <c r="B8" s="24" t="s">
        <v>32</v>
      </c>
      <c r="C8" s="48"/>
      <c r="D8" s="49"/>
    </row>
    <row r="9" spans="1:4" s="7" customFormat="1" ht="23.25" customHeight="1">
      <c r="A9" s="24" t="s">
        <v>24</v>
      </c>
      <c r="B9" s="24" t="s">
        <v>33</v>
      </c>
      <c r="C9" s="43"/>
      <c r="D9" s="43"/>
    </row>
    <row r="10" spans="1:4" s="7" customFormat="1" ht="23.25" customHeight="1">
      <c r="A10" s="24" t="s">
        <v>28</v>
      </c>
      <c r="B10" s="24" t="s">
        <v>26</v>
      </c>
      <c r="C10" s="43"/>
      <c r="D10" s="43"/>
    </row>
    <row r="11" spans="1:4" s="7" customFormat="1" ht="23.25" customHeight="1">
      <c r="A11" s="24" t="s">
        <v>29</v>
      </c>
      <c r="B11" s="24" t="s">
        <v>34</v>
      </c>
      <c r="C11" s="43"/>
      <c r="D11" s="43"/>
    </row>
    <row r="12" spans="1:4" s="7" customFormat="1" ht="23.25" customHeight="1">
      <c r="A12" s="24" t="s">
        <v>27</v>
      </c>
      <c r="B12" s="24" t="s">
        <v>35</v>
      </c>
      <c r="C12" s="43"/>
      <c r="D12" s="43"/>
    </row>
    <row r="13" spans="1:4" s="7" customFormat="1" ht="23.25" customHeight="1">
      <c r="A13" s="23" t="s">
        <v>23</v>
      </c>
      <c r="B13" s="24" t="s">
        <v>22</v>
      </c>
      <c r="C13" s="48">
        <f>C7*32%</f>
        <v>0</v>
      </c>
      <c r="D13" s="49"/>
    </row>
    <row r="14" spans="1:4" ht="23.25" customHeight="1">
      <c r="A14" s="27" t="s">
        <v>36</v>
      </c>
      <c r="B14" s="28"/>
      <c r="C14" s="43">
        <f>C15+C16</f>
        <v>0</v>
      </c>
      <c r="D14" s="43"/>
    </row>
    <row r="15" spans="1:4" ht="23.25" customHeight="1">
      <c r="A15" s="24" t="s">
        <v>37</v>
      </c>
      <c r="B15" s="28" t="s">
        <v>19</v>
      </c>
      <c r="C15" s="48"/>
      <c r="D15" s="49"/>
    </row>
    <row r="16" spans="1:4" ht="23.25" customHeight="1">
      <c r="A16" s="29" t="s">
        <v>38</v>
      </c>
      <c r="B16" s="30" t="s">
        <v>39</v>
      </c>
      <c r="C16" s="50"/>
      <c r="D16" s="51"/>
    </row>
    <row r="17" spans="1:4" s="6" customFormat="1" ht="23.25" customHeight="1">
      <c r="A17" s="26" t="s">
        <v>40</v>
      </c>
      <c r="B17" s="25"/>
      <c r="C17" s="46">
        <f>SUM(C18:D22)</f>
        <v>0</v>
      </c>
      <c r="D17" s="46"/>
    </row>
    <row r="18" spans="1:4" s="6" customFormat="1" ht="23.25" customHeight="1">
      <c r="A18" s="31" t="s">
        <v>41</v>
      </c>
      <c r="B18" s="32" t="s">
        <v>42</v>
      </c>
      <c r="C18" s="43"/>
      <c r="D18" s="43"/>
    </row>
    <row r="19" spans="1:4" s="8" customFormat="1" ht="23.25" customHeight="1">
      <c r="A19" s="21" t="s">
        <v>30</v>
      </c>
      <c r="B19" s="22" t="s">
        <v>21</v>
      </c>
      <c r="C19" s="47"/>
      <c r="D19" s="47"/>
    </row>
    <row r="20" spans="1:4" s="8" customFormat="1" ht="23.25" customHeight="1">
      <c r="A20" s="24" t="s">
        <v>43</v>
      </c>
      <c r="B20" s="32" t="s">
        <v>44</v>
      </c>
      <c r="C20" s="43"/>
      <c r="D20" s="43"/>
    </row>
    <row r="21" spans="1:4" s="6" customFormat="1" ht="23.25" customHeight="1">
      <c r="A21" s="28" t="s">
        <v>45</v>
      </c>
      <c r="B21" s="32" t="s">
        <v>46</v>
      </c>
      <c r="C21" s="43"/>
      <c r="D21" s="43"/>
    </row>
    <row r="22" spans="1:4" s="6" customFormat="1" ht="23.25" customHeight="1">
      <c r="A22" s="24" t="s">
        <v>47</v>
      </c>
      <c r="B22" s="32" t="s">
        <v>44</v>
      </c>
      <c r="C22" s="43"/>
      <c r="D22" s="43"/>
    </row>
    <row r="23" spans="1:4" s="6" customFormat="1" ht="23.25" customHeight="1">
      <c r="A23" s="26" t="s">
        <v>7</v>
      </c>
      <c r="B23" s="25"/>
      <c r="C23" s="46">
        <f>SUM(C24:D27)</f>
        <v>0</v>
      </c>
      <c r="D23" s="46"/>
    </row>
    <row r="24" spans="1:4" s="6" customFormat="1" ht="23.25" customHeight="1">
      <c r="A24" s="33" t="s">
        <v>48</v>
      </c>
      <c r="B24" s="24" t="s">
        <v>49</v>
      </c>
      <c r="C24" s="43"/>
      <c r="D24" s="43"/>
    </row>
    <row r="25" spans="1:4" s="6" customFormat="1" ht="23.25" customHeight="1">
      <c r="A25" s="33" t="s">
        <v>50</v>
      </c>
      <c r="B25" s="24" t="s">
        <v>51</v>
      </c>
      <c r="C25" s="43"/>
      <c r="D25" s="43"/>
    </row>
    <row r="26" spans="1:4" s="6" customFormat="1" ht="23.25" customHeight="1">
      <c r="A26" s="33" t="s">
        <v>52</v>
      </c>
      <c r="B26" s="24" t="s">
        <v>53</v>
      </c>
      <c r="C26" s="43"/>
      <c r="D26" s="43"/>
    </row>
    <row r="27" spans="1:4" s="6" customFormat="1" ht="23.25" customHeight="1">
      <c r="A27" s="33" t="s">
        <v>54</v>
      </c>
      <c r="B27" s="24" t="s">
        <v>55</v>
      </c>
      <c r="C27" s="43"/>
      <c r="D27" s="43"/>
    </row>
    <row r="28" spans="1:4" s="6" customFormat="1" ht="23.25" customHeight="1">
      <c r="A28" s="26" t="s">
        <v>20</v>
      </c>
      <c r="B28" s="24"/>
      <c r="C28" s="46">
        <f>C29</f>
        <v>0</v>
      </c>
      <c r="D28" s="46"/>
    </row>
    <row r="29" spans="1:4" s="6" customFormat="1" ht="23.25" customHeight="1">
      <c r="A29" s="34" t="s">
        <v>60</v>
      </c>
      <c r="B29" s="32" t="s">
        <v>61</v>
      </c>
      <c r="C29" s="43">
        <v>0</v>
      </c>
      <c r="D29" s="43"/>
    </row>
    <row r="30" spans="1:4" s="8" customFormat="1" ht="18.75" customHeight="1">
      <c r="A30" s="35" t="s">
        <v>8</v>
      </c>
      <c r="B30" s="36"/>
      <c r="C30" s="44">
        <f>C23+C17+C6+C28</f>
        <v>0</v>
      </c>
      <c r="D30" s="44"/>
    </row>
    <row r="31" spans="1:4" s="8" customFormat="1" ht="22.5" customHeight="1">
      <c r="A31" s="37" t="s">
        <v>9</v>
      </c>
      <c r="B31" s="38" t="s">
        <v>56</v>
      </c>
      <c r="C31" s="45">
        <f>B4/1.05*0.05</f>
        <v>0</v>
      </c>
      <c r="D31" s="45"/>
    </row>
    <row r="32" spans="1:4" ht="19.5">
      <c r="A32" s="39" t="s">
        <v>10</v>
      </c>
      <c r="B32" s="38" t="s">
        <v>57</v>
      </c>
      <c r="C32" s="45">
        <f>B4*17%</f>
        <v>0</v>
      </c>
      <c r="D32" s="45"/>
    </row>
    <row r="33" spans="1:4" ht="18.75">
      <c r="A33" s="39" t="s">
        <v>58</v>
      </c>
      <c r="B33" s="40"/>
      <c r="C33" s="41">
        <f>B4-C30-C31-C32</f>
        <v>0</v>
      </c>
      <c r="D33" s="42" t="e">
        <f>C33/B4</f>
        <v>#DIV/0!</v>
      </c>
    </row>
    <row r="34" spans="1:4" s="5" customFormat="1" ht="18.75">
      <c r="A34" s="10" t="s">
        <v>11</v>
      </c>
      <c r="B34" s="11" t="e">
        <f>C5/B4</f>
        <v>#DIV/0!</v>
      </c>
      <c r="C34" s="12">
        <f>C5-C30-C31-C32</f>
        <v>0</v>
      </c>
      <c r="D34" s="13" t="e">
        <f>C34/C5</f>
        <v>#DIV/0!</v>
      </c>
    </row>
    <row r="35" spans="1:4" ht="19.5">
      <c r="A35" s="14" t="s">
        <v>12</v>
      </c>
      <c r="B35" s="15"/>
      <c r="C35" s="16">
        <f>$B$4*95%-$C$30-($B$4*95%/1.05*0.05)-($B$4*95%*17%)</f>
        <v>0</v>
      </c>
      <c r="D35" s="9" t="e">
        <f>C35/($B$4*95%)</f>
        <v>#DIV/0!</v>
      </c>
    </row>
    <row r="36" spans="1:4" ht="19.5">
      <c r="A36" s="14" t="s">
        <v>13</v>
      </c>
      <c r="B36" s="15"/>
      <c r="C36" s="16">
        <f>$B$4*90%-$C$30-($B$4*90%/1.05*0.05)-($B$4*90%*17%)</f>
        <v>0</v>
      </c>
      <c r="D36" s="9" t="e">
        <f>C36/($B$4*90%)</f>
        <v>#DIV/0!</v>
      </c>
    </row>
    <row r="37" spans="1:4" ht="19.5">
      <c r="A37" s="14" t="s">
        <v>14</v>
      </c>
      <c r="B37" s="15"/>
      <c r="C37" s="16">
        <f>$B$4*85%-$C$30-($B$4*85%/1.05*0.05)-($B$4*85%*17%)</f>
        <v>0</v>
      </c>
      <c r="D37" s="9" t="e">
        <f>C37/($B$4*85%)</f>
        <v>#DIV/0!</v>
      </c>
    </row>
    <row r="38" spans="1:4" ht="19.5">
      <c r="A38" s="14" t="s">
        <v>15</v>
      </c>
      <c r="B38" s="15"/>
      <c r="C38" s="16">
        <f>$B$4*80%-$C$30-($B$4*80%/1.05*0.05)-($B$4*80%*17%)</f>
        <v>0</v>
      </c>
      <c r="D38" s="9" t="e">
        <f>C38/($B$4*80%)</f>
        <v>#DIV/0!</v>
      </c>
    </row>
    <row r="39" spans="1:4" ht="19.5">
      <c r="A39" s="14" t="s">
        <v>16</v>
      </c>
      <c r="B39" s="15"/>
      <c r="C39" s="16">
        <f>$B$4*75%-$C$30-($B$4*75%/1.05*0.05)-($B$4*75%*17%)</f>
        <v>0</v>
      </c>
      <c r="D39" s="9" t="e">
        <f>C39/($B$4*75%)</f>
        <v>#DIV/0!</v>
      </c>
    </row>
    <row r="40" spans="1:4" ht="19.5">
      <c r="A40" s="14" t="s">
        <v>17</v>
      </c>
      <c r="B40" s="15"/>
      <c r="C40" s="16">
        <f>$B$4*70%-$C$30-($B$4*70%/1.05*0.05)-($B$4*70%*17%)</f>
        <v>0</v>
      </c>
      <c r="D40" s="9" t="e">
        <f>C40/($B$4*70%)</f>
        <v>#DIV/0!</v>
      </c>
    </row>
    <row r="41" spans="1:4">
      <c r="A41" s="18" t="s">
        <v>18</v>
      </c>
      <c r="B41" s="18"/>
      <c r="C41" s="19"/>
      <c r="D41" s="18"/>
    </row>
  </sheetData>
  <mergeCells count="33">
    <mergeCell ref="C5:D5"/>
    <mergeCell ref="A1:D1"/>
    <mergeCell ref="A2:A3"/>
    <mergeCell ref="B2:D2"/>
    <mergeCell ref="C3:D3"/>
    <mergeCell ref="B4:D4"/>
    <mergeCell ref="C17:D17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29:D29"/>
    <mergeCell ref="C30:D30"/>
    <mergeCell ref="C31:D31"/>
    <mergeCell ref="C32:D32"/>
    <mergeCell ref="C28:D28"/>
  </mergeCells>
  <phoneticPr fontId="7" type="noConversion"/>
  <printOptions horizontalCentered="1"/>
  <pageMargins left="0.19685039370078741" right="0.19685039370078741" top="0.55118110236220474" bottom="0.47244094488188981" header="0.51181102362204722" footer="0.39370078740157483"/>
  <pageSetup paperSize="9"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成本估算</vt:lpstr>
      <vt:lpstr>成本估算!Print_Area</vt:lpstr>
    </vt:vector>
  </TitlesOfParts>
  <Company>ftis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蕭秋惠</cp:lastModifiedBy>
  <cp:lastPrinted>2016-05-06T06:38:19Z</cp:lastPrinted>
  <dcterms:created xsi:type="dcterms:W3CDTF">2009-03-24T01:46:07Z</dcterms:created>
  <dcterms:modified xsi:type="dcterms:W3CDTF">2016-05-06T06:40:06Z</dcterms:modified>
</cp:coreProperties>
</file>