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345" lockStructure="1"/>
  <bookViews>
    <workbookView xWindow="120" yWindow="75" windowWidth="20115" windowHeight="7995"/>
  </bookViews>
  <sheets>
    <sheet name="KGID" sheetId="1" r:id="rId1"/>
    <sheet name="BONUS" sheetId="2" state="hidden" r:id="rId2"/>
  </sheets>
  <definedNames>
    <definedName name="_xlnm.Print_Area" localSheetId="0">KGID!$H$10:$M$17</definedName>
  </definedNames>
  <calcPr calcId="144525"/>
</workbook>
</file>

<file path=xl/calcChain.xml><?xml version="1.0" encoding="utf-8"?>
<calcChain xmlns="http://schemas.openxmlformats.org/spreadsheetml/2006/main">
  <c r="Z35" i="2" l="1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C9" i="2"/>
  <c r="Z5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20" i="1"/>
  <c r="AA35" i="2" l="1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A21" i="2" l="1"/>
  <c r="AR183" i="2" l="1"/>
  <c r="AQ169" i="2"/>
  <c r="AR143" i="2"/>
  <c r="AQ129" i="2"/>
  <c r="AR103" i="2"/>
  <c r="AQ89" i="2"/>
  <c r="AR63" i="2"/>
  <c r="AQ49" i="2"/>
  <c r="AR23" i="2"/>
  <c r="AQ9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D8" i="2"/>
  <c r="C8" i="2"/>
  <c r="D7" i="2"/>
  <c r="C7" i="2"/>
  <c r="D6" i="2"/>
  <c r="C6" i="2"/>
  <c r="D5" i="2"/>
  <c r="C5" i="2"/>
  <c r="AA37" i="2" l="1"/>
  <c r="AC17" i="2"/>
  <c r="AC29" i="2"/>
  <c r="AC16" i="2"/>
  <c r="AC24" i="2"/>
  <c r="W18" i="2"/>
  <c r="W26" i="2"/>
  <c r="W34" i="2"/>
  <c r="AC9" i="2"/>
  <c r="AC11" i="2"/>
  <c r="AC13" i="2"/>
  <c r="AC35" i="2"/>
  <c r="W35" i="2"/>
  <c r="AC10" i="2"/>
  <c r="AC34" i="2"/>
  <c r="AC19" i="2"/>
  <c r="AC21" i="2"/>
  <c r="AC25" i="2"/>
  <c r="AC27" i="2"/>
  <c r="AC32" i="2"/>
  <c r="AB37" i="2"/>
  <c r="AC8" i="2"/>
  <c r="AC18" i="2"/>
  <c r="AC26" i="2"/>
  <c r="AC33" i="2"/>
  <c r="AC5" i="2"/>
  <c r="W13" i="2"/>
  <c r="AC6" i="2"/>
  <c r="AC15" i="2"/>
  <c r="AC20" i="2"/>
  <c r="AC22" i="2"/>
  <c r="AC31" i="2"/>
  <c r="AC7" i="2"/>
  <c r="AC12" i="2"/>
  <c r="AC14" i="2"/>
  <c r="AC23" i="2"/>
  <c r="AC28" i="2"/>
  <c r="AC30" i="2"/>
  <c r="Q34" i="2"/>
  <c r="W9" i="2"/>
  <c r="W11" i="2"/>
  <c r="Q35" i="2"/>
  <c r="W10" i="2"/>
  <c r="W17" i="2"/>
  <c r="W29" i="2"/>
  <c r="V37" i="2"/>
  <c r="W8" i="2"/>
  <c r="W33" i="2"/>
  <c r="U37" i="2"/>
  <c r="W16" i="2"/>
  <c r="W24" i="2"/>
  <c r="W19" i="2"/>
  <c r="W21" i="2"/>
  <c r="W25" i="2"/>
  <c r="W27" i="2"/>
  <c r="W32" i="2"/>
  <c r="W5" i="2"/>
  <c r="W6" i="2"/>
  <c r="W15" i="2"/>
  <c r="W20" i="2"/>
  <c r="W22" i="2"/>
  <c r="W31" i="2"/>
  <c r="W7" i="2"/>
  <c r="W12" i="2"/>
  <c r="W14" i="2"/>
  <c r="W23" i="2"/>
  <c r="W28" i="2"/>
  <c r="W30" i="2"/>
  <c r="Q13" i="2"/>
  <c r="K34" i="2"/>
  <c r="O37" i="2"/>
  <c r="Q9" i="2"/>
  <c r="Q11" i="2"/>
  <c r="Q16" i="2"/>
  <c r="Q24" i="2"/>
  <c r="E20" i="2"/>
  <c r="E24" i="2"/>
  <c r="E26" i="2"/>
  <c r="E28" i="2"/>
  <c r="E32" i="2"/>
  <c r="E34" i="2"/>
  <c r="K9" i="2"/>
  <c r="K11" i="2"/>
  <c r="K13" i="2"/>
  <c r="K19" i="2"/>
  <c r="K21" i="2"/>
  <c r="K25" i="2"/>
  <c r="K27" i="2"/>
  <c r="K29" i="2"/>
  <c r="Q10" i="2"/>
  <c r="Q17" i="2"/>
  <c r="Q29" i="2"/>
  <c r="Q19" i="2"/>
  <c r="Q21" i="2"/>
  <c r="Q25" i="2"/>
  <c r="Q27" i="2"/>
  <c r="Q32" i="2"/>
  <c r="P37" i="2"/>
  <c r="Q8" i="2"/>
  <c r="Q18" i="2"/>
  <c r="Q26" i="2"/>
  <c r="Q33" i="2"/>
  <c r="I37" i="2"/>
  <c r="Q5" i="2"/>
  <c r="Q6" i="2"/>
  <c r="Q15" i="2"/>
  <c r="Q20" i="2"/>
  <c r="Q22" i="2"/>
  <c r="Q31" i="2"/>
  <c r="Q7" i="2"/>
  <c r="Q12" i="2"/>
  <c r="Q14" i="2"/>
  <c r="Q23" i="2"/>
  <c r="Q28" i="2"/>
  <c r="Q30" i="2"/>
  <c r="K8" i="2"/>
  <c r="K16" i="2"/>
  <c r="K24" i="2"/>
  <c r="K33" i="2"/>
  <c r="K32" i="2"/>
  <c r="E25" i="2"/>
  <c r="E33" i="2"/>
  <c r="E35" i="2"/>
  <c r="K10" i="2"/>
  <c r="K17" i="2"/>
  <c r="K35" i="2"/>
  <c r="J37" i="2"/>
  <c r="K18" i="2"/>
  <c r="K26" i="2"/>
  <c r="K5" i="2"/>
  <c r="E7" i="2"/>
  <c r="E15" i="2"/>
  <c r="K6" i="2"/>
  <c r="K15" i="2"/>
  <c r="K20" i="2"/>
  <c r="K22" i="2"/>
  <c r="K31" i="2"/>
  <c r="E8" i="2"/>
  <c r="K7" i="2"/>
  <c r="K12" i="2"/>
  <c r="K14" i="2"/>
  <c r="K23" i="2"/>
  <c r="K28" i="2"/>
  <c r="K30" i="2"/>
  <c r="E9" i="2"/>
  <c r="E17" i="2"/>
  <c r="E10" i="2"/>
  <c r="E12" i="2"/>
  <c r="E16" i="2"/>
  <c r="E18" i="2"/>
  <c r="E23" i="2"/>
  <c r="E31" i="2"/>
  <c r="D37" i="2"/>
  <c r="C37" i="2"/>
  <c r="E11" i="2"/>
  <c r="E13" i="2"/>
  <c r="E22" i="2"/>
  <c r="E27" i="2"/>
  <c r="E29" i="2"/>
  <c r="E5" i="2"/>
  <c r="E14" i="2"/>
  <c r="E19" i="2"/>
  <c r="E21" i="2"/>
  <c r="E30" i="2"/>
  <c r="E6" i="2"/>
  <c r="AC37" i="2" l="1"/>
  <c r="AQ172" i="2" s="1"/>
  <c r="AQ173" i="2" s="1"/>
  <c r="AQ174" i="2" s="1"/>
  <c r="AQ175" i="2" s="1"/>
  <c r="AQ176" i="2" s="1"/>
  <c r="W37" i="2"/>
  <c r="AQ132" i="2" s="1"/>
  <c r="AQ133" i="2" s="1"/>
  <c r="AQ134" i="2" s="1"/>
  <c r="Q37" i="2"/>
  <c r="AQ92" i="2" s="1"/>
  <c r="AQ93" i="2" s="1"/>
  <c r="AQ94" i="2" s="1"/>
  <c r="K37" i="2"/>
  <c r="AQ52" i="2" s="1"/>
  <c r="AQ53" i="2" s="1"/>
  <c r="AQ54" i="2" s="1"/>
  <c r="E37" i="2"/>
  <c r="AQ12" i="2" l="1"/>
  <c r="AQ13" i="2" s="1"/>
  <c r="AQ14" i="2" s="1"/>
  <c r="AQ15" i="2" s="1"/>
  <c r="AQ16" i="2" s="1"/>
  <c r="L40" i="2"/>
  <c r="M20" i="1" s="1"/>
  <c r="AQ95" i="2"/>
  <c r="AQ96" i="2" s="1"/>
  <c r="AQ135" i="2"/>
  <c r="AQ136" i="2" s="1"/>
  <c r="AQ55" i="2"/>
  <c r="AQ56" i="2" s="1"/>
  <c r="AP182" i="2"/>
  <c r="AR182" i="2" s="1"/>
  <c r="AT183" i="2" s="1"/>
  <c r="AU183" i="2" s="1"/>
  <c r="AQ177" i="2"/>
  <c r="AP142" i="2" l="1"/>
  <c r="AR142" i="2" s="1"/>
  <c r="AT143" i="2" s="1"/>
  <c r="AU143" i="2" s="1"/>
  <c r="AQ137" i="2"/>
  <c r="AP102" i="2"/>
  <c r="AR102" i="2" s="1"/>
  <c r="AT103" i="2" s="1"/>
  <c r="AU103" i="2" s="1"/>
  <c r="AQ97" i="2"/>
  <c r="AP62" i="2"/>
  <c r="AR62" i="2" s="1"/>
  <c r="AT63" i="2" s="1"/>
  <c r="AU63" i="2" s="1"/>
  <c r="AQ57" i="2"/>
  <c r="AP22" i="2"/>
  <c r="AR22" i="2" s="1"/>
  <c r="AT23" i="2" s="1"/>
  <c r="AU23" i="2" s="1"/>
  <c r="AQ17" i="2"/>
  <c r="I15" i="1" l="1"/>
  <c r="H15" i="1"/>
  <c r="F43" i="1"/>
  <c r="I14" i="1"/>
  <c r="H14" i="1"/>
  <c r="E43" i="1"/>
  <c r="I13" i="1"/>
  <c r="H13" i="1"/>
  <c r="D43" i="1"/>
  <c r="I12" i="1"/>
  <c r="H12" i="1"/>
  <c r="C43" i="1"/>
  <c r="I10" i="1"/>
  <c r="I11" i="1"/>
  <c r="H11" i="1"/>
  <c r="J13" i="1" l="1"/>
  <c r="J14" i="1"/>
  <c r="J12" i="1"/>
  <c r="J15" i="1" l="1"/>
  <c r="L14" i="1"/>
  <c r="L13" i="1"/>
  <c r="L12" i="1"/>
  <c r="B43" i="1"/>
  <c r="L15" i="1" l="1"/>
  <c r="M15" i="1"/>
  <c r="M13" i="1"/>
  <c r="K13" i="1"/>
  <c r="M14" i="1"/>
  <c r="K14" i="1"/>
  <c r="M12" i="1"/>
  <c r="K12" i="1"/>
  <c r="K15" i="1" l="1"/>
  <c r="J11" i="1" l="1"/>
  <c r="J17" i="1" s="1"/>
  <c r="L11" i="1" l="1"/>
  <c r="L17" i="1" s="1"/>
  <c r="K11" i="1"/>
  <c r="K17" i="1" s="1"/>
  <c r="M11" i="1" l="1"/>
  <c r="M17" i="1" s="1"/>
</calcChain>
</file>

<file path=xl/sharedStrings.xml><?xml version="1.0" encoding="utf-8"?>
<sst xmlns="http://schemas.openxmlformats.org/spreadsheetml/2006/main" count="282" uniqueCount="65">
  <si>
    <t>Duration</t>
  </si>
  <si>
    <t>Bonus Year</t>
  </si>
  <si>
    <t>Bonus Amount</t>
  </si>
  <si>
    <t>Premium</t>
  </si>
  <si>
    <t>Total</t>
  </si>
  <si>
    <t>AGE FACTOR FOR LOAN</t>
  </si>
  <si>
    <t>20 TO 28</t>
  </si>
  <si>
    <t>Apr 90 to Mar 92</t>
  </si>
  <si>
    <t xml:space="preserve"> </t>
  </si>
  <si>
    <t>Apr 92 to Mar 94</t>
  </si>
  <si>
    <t>42 TO 47</t>
  </si>
  <si>
    <t>Apr 94 to Mar 96</t>
  </si>
  <si>
    <t>48 TO 51</t>
  </si>
  <si>
    <t>Apr 96 to Mar 98</t>
  </si>
  <si>
    <t>52 TO 55</t>
  </si>
  <si>
    <t>Apr 98 to Mar 00</t>
  </si>
  <si>
    <t>Apr 00 to Mar 02</t>
  </si>
  <si>
    <t>Loan</t>
  </si>
  <si>
    <t>Apr 02 to Mar 04</t>
  </si>
  <si>
    <t>Apr 04 to Mar 06</t>
  </si>
  <si>
    <t>Apr 06 to Mar 08</t>
  </si>
  <si>
    <t>Apr 08 to Mar 10</t>
  </si>
  <si>
    <t>Apr 10 to Mar 12</t>
  </si>
  <si>
    <t>Apr 12 to Mar 14</t>
  </si>
  <si>
    <t>Apr 14 to Mar 16</t>
  </si>
  <si>
    <t>Apr 16 to Mar 18</t>
  </si>
  <si>
    <t>Apr 18 to Mar 20</t>
  </si>
  <si>
    <t>KGID LOAN INTEREST FORMULA</t>
  </si>
  <si>
    <t>Interest</t>
  </si>
  <si>
    <t>Sum Assured</t>
  </si>
  <si>
    <t>Monthly Premium</t>
  </si>
  <si>
    <t>Bonus Declared</t>
  </si>
  <si>
    <t>Apr 80 to Mar 82</t>
  </si>
  <si>
    <t>Apr 82 to Mar 84</t>
  </si>
  <si>
    <t>Sep 84 to Mar 86</t>
  </si>
  <si>
    <t>Apr 86 to Mar 88</t>
  </si>
  <si>
    <t>Apr 88 to Mar 90</t>
  </si>
  <si>
    <t>Apr 20 to Mar 22</t>
  </si>
  <si>
    <t>Apr 22 to Mar 24</t>
  </si>
  <si>
    <t>Apr 24 to Mar 26</t>
  </si>
  <si>
    <t>Apr 26 to Mar 28</t>
  </si>
  <si>
    <t>Apr 28 to Mar 30</t>
  </si>
  <si>
    <t>Apr 30 to Mar 32</t>
  </si>
  <si>
    <t>Apr 32 to Mar 34</t>
  </si>
  <si>
    <t>Apr 34 to Mar 36</t>
  </si>
  <si>
    <t>Apr 36 to Mar 38</t>
  </si>
  <si>
    <t>Apr 38 to Mar 40</t>
  </si>
  <si>
    <t>Apr 40 to Mar 42</t>
  </si>
  <si>
    <t>AGE AT PRESENT</t>
  </si>
  <si>
    <t>29 TO 35</t>
  </si>
  <si>
    <t>36 TO 41</t>
  </si>
  <si>
    <t>KGID  No.</t>
  </si>
  <si>
    <t>LOAN AMOUNT</t>
  </si>
  <si>
    <t>Interest Amount</t>
  </si>
  <si>
    <t>TOTAL</t>
  </si>
  <si>
    <t>Loan Instalment for 40 months</t>
  </si>
  <si>
    <t>Interest  Instalment for 8 months</t>
  </si>
  <si>
    <t>No. of Months Premium Paid</t>
  </si>
  <si>
    <t>Policy No. 1</t>
  </si>
  <si>
    <t>Policy No. 2</t>
  </si>
  <si>
    <t>Policy No. 3</t>
  </si>
  <si>
    <t>Policy No. 4</t>
  </si>
  <si>
    <t>Policy No. 5</t>
  </si>
  <si>
    <t>Apr 84 to Mar 86</t>
  </si>
  <si>
    <t>TOTAL OF ALL POLICIES BONUS+PREMIUM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</si>
</sst>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Cambria"/>
      <family val="1"/>
      <scheme val="major"/>
    </font>
    <font>
      <b/>
      <sz val="11"/>
      <color rgb="FF7030A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b/>
      <sz val="12"/>
      <color theme="5" tint="-0.249977111117893"/>
      <name val="Arial"/>
      <family val="2"/>
    </font>
    <font>
      <b/>
      <sz val="12"/>
      <color theme="2" tint="-0.499984740745262"/>
      <name val="Arial"/>
      <family val="2"/>
    </font>
    <font>
      <b/>
      <sz val="12"/>
      <color theme="8" tint="-0.499984740745262"/>
      <name val="Arial"/>
      <family val="2"/>
    </font>
    <font>
      <b/>
      <sz val="11"/>
      <color rgb="FF0070C0"/>
      <name val="Arial"/>
      <family val="2"/>
    </font>
    <font>
      <b/>
      <sz val="11"/>
      <color rgb="FF00B050"/>
      <name val="Arial"/>
      <family val="2"/>
    </font>
    <font>
      <b/>
      <sz val="11"/>
      <color theme="5" tint="-0.249977111117893"/>
      <name val="Arial"/>
      <family val="2"/>
    </font>
    <font>
      <b/>
      <sz val="11"/>
      <color theme="2" tint="-0.499984740745262"/>
      <name val="Arial"/>
      <family val="2"/>
    </font>
    <font>
      <b/>
      <sz val="11"/>
      <color theme="8" tint="-0.499984740745262"/>
      <name val="Arial"/>
      <family val="2"/>
    </font>
    <font>
      <b/>
      <sz val="16"/>
      <name val="Arial"/>
      <family val="2"/>
    </font>
    <font>
      <b/>
      <sz val="16"/>
      <color rgb="FF00206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C00000"/>
      <name val="Arial"/>
      <family val="2"/>
    </font>
    <font>
      <b/>
      <sz val="12"/>
      <color rgb="FF7030A0"/>
      <name val="Calibri"/>
      <family val="2"/>
      <scheme val="minor"/>
    </font>
    <font>
      <b/>
      <sz val="11"/>
      <name val="Arial Narrow"/>
      <family val="2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7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3" fillId="0" borderId="2" xfId="0" applyNumberFormat="1" applyFont="1" applyBorder="1"/>
    <xf numFmtId="1" fontId="0" fillId="0" borderId="0" xfId="0" applyNumberFormat="1"/>
    <xf numFmtId="1" fontId="0" fillId="0" borderId="3" xfId="0" applyNumberFormat="1" applyBorder="1"/>
    <xf numFmtId="0" fontId="4" fillId="0" borderId="0" xfId="0" applyFont="1" applyAlignment="1">
      <alignment horizontal="center"/>
    </xf>
    <xf numFmtId="1" fontId="5" fillId="0" borderId="0" xfId="0" applyNumberFormat="1" applyFont="1"/>
    <xf numFmtId="1" fontId="3" fillId="0" borderId="0" xfId="0" applyNumberFormat="1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3" borderId="5" xfId="0" applyFont="1" applyFill="1" applyBorder="1"/>
    <xf numFmtId="0" fontId="4" fillId="0" borderId="4" xfId="0" applyFont="1" applyBorder="1" applyAlignment="1"/>
    <xf numFmtId="0" fontId="4" fillId="0" borderId="6" xfId="0" applyFont="1" applyBorder="1" applyAlignment="1"/>
    <xf numFmtId="0" fontId="3" fillId="0" borderId="0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right" vertical="center"/>
    </xf>
    <xf numFmtId="1" fontId="14" fillId="0" borderId="2" xfId="0" applyNumberFormat="1" applyFont="1" applyBorder="1" applyAlignment="1">
      <alignment horizontal="right" vertical="center"/>
    </xf>
    <xf numFmtId="1" fontId="15" fillId="0" borderId="2" xfId="0" applyNumberFormat="1" applyFont="1" applyBorder="1" applyAlignment="1">
      <alignment horizontal="right" vertical="center"/>
    </xf>
    <xf numFmtId="1" fontId="14" fillId="0" borderId="0" xfId="0" applyNumberFormat="1" applyFont="1" applyBorder="1" applyAlignment="1">
      <alignment horizontal="right" vertical="center"/>
    </xf>
    <xf numFmtId="1" fontId="15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/>
    <xf numFmtId="0" fontId="3" fillId="0" borderId="0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" fontId="10" fillId="0" borderId="11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right" vertical="center"/>
    </xf>
    <xf numFmtId="1" fontId="10" fillId="0" borderId="13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right" vertical="center"/>
    </xf>
    <xf numFmtId="1" fontId="17" fillId="0" borderId="2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right" vertical="center"/>
    </xf>
    <xf numFmtId="1" fontId="16" fillId="0" borderId="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right" vertical="center"/>
    </xf>
    <xf numFmtId="1" fontId="16" fillId="0" borderId="12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left" vertical="center"/>
    </xf>
    <xf numFmtId="1" fontId="11" fillId="0" borderId="11" xfId="0" applyNumberFormat="1" applyFont="1" applyBorder="1" applyAlignment="1">
      <alignment horizontal="left" vertical="center"/>
    </xf>
    <xf numFmtId="0" fontId="23" fillId="0" borderId="2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8" fillId="0" borderId="2" xfId="0" applyFont="1" applyBorder="1" applyAlignment="1" applyProtection="1">
      <alignment horizontal="right" vertical="center"/>
      <protection locked="0"/>
    </xf>
    <xf numFmtId="0" fontId="19" fillId="0" borderId="2" xfId="0" applyFont="1" applyBorder="1" applyAlignment="1" applyProtection="1">
      <alignment horizontal="right" vertical="center"/>
      <protection locked="0"/>
    </xf>
    <xf numFmtId="0" fontId="20" fillId="0" borderId="2" xfId="0" applyFont="1" applyBorder="1" applyAlignment="1" applyProtection="1">
      <alignment horizontal="right" vertical="center"/>
      <protection locked="0"/>
    </xf>
    <xf numFmtId="0" fontId="21" fillId="0" borderId="2" xfId="0" applyFont="1" applyBorder="1" applyAlignment="1" applyProtection="1">
      <alignment horizontal="right" vertical="center"/>
      <protection locked="0"/>
    </xf>
    <xf numFmtId="0" fontId="22" fillId="0" borderId="2" xfId="0" applyFont="1" applyBorder="1" applyAlignment="1" applyProtection="1">
      <alignment horizontal="right" vertical="center"/>
      <protection locked="0"/>
    </xf>
    <xf numFmtId="1" fontId="32" fillId="6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8" fillId="4" borderId="0" xfId="0" applyFont="1" applyFill="1" applyBorder="1" applyAlignment="1" applyProtection="1">
      <alignment horizontal="center" vertical="center"/>
      <protection hidden="1"/>
    </xf>
    <xf numFmtId="0" fontId="29" fillId="3" borderId="5" xfId="0" applyFont="1" applyFill="1" applyBorder="1" applyAlignment="1" applyProtection="1">
      <alignment horizontal="center" vertical="center"/>
      <protection locked="0"/>
    </xf>
    <xf numFmtId="0" fontId="30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5" fillId="5" borderId="16" xfId="0" applyFont="1" applyFill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1" fontId="34" fillId="8" borderId="5" xfId="0" applyNumberFormat="1" applyFont="1" applyFill="1" applyBorder="1" applyAlignment="1">
      <alignment horizontal="right" vertical="center"/>
    </xf>
    <xf numFmtId="1" fontId="33" fillId="7" borderId="17" xfId="0" applyNumberFormat="1" applyFont="1" applyFill="1" applyBorder="1" applyAlignment="1">
      <alignment horizontal="center" vertical="center"/>
    </xf>
    <xf numFmtId="1" fontId="33" fillId="7" borderId="18" xfId="0" applyNumberFormat="1" applyFont="1" applyFill="1" applyBorder="1" applyAlignment="1">
      <alignment horizontal="center" vertical="center"/>
    </xf>
    <xf numFmtId="1" fontId="33" fillId="7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74468</xdr:colOff>
      <xdr:row>0</xdr:row>
      <xdr:rowOff>122196</xdr:rowOff>
    </xdr:from>
    <xdr:to>
      <xdr:col>12</xdr:col>
      <xdr:colOff>1247775</xdr:colOff>
      <xdr:row>0</xdr:row>
      <xdr:rowOff>423910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4468" y="122196"/>
          <a:ext cx="11603182" cy="30171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 w="41275" cmpd="sng">
          <a:solidFill>
            <a:srgbClr val="C00000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ctr" anchorCtr="1">
          <a:spAutoFit/>
        </a:bodyPr>
        <a:lstStyle/>
        <a:p>
          <a:pPr algn="ctr"/>
          <a:r>
            <a:rPr lang="en-US" sz="1200">
              <a:solidFill>
                <a:schemeClr val="tx2">
                  <a:lumMod val="50000"/>
                </a:schemeClr>
              </a:solidFill>
              <a:latin typeface="+mj-lt"/>
            </a:rPr>
            <a:t>Designed and Programmed by P.Purushotham, Stenographer, Commissionerate</a:t>
          </a:r>
          <a:r>
            <a:rPr lang="en-US" sz="1200" baseline="0">
              <a:solidFill>
                <a:schemeClr val="tx2">
                  <a:lumMod val="50000"/>
                </a:schemeClr>
              </a:solidFill>
              <a:latin typeface="+mj-lt"/>
            </a:rPr>
            <a:t> of Collegiate Education, Bangalore.           </a:t>
          </a:r>
          <a:r>
            <a:rPr lang="en-US" sz="1200" b="1" baseline="0">
              <a:solidFill>
                <a:schemeClr val="accent2">
                  <a:lumMod val="50000"/>
                </a:schemeClr>
              </a:solidFill>
              <a:latin typeface="+mj-lt"/>
            </a:rPr>
            <a:t>[updated  upto 2014-16 Bonus]</a:t>
          </a:r>
          <a:endParaRPr lang="en-US" sz="1200" b="1">
            <a:solidFill>
              <a:schemeClr val="accent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2</xdr:col>
      <xdr:colOff>28575</xdr:colOff>
      <xdr:row>1</xdr:row>
      <xdr:rowOff>0</xdr:rowOff>
    </xdr:from>
    <xdr:to>
      <xdr:col>3</xdr:col>
      <xdr:colOff>933449</xdr:colOff>
      <xdr:row>3</xdr:row>
      <xdr:rowOff>123825</xdr:rowOff>
    </xdr:to>
    <xdr:sp macro="" textlink="">
      <xdr:nvSpPr>
        <xdr:cNvPr id="3" name="Left Arrow 2"/>
        <xdr:cNvSpPr>
          <a:spLocks/>
        </xdr:cNvSpPr>
      </xdr:nvSpPr>
      <xdr:spPr>
        <a:xfrm>
          <a:off x="2124075" y="523875"/>
          <a:ext cx="1847849" cy="561975"/>
        </a:xfrm>
        <a:prstGeom prst="leftArrow">
          <a:avLst/>
        </a:prstGeom>
        <a:solidFill>
          <a:srgbClr val="00B050"/>
        </a:solidFill>
        <a:ln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overflow" horzOverflow="overflow" rtlCol="0" anchor="ctr">
          <a:noAutofit/>
          <a:sp3d extrusionH="57150">
            <a:bevelT w="38100" h="38100" prst="convex"/>
          </a:sp3d>
        </a:bodyPr>
        <a:lstStyle/>
        <a:p>
          <a:pPr algn="ctr"/>
          <a:r>
            <a:rPr lang="en-US" sz="1050" b="1" cap="none" spc="0">
              <a:ln w="10541" cmpd="sng">
                <a:solidFill>
                  <a:schemeClr val="tx2">
                    <a:lumMod val="50000"/>
                  </a:schemeClr>
                </a:solidFill>
                <a:prstDash val="solid"/>
              </a:ln>
              <a:solidFill>
                <a:srgbClr val="00B05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innerShdw blurRad="114300">
                  <a:prstClr val="black"/>
                </a:innerShdw>
              </a:effectLst>
              <a:latin typeface="+mj-lt"/>
              <a:ea typeface="Adobe Fan Heiti Std B" pitchFamily="34" charset="-128"/>
              <a:cs typeface="Adobe Arabic" pitchFamily="18" charset="-78"/>
            </a:rPr>
            <a:t>Type  your present AGE</a:t>
          </a:r>
        </a:p>
      </xdr:txBody>
    </xdr:sp>
    <xdr:clientData fPrintsWithSheet="0"/>
  </xdr:twoCellAnchor>
  <xdr:oneCellAnchor>
    <xdr:from>
      <xdr:col>6</xdr:col>
      <xdr:colOff>219077</xdr:colOff>
      <xdr:row>4</xdr:row>
      <xdr:rowOff>205425</xdr:rowOff>
    </xdr:from>
    <xdr:ext cx="2800348" cy="655949"/>
    <xdr:sp macro="" textlink="">
      <xdr:nvSpPr>
        <xdr:cNvPr id="4" name="Left Arrow Callout 3"/>
        <xdr:cNvSpPr/>
      </xdr:nvSpPr>
      <xdr:spPr>
        <a:xfrm>
          <a:off x="6086477" y="1462725"/>
          <a:ext cx="2800348" cy="655949"/>
        </a:xfrm>
        <a:prstGeom prst="leftArrowCallout">
          <a:avLst>
            <a:gd name="adj1" fmla="val 19117"/>
            <a:gd name="adj2" fmla="val 20588"/>
            <a:gd name="adj3" fmla="val 97059"/>
            <a:gd name="adj4" fmla="val 63445"/>
          </a:avLst>
        </a:prstGeom>
        <a:gradFill>
          <a:gsLst>
            <a:gs pos="87000">
              <a:schemeClr val="accent4">
                <a:shade val="51000"/>
                <a:satMod val="130000"/>
              </a:schemeClr>
            </a:gs>
            <a:gs pos="94000">
              <a:schemeClr val="accent4">
                <a:shade val="93000"/>
                <a:satMod val="130000"/>
              </a:schemeClr>
            </a:gs>
            <a:gs pos="100000">
              <a:schemeClr val="accent4">
                <a:shade val="94000"/>
                <a:satMod val="135000"/>
              </a:schemeClr>
            </a:gs>
          </a:gsLst>
          <a:lin ang="16200000" scaled="0"/>
        </a:gradFill>
        <a:ln w="57150" cmpd="sng">
          <a:solidFill>
            <a:srgbClr val="C00000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en-IN" sz="1200" b="1">
              <a:solidFill>
                <a:srgbClr val="00B0F0"/>
              </a:solidFill>
            </a:rPr>
            <a:t>Please enter KGID</a:t>
          </a:r>
          <a:r>
            <a:rPr lang="en-IN" sz="1200" b="1" baseline="0">
              <a:solidFill>
                <a:srgbClr val="00B0F0"/>
              </a:solidFill>
            </a:rPr>
            <a:t> Policy No., Sum Assured &amp; Monthly Premium</a:t>
          </a:r>
          <a:endParaRPr lang="en-IN" sz="1200" b="1">
            <a:solidFill>
              <a:srgbClr val="00B0F0"/>
            </a:solidFill>
          </a:endParaRPr>
        </a:p>
      </xdr:txBody>
    </xdr:sp>
    <xdr:clientData fPrintsWithSheet="0"/>
  </xdr:oneCellAnchor>
  <xdr:oneCellAnchor>
    <xdr:from>
      <xdr:col>6</xdr:col>
      <xdr:colOff>180974</xdr:colOff>
      <xdr:row>22</xdr:row>
      <xdr:rowOff>115403</xdr:rowOff>
    </xdr:from>
    <xdr:ext cx="2505075" cy="559769"/>
    <xdr:sp macro="" textlink="">
      <xdr:nvSpPr>
        <xdr:cNvPr id="6" name="Left Arrow Callout 5"/>
        <xdr:cNvSpPr/>
      </xdr:nvSpPr>
      <xdr:spPr>
        <a:xfrm>
          <a:off x="6048374" y="4963628"/>
          <a:ext cx="2505075" cy="559769"/>
        </a:xfrm>
        <a:prstGeom prst="leftArrowCallout">
          <a:avLst>
            <a:gd name="adj1" fmla="val 25000"/>
            <a:gd name="adj2" fmla="val 25000"/>
            <a:gd name="adj3" fmla="val 96014"/>
            <a:gd name="adj4" fmla="val 64977"/>
          </a:avLst>
        </a:prstGeom>
        <a:solidFill>
          <a:schemeClr val="accent2">
            <a:lumMod val="60000"/>
            <a:lumOff val="40000"/>
          </a:schemeClr>
        </a:solidFill>
        <a:ln w="57150">
          <a:solidFill>
            <a:srgbClr val="00B05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  <a:sp3d extrusionH="57150">
            <a:bevelT w="38100" h="38100" prst="convex"/>
          </a:sp3d>
        </a:bodyPr>
        <a:lstStyle/>
        <a:p>
          <a:pPr algn="l"/>
          <a:r>
            <a:rPr lang="en-IN" sz="1050">
              <a:solidFill>
                <a:schemeClr val="tx1"/>
              </a:solidFill>
              <a:latin typeface="Arial Rounded MT Bold" pitchFamily="34" charset="0"/>
            </a:rPr>
            <a:t>Enter No. of months [Ex. Apr 80 to Mar 82 is  "24"]</a:t>
          </a:r>
        </a:p>
      </xdr:txBody>
    </xdr:sp>
    <xdr:clientData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abSelected="1" workbookViewId="0">
      <selection activeCell="B3" sqref="B3"/>
    </sheetView>
  </sheetViews>
  <sheetFormatPr defaultRowHeight="15" x14ac:dyDescent="0.25"/>
  <cols>
    <col min="1" max="1" width="17.28515625" style="1" bestFit="1" customWidth="1"/>
    <col min="2" max="4" width="14.140625" style="1" bestFit="1" customWidth="1"/>
    <col min="5" max="5" width="14.140625" style="1" customWidth="1"/>
    <col min="6" max="6" width="14.140625" style="1" bestFit="1" customWidth="1"/>
    <col min="7" max="7" width="4.85546875" style="1" customWidth="1"/>
    <col min="8" max="8" width="13.5703125" style="1" customWidth="1"/>
    <col min="9" max="11" width="11.42578125" style="1" customWidth="1"/>
    <col min="12" max="12" width="15.7109375" style="1" bestFit="1" customWidth="1"/>
    <col min="13" max="13" width="18.85546875" style="1" bestFit="1" customWidth="1"/>
    <col min="14" max="15" width="9.140625" style="1" customWidth="1"/>
    <col min="16" max="16" width="9.140625" customWidth="1"/>
    <col min="17" max="17" width="10.5703125" customWidth="1"/>
    <col min="18" max="18" width="9.140625" customWidth="1"/>
    <col min="19" max="20" width="12.7109375" style="1" customWidth="1"/>
    <col min="21" max="23" width="9.140625" customWidth="1"/>
    <col min="24" max="24" width="12" customWidth="1"/>
    <col min="25" max="25" width="8.7109375" customWidth="1"/>
    <col min="26" max="26" width="9.140625" customWidth="1"/>
    <col min="27" max="27" width="9" customWidth="1"/>
    <col min="28" max="28" width="7.140625" customWidth="1"/>
    <col min="29" max="67" width="9.140625" customWidth="1"/>
    <col min="265" max="265" width="16.7109375" customWidth="1"/>
    <col min="266" max="266" width="8.7109375" customWidth="1"/>
    <col min="267" max="268" width="7.7109375" customWidth="1"/>
    <col min="269" max="269" width="8.7109375" customWidth="1"/>
    <col min="270" max="270" width="9.7109375" customWidth="1"/>
    <col min="273" max="273" width="10.5703125" bestFit="1" customWidth="1"/>
    <col min="275" max="276" width="12.7109375" customWidth="1"/>
    <col min="281" max="281" width="8.7109375" customWidth="1"/>
    <col min="283" max="283" width="9" customWidth="1"/>
    <col min="284" max="284" width="7.140625" customWidth="1"/>
    <col min="521" max="521" width="16.7109375" customWidth="1"/>
    <col min="522" max="522" width="8.7109375" customWidth="1"/>
    <col min="523" max="524" width="7.7109375" customWidth="1"/>
    <col min="525" max="525" width="8.7109375" customWidth="1"/>
    <col min="526" max="526" width="9.7109375" customWidth="1"/>
    <col min="529" max="529" width="10.5703125" bestFit="1" customWidth="1"/>
    <col min="531" max="532" width="12.7109375" customWidth="1"/>
    <col min="537" max="537" width="8.7109375" customWidth="1"/>
    <col min="539" max="539" width="9" customWidth="1"/>
    <col min="540" max="540" width="7.140625" customWidth="1"/>
    <col min="777" max="777" width="16.7109375" customWidth="1"/>
    <col min="778" max="778" width="8.7109375" customWidth="1"/>
    <col min="779" max="780" width="7.7109375" customWidth="1"/>
    <col min="781" max="781" width="8.7109375" customWidth="1"/>
    <col min="782" max="782" width="9.7109375" customWidth="1"/>
    <col min="785" max="785" width="10.5703125" bestFit="1" customWidth="1"/>
    <col min="787" max="788" width="12.7109375" customWidth="1"/>
    <col min="793" max="793" width="8.7109375" customWidth="1"/>
    <col min="795" max="795" width="9" customWidth="1"/>
    <col min="796" max="796" width="7.140625" customWidth="1"/>
    <col min="1033" max="1033" width="16.7109375" customWidth="1"/>
    <col min="1034" max="1034" width="8.7109375" customWidth="1"/>
    <col min="1035" max="1036" width="7.7109375" customWidth="1"/>
    <col min="1037" max="1037" width="8.7109375" customWidth="1"/>
    <col min="1038" max="1038" width="9.7109375" customWidth="1"/>
    <col min="1041" max="1041" width="10.5703125" bestFit="1" customWidth="1"/>
    <col min="1043" max="1044" width="12.7109375" customWidth="1"/>
    <col min="1049" max="1049" width="8.7109375" customWidth="1"/>
    <col min="1051" max="1051" width="9" customWidth="1"/>
    <col min="1052" max="1052" width="7.140625" customWidth="1"/>
    <col min="1289" max="1289" width="16.7109375" customWidth="1"/>
    <col min="1290" max="1290" width="8.7109375" customWidth="1"/>
    <col min="1291" max="1292" width="7.7109375" customWidth="1"/>
    <col min="1293" max="1293" width="8.7109375" customWidth="1"/>
    <col min="1294" max="1294" width="9.7109375" customWidth="1"/>
    <col min="1297" max="1297" width="10.5703125" bestFit="1" customWidth="1"/>
    <col min="1299" max="1300" width="12.7109375" customWidth="1"/>
    <col min="1305" max="1305" width="8.7109375" customWidth="1"/>
    <col min="1307" max="1307" width="9" customWidth="1"/>
    <col min="1308" max="1308" width="7.140625" customWidth="1"/>
    <col min="1545" max="1545" width="16.7109375" customWidth="1"/>
    <col min="1546" max="1546" width="8.7109375" customWidth="1"/>
    <col min="1547" max="1548" width="7.7109375" customWidth="1"/>
    <col min="1549" max="1549" width="8.7109375" customWidth="1"/>
    <col min="1550" max="1550" width="9.7109375" customWidth="1"/>
    <col min="1553" max="1553" width="10.5703125" bestFit="1" customWidth="1"/>
    <col min="1555" max="1556" width="12.7109375" customWidth="1"/>
    <col min="1561" max="1561" width="8.7109375" customWidth="1"/>
    <col min="1563" max="1563" width="9" customWidth="1"/>
    <col min="1564" max="1564" width="7.140625" customWidth="1"/>
    <col min="1801" max="1801" width="16.7109375" customWidth="1"/>
    <col min="1802" max="1802" width="8.7109375" customWidth="1"/>
    <col min="1803" max="1804" width="7.7109375" customWidth="1"/>
    <col min="1805" max="1805" width="8.7109375" customWidth="1"/>
    <col min="1806" max="1806" width="9.7109375" customWidth="1"/>
    <col min="1809" max="1809" width="10.5703125" bestFit="1" customWidth="1"/>
    <col min="1811" max="1812" width="12.7109375" customWidth="1"/>
    <col min="1817" max="1817" width="8.7109375" customWidth="1"/>
    <col min="1819" max="1819" width="9" customWidth="1"/>
    <col min="1820" max="1820" width="7.140625" customWidth="1"/>
    <col min="2057" max="2057" width="16.7109375" customWidth="1"/>
    <col min="2058" max="2058" width="8.7109375" customWidth="1"/>
    <col min="2059" max="2060" width="7.7109375" customWidth="1"/>
    <col min="2061" max="2061" width="8.7109375" customWidth="1"/>
    <col min="2062" max="2062" width="9.7109375" customWidth="1"/>
    <col min="2065" max="2065" width="10.5703125" bestFit="1" customWidth="1"/>
    <col min="2067" max="2068" width="12.7109375" customWidth="1"/>
    <col min="2073" max="2073" width="8.7109375" customWidth="1"/>
    <col min="2075" max="2075" width="9" customWidth="1"/>
    <col min="2076" max="2076" width="7.140625" customWidth="1"/>
    <col min="2313" max="2313" width="16.7109375" customWidth="1"/>
    <col min="2314" max="2314" width="8.7109375" customWidth="1"/>
    <col min="2315" max="2316" width="7.7109375" customWidth="1"/>
    <col min="2317" max="2317" width="8.7109375" customWidth="1"/>
    <col min="2318" max="2318" width="9.7109375" customWidth="1"/>
    <col min="2321" max="2321" width="10.5703125" bestFit="1" customWidth="1"/>
    <col min="2323" max="2324" width="12.7109375" customWidth="1"/>
    <col min="2329" max="2329" width="8.7109375" customWidth="1"/>
    <col min="2331" max="2331" width="9" customWidth="1"/>
    <col min="2332" max="2332" width="7.140625" customWidth="1"/>
    <col min="2569" max="2569" width="16.7109375" customWidth="1"/>
    <col min="2570" max="2570" width="8.7109375" customWidth="1"/>
    <col min="2571" max="2572" width="7.7109375" customWidth="1"/>
    <col min="2573" max="2573" width="8.7109375" customWidth="1"/>
    <col min="2574" max="2574" width="9.7109375" customWidth="1"/>
    <col min="2577" max="2577" width="10.5703125" bestFit="1" customWidth="1"/>
    <col min="2579" max="2580" width="12.7109375" customWidth="1"/>
    <col min="2585" max="2585" width="8.7109375" customWidth="1"/>
    <col min="2587" max="2587" width="9" customWidth="1"/>
    <col min="2588" max="2588" width="7.140625" customWidth="1"/>
    <col min="2825" max="2825" width="16.7109375" customWidth="1"/>
    <col min="2826" max="2826" width="8.7109375" customWidth="1"/>
    <col min="2827" max="2828" width="7.7109375" customWidth="1"/>
    <col min="2829" max="2829" width="8.7109375" customWidth="1"/>
    <col min="2830" max="2830" width="9.7109375" customWidth="1"/>
    <col min="2833" max="2833" width="10.5703125" bestFit="1" customWidth="1"/>
    <col min="2835" max="2836" width="12.7109375" customWidth="1"/>
    <col min="2841" max="2841" width="8.7109375" customWidth="1"/>
    <col min="2843" max="2843" width="9" customWidth="1"/>
    <col min="2844" max="2844" width="7.140625" customWidth="1"/>
    <col min="3081" max="3081" width="16.7109375" customWidth="1"/>
    <col min="3082" max="3082" width="8.7109375" customWidth="1"/>
    <col min="3083" max="3084" width="7.7109375" customWidth="1"/>
    <col min="3085" max="3085" width="8.7109375" customWidth="1"/>
    <col min="3086" max="3086" width="9.7109375" customWidth="1"/>
    <col min="3089" max="3089" width="10.5703125" bestFit="1" customWidth="1"/>
    <col min="3091" max="3092" width="12.7109375" customWidth="1"/>
    <col min="3097" max="3097" width="8.7109375" customWidth="1"/>
    <col min="3099" max="3099" width="9" customWidth="1"/>
    <col min="3100" max="3100" width="7.140625" customWidth="1"/>
    <col min="3337" max="3337" width="16.7109375" customWidth="1"/>
    <col min="3338" max="3338" width="8.7109375" customWidth="1"/>
    <col min="3339" max="3340" width="7.7109375" customWidth="1"/>
    <col min="3341" max="3341" width="8.7109375" customWidth="1"/>
    <col min="3342" max="3342" width="9.7109375" customWidth="1"/>
    <col min="3345" max="3345" width="10.5703125" bestFit="1" customWidth="1"/>
    <col min="3347" max="3348" width="12.7109375" customWidth="1"/>
    <col min="3353" max="3353" width="8.7109375" customWidth="1"/>
    <col min="3355" max="3355" width="9" customWidth="1"/>
    <col min="3356" max="3356" width="7.140625" customWidth="1"/>
    <col min="3593" max="3593" width="16.7109375" customWidth="1"/>
    <col min="3594" max="3594" width="8.7109375" customWidth="1"/>
    <col min="3595" max="3596" width="7.7109375" customWidth="1"/>
    <col min="3597" max="3597" width="8.7109375" customWidth="1"/>
    <col min="3598" max="3598" width="9.7109375" customWidth="1"/>
    <col min="3601" max="3601" width="10.5703125" bestFit="1" customWidth="1"/>
    <col min="3603" max="3604" width="12.7109375" customWidth="1"/>
    <col min="3609" max="3609" width="8.7109375" customWidth="1"/>
    <col min="3611" max="3611" width="9" customWidth="1"/>
    <col min="3612" max="3612" width="7.140625" customWidth="1"/>
    <col min="3849" max="3849" width="16.7109375" customWidth="1"/>
    <col min="3850" max="3850" width="8.7109375" customWidth="1"/>
    <col min="3851" max="3852" width="7.7109375" customWidth="1"/>
    <col min="3853" max="3853" width="8.7109375" customWidth="1"/>
    <col min="3854" max="3854" width="9.7109375" customWidth="1"/>
    <col min="3857" max="3857" width="10.5703125" bestFit="1" customWidth="1"/>
    <col min="3859" max="3860" width="12.7109375" customWidth="1"/>
    <col min="3865" max="3865" width="8.7109375" customWidth="1"/>
    <col min="3867" max="3867" width="9" customWidth="1"/>
    <col min="3868" max="3868" width="7.140625" customWidth="1"/>
    <col min="4105" max="4105" width="16.7109375" customWidth="1"/>
    <col min="4106" max="4106" width="8.7109375" customWidth="1"/>
    <col min="4107" max="4108" width="7.7109375" customWidth="1"/>
    <col min="4109" max="4109" width="8.7109375" customWidth="1"/>
    <col min="4110" max="4110" width="9.7109375" customWidth="1"/>
    <col min="4113" max="4113" width="10.5703125" bestFit="1" customWidth="1"/>
    <col min="4115" max="4116" width="12.7109375" customWidth="1"/>
    <col min="4121" max="4121" width="8.7109375" customWidth="1"/>
    <col min="4123" max="4123" width="9" customWidth="1"/>
    <col min="4124" max="4124" width="7.140625" customWidth="1"/>
    <col min="4361" max="4361" width="16.7109375" customWidth="1"/>
    <col min="4362" max="4362" width="8.7109375" customWidth="1"/>
    <col min="4363" max="4364" width="7.7109375" customWidth="1"/>
    <col min="4365" max="4365" width="8.7109375" customWidth="1"/>
    <col min="4366" max="4366" width="9.7109375" customWidth="1"/>
    <col min="4369" max="4369" width="10.5703125" bestFit="1" customWidth="1"/>
    <col min="4371" max="4372" width="12.7109375" customWidth="1"/>
    <col min="4377" max="4377" width="8.7109375" customWidth="1"/>
    <col min="4379" max="4379" width="9" customWidth="1"/>
    <col min="4380" max="4380" width="7.140625" customWidth="1"/>
    <col min="4617" max="4617" width="16.7109375" customWidth="1"/>
    <col min="4618" max="4618" width="8.7109375" customWidth="1"/>
    <col min="4619" max="4620" width="7.7109375" customWidth="1"/>
    <col min="4621" max="4621" width="8.7109375" customWidth="1"/>
    <col min="4622" max="4622" width="9.7109375" customWidth="1"/>
    <col min="4625" max="4625" width="10.5703125" bestFit="1" customWidth="1"/>
    <col min="4627" max="4628" width="12.7109375" customWidth="1"/>
    <col min="4633" max="4633" width="8.7109375" customWidth="1"/>
    <col min="4635" max="4635" width="9" customWidth="1"/>
    <col min="4636" max="4636" width="7.140625" customWidth="1"/>
    <col min="4873" max="4873" width="16.7109375" customWidth="1"/>
    <col min="4874" max="4874" width="8.7109375" customWidth="1"/>
    <col min="4875" max="4876" width="7.7109375" customWidth="1"/>
    <col min="4877" max="4877" width="8.7109375" customWidth="1"/>
    <col min="4878" max="4878" width="9.7109375" customWidth="1"/>
    <col min="4881" max="4881" width="10.5703125" bestFit="1" customWidth="1"/>
    <col min="4883" max="4884" width="12.7109375" customWidth="1"/>
    <col min="4889" max="4889" width="8.7109375" customWidth="1"/>
    <col min="4891" max="4891" width="9" customWidth="1"/>
    <col min="4892" max="4892" width="7.140625" customWidth="1"/>
    <col min="5129" max="5129" width="16.7109375" customWidth="1"/>
    <col min="5130" max="5130" width="8.7109375" customWidth="1"/>
    <col min="5131" max="5132" width="7.7109375" customWidth="1"/>
    <col min="5133" max="5133" width="8.7109375" customWidth="1"/>
    <col min="5134" max="5134" width="9.7109375" customWidth="1"/>
    <col min="5137" max="5137" width="10.5703125" bestFit="1" customWidth="1"/>
    <col min="5139" max="5140" width="12.7109375" customWidth="1"/>
    <col min="5145" max="5145" width="8.7109375" customWidth="1"/>
    <col min="5147" max="5147" width="9" customWidth="1"/>
    <col min="5148" max="5148" width="7.140625" customWidth="1"/>
    <col min="5385" max="5385" width="16.7109375" customWidth="1"/>
    <col min="5386" max="5386" width="8.7109375" customWidth="1"/>
    <col min="5387" max="5388" width="7.7109375" customWidth="1"/>
    <col min="5389" max="5389" width="8.7109375" customWidth="1"/>
    <col min="5390" max="5390" width="9.7109375" customWidth="1"/>
    <col min="5393" max="5393" width="10.5703125" bestFit="1" customWidth="1"/>
    <col min="5395" max="5396" width="12.7109375" customWidth="1"/>
    <col min="5401" max="5401" width="8.7109375" customWidth="1"/>
    <col min="5403" max="5403" width="9" customWidth="1"/>
    <col min="5404" max="5404" width="7.140625" customWidth="1"/>
    <col min="5641" max="5641" width="16.7109375" customWidth="1"/>
    <col min="5642" max="5642" width="8.7109375" customWidth="1"/>
    <col min="5643" max="5644" width="7.7109375" customWidth="1"/>
    <col min="5645" max="5645" width="8.7109375" customWidth="1"/>
    <col min="5646" max="5646" width="9.7109375" customWidth="1"/>
    <col min="5649" max="5649" width="10.5703125" bestFit="1" customWidth="1"/>
    <col min="5651" max="5652" width="12.7109375" customWidth="1"/>
    <col min="5657" max="5657" width="8.7109375" customWidth="1"/>
    <col min="5659" max="5659" width="9" customWidth="1"/>
    <col min="5660" max="5660" width="7.140625" customWidth="1"/>
    <col min="5897" max="5897" width="16.7109375" customWidth="1"/>
    <col min="5898" max="5898" width="8.7109375" customWidth="1"/>
    <col min="5899" max="5900" width="7.7109375" customWidth="1"/>
    <col min="5901" max="5901" width="8.7109375" customWidth="1"/>
    <col min="5902" max="5902" width="9.7109375" customWidth="1"/>
    <col min="5905" max="5905" width="10.5703125" bestFit="1" customWidth="1"/>
    <col min="5907" max="5908" width="12.7109375" customWidth="1"/>
    <col min="5913" max="5913" width="8.7109375" customWidth="1"/>
    <col min="5915" max="5915" width="9" customWidth="1"/>
    <col min="5916" max="5916" width="7.140625" customWidth="1"/>
    <col min="6153" max="6153" width="16.7109375" customWidth="1"/>
    <col min="6154" max="6154" width="8.7109375" customWidth="1"/>
    <col min="6155" max="6156" width="7.7109375" customWidth="1"/>
    <col min="6157" max="6157" width="8.7109375" customWidth="1"/>
    <col min="6158" max="6158" width="9.7109375" customWidth="1"/>
    <col min="6161" max="6161" width="10.5703125" bestFit="1" customWidth="1"/>
    <col min="6163" max="6164" width="12.7109375" customWidth="1"/>
    <col min="6169" max="6169" width="8.7109375" customWidth="1"/>
    <col min="6171" max="6171" width="9" customWidth="1"/>
    <col min="6172" max="6172" width="7.140625" customWidth="1"/>
    <col min="6409" max="6409" width="16.7109375" customWidth="1"/>
    <col min="6410" max="6410" width="8.7109375" customWidth="1"/>
    <col min="6411" max="6412" width="7.7109375" customWidth="1"/>
    <col min="6413" max="6413" width="8.7109375" customWidth="1"/>
    <col min="6414" max="6414" width="9.7109375" customWidth="1"/>
    <col min="6417" max="6417" width="10.5703125" bestFit="1" customWidth="1"/>
    <col min="6419" max="6420" width="12.7109375" customWidth="1"/>
    <col min="6425" max="6425" width="8.7109375" customWidth="1"/>
    <col min="6427" max="6427" width="9" customWidth="1"/>
    <col min="6428" max="6428" width="7.140625" customWidth="1"/>
    <col min="6665" max="6665" width="16.7109375" customWidth="1"/>
    <col min="6666" max="6666" width="8.7109375" customWidth="1"/>
    <col min="6667" max="6668" width="7.7109375" customWidth="1"/>
    <col min="6669" max="6669" width="8.7109375" customWidth="1"/>
    <col min="6670" max="6670" width="9.7109375" customWidth="1"/>
    <col min="6673" max="6673" width="10.5703125" bestFit="1" customWidth="1"/>
    <col min="6675" max="6676" width="12.7109375" customWidth="1"/>
    <col min="6681" max="6681" width="8.7109375" customWidth="1"/>
    <col min="6683" max="6683" width="9" customWidth="1"/>
    <col min="6684" max="6684" width="7.140625" customWidth="1"/>
    <col min="6921" max="6921" width="16.7109375" customWidth="1"/>
    <col min="6922" max="6922" width="8.7109375" customWidth="1"/>
    <col min="6923" max="6924" width="7.7109375" customWidth="1"/>
    <col min="6925" max="6925" width="8.7109375" customWidth="1"/>
    <col min="6926" max="6926" width="9.7109375" customWidth="1"/>
    <col min="6929" max="6929" width="10.5703125" bestFit="1" customWidth="1"/>
    <col min="6931" max="6932" width="12.7109375" customWidth="1"/>
    <col min="6937" max="6937" width="8.7109375" customWidth="1"/>
    <col min="6939" max="6939" width="9" customWidth="1"/>
    <col min="6940" max="6940" width="7.140625" customWidth="1"/>
    <col min="7177" max="7177" width="16.7109375" customWidth="1"/>
    <col min="7178" max="7178" width="8.7109375" customWidth="1"/>
    <col min="7179" max="7180" width="7.7109375" customWidth="1"/>
    <col min="7181" max="7181" width="8.7109375" customWidth="1"/>
    <col min="7182" max="7182" width="9.7109375" customWidth="1"/>
    <col min="7185" max="7185" width="10.5703125" bestFit="1" customWidth="1"/>
    <col min="7187" max="7188" width="12.7109375" customWidth="1"/>
    <col min="7193" max="7193" width="8.7109375" customWidth="1"/>
    <col min="7195" max="7195" width="9" customWidth="1"/>
    <col min="7196" max="7196" width="7.140625" customWidth="1"/>
    <col min="7433" max="7433" width="16.7109375" customWidth="1"/>
    <col min="7434" max="7434" width="8.7109375" customWidth="1"/>
    <col min="7435" max="7436" width="7.7109375" customWidth="1"/>
    <col min="7437" max="7437" width="8.7109375" customWidth="1"/>
    <col min="7438" max="7438" width="9.7109375" customWidth="1"/>
    <col min="7441" max="7441" width="10.5703125" bestFit="1" customWidth="1"/>
    <col min="7443" max="7444" width="12.7109375" customWidth="1"/>
    <col min="7449" max="7449" width="8.7109375" customWidth="1"/>
    <col min="7451" max="7451" width="9" customWidth="1"/>
    <col min="7452" max="7452" width="7.140625" customWidth="1"/>
    <col min="7689" max="7689" width="16.7109375" customWidth="1"/>
    <col min="7690" max="7690" width="8.7109375" customWidth="1"/>
    <col min="7691" max="7692" width="7.7109375" customWidth="1"/>
    <col min="7693" max="7693" width="8.7109375" customWidth="1"/>
    <col min="7694" max="7694" width="9.7109375" customWidth="1"/>
    <col min="7697" max="7697" width="10.5703125" bestFit="1" customWidth="1"/>
    <col min="7699" max="7700" width="12.7109375" customWidth="1"/>
    <col min="7705" max="7705" width="8.7109375" customWidth="1"/>
    <col min="7707" max="7707" width="9" customWidth="1"/>
    <col min="7708" max="7708" width="7.140625" customWidth="1"/>
    <col min="7945" max="7945" width="16.7109375" customWidth="1"/>
    <col min="7946" max="7946" width="8.7109375" customWidth="1"/>
    <col min="7947" max="7948" width="7.7109375" customWidth="1"/>
    <col min="7949" max="7949" width="8.7109375" customWidth="1"/>
    <col min="7950" max="7950" width="9.7109375" customWidth="1"/>
    <col min="7953" max="7953" width="10.5703125" bestFit="1" customWidth="1"/>
    <col min="7955" max="7956" width="12.7109375" customWidth="1"/>
    <col min="7961" max="7961" width="8.7109375" customWidth="1"/>
    <col min="7963" max="7963" width="9" customWidth="1"/>
    <col min="7964" max="7964" width="7.140625" customWidth="1"/>
    <col min="8201" max="8201" width="16.7109375" customWidth="1"/>
    <col min="8202" max="8202" width="8.7109375" customWidth="1"/>
    <col min="8203" max="8204" width="7.7109375" customWidth="1"/>
    <col min="8205" max="8205" width="8.7109375" customWidth="1"/>
    <col min="8206" max="8206" width="9.7109375" customWidth="1"/>
    <col min="8209" max="8209" width="10.5703125" bestFit="1" customWidth="1"/>
    <col min="8211" max="8212" width="12.7109375" customWidth="1"/>
    <col min="8217" max="8217" width="8.7109375" customWidth="1"/>
    <col min="8219" max="8219" width="9" customWidth="1"/>
    <col min="8220" max="8220" width="7.140625" customWidth="1"/>
    <col min="8457" max="8457" width="16.7109375" customWidth="1"/>
    <col min="8458" max="8458" width="8.7109375" customWidth="1"/>
    <col min="8459" max="8460" width="7.7109375" customWidth="1"/>
    <col min="8461" max="8461" width="8.7109375" customWidth="1"/>
    <col min="8462" max="8462" width="9.7109375" customWidth="1"/>
    <col min="8465" max="8465" width="10.5703125" bestFit="1" customWidth="1"/>
    <col min="8467" max="8468" width="12.7109375" customWidth="1"/>
    <col min="8473" max="8473" width="8.7109375" customWidth="1"/>
    <col min="8475" max="8475" width="9" customWidth="1"/>
    <col min="8476" max="8476" width="7.140625" customWidth="1"/>
    <col min="8713" max="8713" width="16.7109375" customWidth="1"/>
    <col min="8714" max="8714" width="8.7109375" customWidth="1"/>
    <col min="8715" max="8716" width="7.7109375" customWidth="1"/>
    <col min="8717" max="8717" width="8.7109375" customWidth="1"/>
    <col min="8718" max="8718" width="9.7109375" customWidth="1"/>
    <col min="8721" max="8721" width="10.5703125" bestFit="1" customWidth="1"/>
    <col min="8723" max="8724" width="12.7109375" customWidth="1"/>
    <col min="8729" max="8729" width="8.7109375" customWidth="1"/>
    <col min="8731" max="8731" width="9" customWidth="1"/>
    <col min="8732" max="8732" width="7.140625" customWidth="1"/>
    <col min="8969" max="8969" width="16.7109375" customWidth="1"/>
    <col min="8970" max="8970" width="8.7109375" customWidth="1"/>
    <col min="8971" max="8972" width="7.7109375" customWidth="1"/>
    <col min="8973" max="8973" width="8.7109375" customWidth="1"/>
    <col min="8974" max="8974" width="9.7109375" customWidth="1"/>
    <col min="8977" max="8977" width="10.5703125" bestFit="1" customWidth="1"/>
    <col min="8979" max="8980" width="12.7109375" customWidth="1"/>
    <col min="8985" max="8985" width="8.7109375" customWidth="1"/>
    <col min="8987" max="8987" width="9" customWidth="1"/>
    <col min="8988" max="8988" width="7.140625" customWidth="1"/>
    <col min="9225" max="9225" width="16.7109375" customWidth="1"/>
    <col min="9226" max="9226" width="8.7109375" customWidth="1"/>
    <col min="9227" max="9228" width="7.7109375" customWidth="1"/>
    <col min="9229" max="9229" width="8.7109375" customWidth="1"/>
    <col min="9230" max="9230" width="9.7109375" customWidth="1"/>
    <col min="9233" max="9233" width="10.5703125" bestFit="1" customWidth="1"/>
    <col min="9235" max="9236" width="12.7109375" customWidth="1"/>
    <col min="9241" max="9241" width="8.7109375" customWidth="1"/>
    <col min="9243" max="9243" width="9" customWidth="1"/>
    <col min="9244" max="9244" width="7.140625" customWidth="1"/>
    <col min="9481" max="9481" width="16.7109375" customWidth="1"/>
    <col min="9482" max="9482" width="8.7109375" customWidth="1"/>
    <col min="9483" max="9484" width="7.7109375" customWidth="1"/>
    <col min="9485" max="9485" width="8.7109375" customWidth="1"/>
    <col min="9486" max="9486" width="9.7109375" customWidth="1"/>
    <col min="9489" max="9489" width="10.5703125" bestFit="1" customWidth="1"/>
    <col min="9491" max="9492" width="12.7109375" customWidth="1"/>
    <col min="9497" max="9497" width="8.7109375" customWidth="1"/>
    <col min="9499" max="9499" width="9" customWidth="1"/>
    <col min="9500" max="9500" width="7.140625" customWidth="1"/>
    <col min="9737" max="9737" width="16.7109375" customWidth="1"/>
    <col min="9738" max="9738" width="8.7109375" customWidth="1"/>
    <col min="9739" max="9740" width="7.7109375" customWidth="1"/>
    <col min="9741" max="9741" width="8.7109375" customWidth="1"/>
    <col min="9742" max="9742" width="9.7109375" customWidth="1"/>
    <col min="9745" max="9745" width="10.5703125" bestFit="1" customWidth="1"/>
    <col min="9747" max="9748" width="12.7109375" customWidth="1"/>
    <col min="9753" max="9753" width="8.7109375" customWidth="1"/>
    <col min="9755" max="9755" width="9" customWidth="1"/>
    <col min="9756" max="9756" width="7.140625" customWidth="1"/>
    <col min="9993" max="9993" width="16.7109375" customWidth="1"/>
    <col min="9994" max="9994" width="8.7109375" customWidth="1"/>
    <col min="9995" max="9996" width="7.7109375" customWidth="1"/>
    <col min="9997" max="9997" width="8.7109375" customWidth="1"/>
    <col min="9998" max="9998" width="9.7109375" customWidth="1"/>
    <col min="10001" max="10001" width="10.5703125" bestFit="1" customWidth="1"/>
    <col min="10003" max="10004" width="12.7109375" customWidth="1"/>
    <col min="10009" max="10009" width="8.7109375" customWidth="1"/>
    <col min="10011" max="10011" width="9" customWidth="1"/>
    <col min="10012" max="10012" width="7.140625" customWidth="1"/>
    <col min="10249" max="10249" width="16.7109375" customWidth="1"/>
    <col min="10250" max="10250" width="8.7109375" customWidth="1"/>
    <col min="10251" max="10252" width="7.7109375" customWidth="1"/>
    <col min="10253" max="10253" width="8.7109375" customWidth="1"/>
    <col min="10254" max="10254" width="9.7109375" customWidth="1"/>
    <col min="10257" max="10257" width="10.5703125" bestFit="1" customWidth="1"/>
    <col min="10259" max="10260" width="12.7109375" customWidth="1"/>
    <col min="10265" max="10265" width="8.7109375" customWidth="1"/>
    <col min="10267" max="10267" width="9" customWidth="1"/>
    <col min="10268" max="10268" width="7.140625" customWidth="1"/>
    <col min="10505" max="10505" width="16.7109375" customWidth="1"/>
    <col min="10506" max="10506" width="8.7109375" customWidth="1"/>
    <col min="10507" max="10508" width="7.7109375" customWidth="1"/>
    <col min="10509" max="10509" width="8.7109375" customWidth="1"/>
    <col min="10510" max="10510" width="9.7109375" customWidth="1"/>
    <col min="10513" max="10513" width="10.5703125" bestFit="1" customWidth="1"/>
    <col min="10515" max="10516" width="12.7109375" customWidth="1"/>
    <col min="10521" max="10521" width="8.7109375" customWidth="1"/>
    <col min="10523" max="10523" width="9" customWidth="1"/>
    <col min="10524" max="10524" width="7.140625" customWidth="1"/>
    <col min="10761" max="10761" width="16.7109375" customWidth="1"/>
    <col min="10762" max="10762" width="8.7109375" customWidth="1"/>
    <col min="10763" max="10764" width="7.7109375" customWidth="1"/>
    <col min="10765" max="10765" width="8.7109375" customWidth="1"/>
    <col min="10766" max="10766" width="9.7109375" customWidth="1"/>
    <col min="10769" max="10769" width="10.5703125" bestFit="1" customWidth="1"/>
    <col min="10771" max="10772" width="12.7109375" customWidth="1"/>
    <col min="10777" max="10777" width="8.7109375" customWidth="1"/>
    <col min="10779" max="10779" width="9" customWidth="1"/>
    <col min="10780" max="10780" width="7.140625" customWidth="1"/>
    <col min="11017" max="11017" width="16.7109375" customWidth="1"/>
    <col min="11018" max="11018" width="8.7109375" customWidth="1"/>
    <col min="11019" max="11020" width="7.7109375" customWidth="1"/>
    <col min="11021" max="11021" width="8.7109375" customWidth="1"/>
    <col min="11022" max="11022" width="9.7109375" customWidth="1"/>
    <col min="11025" max="11025" width="10.5703125" bestFit="1" customWidth="1"/>
    <col min="11027" max="11028" width="12.7109375" customWidth="1"/>
    <col min="11033" max="11033" width="8.7109375" customWidth="1"/>
    <col min="11035" max="11035" width="9" customWidth="1"/>
    <col min="11036" max="11036" width="7.140625" customWidth="1"/>
    <col min="11273" max="11273" width="16.7109375" customWidth="1"/>
    <col min="11274" max="11274" width="8.7109375" customWidth="1"/>
    <col min="11275" max="11276" width="7.7109375" customWidth="1"/>
    <col min="11277" max="11277" width="8.7109375" customWidth="1"/>
    <col min="11278" max="11278" width="9.7109375" customWidth="1"/>
    <col min="11281" max="11281" width="10.5703125" bestFit="1" customWidth="1"/>
    <col min="11283" max="11284" width="12.7109375" customWidth="1"/>
    <col min="11289" max="11289" width="8.7109375" customWidth="1"/>
    <col min="11291" max="11291" width="9" customWidth="1"/>
    <col min="11292" max="11292" width="7.140625" customWidth="1"/>
    <col min="11529" max="11529" width="16.7109375" customWidth="1"/>
    <col min="11530" max="11530" width="8.7109375" customWidth="1"/>
    <col min="11531" max="11532" width="7.7109375" customWidth="1"/>
    <col min="11533" max="11533" width="8.7109375" customWidth="1"/>
    <col min="11534" max="11534" width="9.7109375" customWidth="1"/>
    <col min="11537" max="11537" width="10.5703125" bestFit="1" customWidth="1"/>
    <col min="11539" max="11540" width="12.7109375" customWidth="1"/>
    <col min="11545" max="11545" width="8.7109375" customWidth="1"/>
    <col min="11547" max="11547" width="9" customWidth="1"/>
    <col min="11548" max="11548" width="7.140625" customWidth="1"/>
    <col min="11785" max="11785" width="16.7109375" customWidth="1"/>
    <col min="11786" max="11786" width="8.7109375" customWidth="1"/>
    <col min="11787" max="11788" width="7.7109375" customWidth="1"/>
    <col min="11789" max="11789" width="8.7109375" customWidth="1"/>
    <col min="11790" max="11790" width="9.7109375" customWidth="1"/>
    <col min="11793" max="11793" width="10.5703125" bestFit="1" customWidth="1"/>
    <col min="11795" max="11796" width="12.7109375" customWidth="1"/>
    <col min="11801" max="11801" width="8.7109375" customWidth="1"/>
    <col min="11803" max="11803" width="9" customWidth="1"/>
    <col min="11804" max="11804" width="7.140625" customWidth="1"/>
    <col min="12041" max="12041" width="16.7109375" customWidth="1"/>
    <col min="12042" max="12042" width="8.7109375" customWidth="1"/>
    <col min="12043" max="12044" width="7.7109375" customWidth="1"/>
    <col min="12045" max="12045" width="8.7109375" customWidth="1"/>
    <col min="12046" max="12046" width="9.7109375" customWidth="1"/>
    <col min="12049" max="12049" width="10.5703125" bestFit="1" customWidth="1"/>
    <col min="12051" max="12052" width="12.7109375" customWidth="1"/>
    <col min="12057" max="12057" width="8.7109375" customWidth="1"/>
    <col min="12059" max="12059" width="9" customWidth="1"/>
    <col min="12060" max="12060" width="7.140625" customWidth="1"/>
    <col min="12297" max="12297" width="16.7109375" customWidth="1"/>
    <col min="12298" max="12298" width="8.7109375" customWidth="1"/>
    <col min="12299" max="12300" width="7.7109375" customWidth="1"/>
    <col min="12301" max="12301" width="8.7109375" customWidth="1"/>
    <col min="12302" max="12302" width="9.7109375" customWidth="1"/>
    <col min="12305" max="12305" width="10.5703125" bestFit="1" customWidth="1"/>
    <col min="12307" max="12308" width="12.7109375" customWidth="1"/>
    <col min="12313" max="12313" width="8.7109375" customWidth="1"/>
    <col min="12315" max="12315" width="9" customWidth="1"/>
    <col min="12316" max="12316" width="7.140625" customWidth="1"/>
    <col min="12553" max="12553" width="16.7109375" customWidth="1"/>
    <col min="12554" max="12554" width="8.7109375" customWidth="1"/>
    <col min="12555" max="12556" width="7.7109375" customWidth="1"/>
    <col min="12557" max="12557" width="8.7109375" customWidth="1"/>
    <col min="12558" max="12558" width="9.7109375" customWidth="1"/>
    <col min="12561" max="12561" width="10.5703125" bestFit="1" customWidth="1"/>
    <col min="12563" max="12564" width="12.7109375" customWidth="1"/>
    <col min="12569" max="12569" width="8.7109375" customWidth="1"/>
    <col min="12571" max="12571" width="9" customWidth="1"/>
    <col min="12572" max="12572" width="7.140625" customWidth="1"/>
    <col min="12809" max="12809" width="16.7109375" customWidth="1"/>
    <col min="12810" max="12810" width="8.7109375" customWidth="1"/>
    <col min="12811" max="12812" width="7.7109375" customWidth="1"/>
    <col min="12813" max="12813" width="8.7109375" customWidth="1"/>
    <col min="12814" max="12814" width="9.7109375" customWidth="1"/>
    <col min="12817" max="12817" width="10.5703125" bestFit="1" customWidth="1"/>
    <col min="12819" max="12820" width="12.7109375" customWidth="1"/>
    <col min="12825" max="12825" width="8.7109375" customWidth="1"/>
    <col min="12827" max="12827" width="9" customWidth="1"/>
    <col min="12828" max="12828" width="7.140625" customWidth="1"/>
    <col min="13065" max="13065" width="16.7109375" customWidth="1"/>
    <col min="13066" max="13066" width="8.7109375" customWidth="1"/>
    <col min="13067" max="13068" width="7.7109375" customWidth="1"/>
    <col min="13069" max="13069" width="8.7109375" customWidth="1"/>
    <col min="13070" max="13070" width="9.7109375" customWidth="1"/>
    <col min="13073" max="13073" width="10.5703125" bestFit="1" customWidth="1"/>
    <col min="13075" max="13076" width="12.7109375" customWidth="1"/>
    <col min="13081" max="13081" width="8.7109375" customWidth="1"/>
    <col min="13083" max="13083" width="9" customWidth="1"/>
    <col min="13084" max="13084" width="7.140625" customWidth="1"/>
    <col min="13321" max="13321" width="16.7109375" customWidth="1"/>
    <col min="13322" max="13322" width="8.7109375" customWidth="1"/>
    <col min="13323" max="13324" width="7.7109375" customWidth="1"/>
    <col min="13325" max="13325" width="8.7109375" customWidth="1"/>
    <col min="13326" max="13326" width="9.7109375" customWidth="1"/>
    <col min="13329" max="13329" width="10.5703125" bestFit="1" customWidth="1"/>
    <col min="13331" max="13332" width="12.7109375" customWidth="1"/>
    <col min="13337" max="13337" width="8.7109375" customWidth="1"/>
    <col min="13339" max="13339" width="9" customWidth="1"/>
    <col min="13340" max="13340" width="7.140625" customWidth="1"/>
    <col min="13577" max="13577" width="16.7109375" customWidth="1"/>
    <col min="13578" max="13578" width="8.7109375" customWidth="1"/>
    <col min="13579" max="13580" width="7.7109375" customWidth="1"/>
    <col min="13581" max="13581" width="8.7109375" customWidth="1"/>
    <col min="13582" max="13582" width="9.7109375" customWidth="1"/>
    <col min="13585" max="13585" width="10.5703125" bestFit="1" customWidth="1"/>
    <col min="13587" max="13588" width="12.7109375" customWidth="1"/>
    <col min="13593" max="13593" width="8.7109375" customWidth="1"/>
    <col min="13595" max="13595" width="9" customWidth="1"/>
    <col min="13596" max="13596" width="7.140625" customWidth="1"/>
    <col min="13833" max="13833" width="16.7109375" customWidth="1"/>
    <col min="13834" max="13834" width="8.7109375" customWidth="1"/>
    <col min="13835" max="13836" width="7.7109375" customWidth="1"/>
    <col min="13837" max="13837" width="8.7109375" customWidth="1"/>
    <col min="13838" max="13838" width="9.7109375" customWidth="1"/>
    <col min="13841" max="13841" width="10.5703125" bestFit="1" customWidth="1"/>
    <col min="13843" max="13844" width="12.7109375" customWidth="1"/>
    <col min="13849" max="13849" width="8.7109375" customWidth="1"/>
    <col min="13851" max="13851" width="9" customWidth="1"/>
    <col min="13852" max="13852" width="7.140625" customWidth="1"/>
    <col min="14089" max="14089" width="16.7109375" customWidth="1"/>
    <col min="14090" max="14090" width="8.7109375" customWidth="1"/>
    <col min="14091" max="14092" width="7.7109375" customWidth="1"/>
    <col min="14093" max="14093" width="8.7109375" customWidth="1"/>
    <col min="14094" max="14094" width="9.7109375" customWidth="1"/>
    <col min="14097" max="14097" width="10.5703125" bestFit="1" customWidth="1"/>
    <col min="14099" max="14100" width="12.7109375" customWidth="1"/>
    <col min="14105" max="14105" width="8.7109375" customWidth="1"/>
    <col min="14107" max="14107" width="9" customWidth="1"/>
    <col min="14108" max="14108" width="7.140625" customWidth="1"/>
    <col min="14345" max="14345" width="16.7109375" customWidth="1"/>
    <col min="14346" max="14346" width="8.7109375" customWidth="1"/>
    <col min="14347" max="14348" width="7.7109375" customWidth="1"/>
    <col min="14349" max="14349" width="8.7109375" customWidth="1"/>
    <col min="14350" max="14350" width="9.7109375" customWidth="1"/>
    <col min="14353" max="14353" width="10.5703125" bestFit="1" customWidth="1"/>
    <col min="14355" max="14356" width="12.7109375" customWidth="1"/>
    <col min="14361" max="14361" width="8.7109375" customWidth="1"/>
    <col min="14363" max="14363" width="9" customWidth="1"/>
    <col min="14364" max="14364" width="7.140625" customWidth="1"/>
    <col min="14601" max="14601" width="16.7109375" customWidth="1"/>
    <col min="14602" max="14602" width="8.7109375" customWidth="1"/>
    <col min="14603" max="14604" width="7.7109375" customWidth="1"/>
    <col min="14605" max="14605" width="8.7109375" customWidth="1"/>
    <col min="14606" max="14606" width="9.7109375" customWidth="1"/>
    <col min="14609" max="14609" width="10.5703125" bestFit="1" customWidth="1"/>
    <col min="14611" max="14612" width="12.7109375" customWidth="1"/>
    <col min="14617" max="14617" width="8.7109375" customWidth="1"/>
    <col min="14619" max="14619" width="9" customWidth="1"/>
    <col min="14620" max="14620" width="7.140625" customWidth="1"/>
    <col min="14857" max="14857" width="16.7109375" customWidth="1"/>
    <col min="14858" max="14858" width="8.7109375" customWidth="1"/>
    <col min="14859" max="14860" width="7.7109375" customWidth="1"/>
    <col min="14861" max="14861" width="8.7109375" customWidth="1"/>
    <col min="14862" max="14862" width="9.7109375" customWidth="1"/>
    <col min="14865" max="14865" width="10.5703125" bestFit="1" customWidth="1"/>
    <col min="14867" max="14868" width="12.7109375" customWidth="1"/>
    <col min="14873" max="14873" width="8.7109375" customWidth="1"/>
    <col min="14875" max="14875" width="9" customWidth="1"/>
    <col min="14876" max="14876" width="7.140625" customWidth="1"/>
    <col min="15113" max="15113" width="16.7109375" customWidth="1"/>
    <col min="15114" max="15114" width="8.7109375" customWidth="1"/>
    <col min="15115" max="15116" width="7.7109375" customWidth="1"/>
    <col min="15117" max="15117" width="8.7109375" customWidth="1"/>
    <col min="15118" max="15118" width="9.7109375" customWidth="1"/>
    <col min="15121" max="15121" width="10.5703125" bestFit="1" customWidth="1"/>
    <col min="15123" max="15124" width="12.7109375" customWidth="1"/>
    <col min="15129" max="15129" width="8.7109375" customWidth="1"/>
    <col min="15131" max="15131" width="9" customWidth="1"/>
    <col min="15132" max="15132" width="7.140625" customWidth="1"/>
    <col min="15369" max="15369" width="16.7109375" customWidth="1"/>
    <col min="15370" max="15370" width="8.7109375" customWidth="1"/>
    <col min="15371" max="15372" width="7.7109375" customWidth="1"/>
    <col min="15373" max="15373" width="8.7109375" customWidth="1"/>
    <col min="15374" max="15374" width="9.7109375" customWidth="1"/>
    <col min="15377" max="15377" width="10.5703125" bestFit="1" customWidth="1"/>
    <col min="15379" max="15380" width="12.7109375" customWidth="1"/>
    <col min="15385" max="15385" width="8.7109375" customWidth="1"/>
    <col min="15387" max="15387" width="9" customWidth="1"/>
    <col min="15388" max="15388" width="7.140625" customWidth="1"/>
    <col min="15625" max="15625" width="16.7109375" customWidth="1"/>
    <col min="15626" max="15626" width="8.7109375" customWidth="1"/>
    <col min="15627" max="15628" width="7.7109375" customWidth="1"/>
    <col min="15629" max="15629" width="8.7109375" customWidth="1"/>
    <col min="15630" max="15630" width="9.7109375" customWidth="1"/>
    <col min="15633" max="15633" width="10.5703125" bestFit="1" customWidth="1"/>
    <col min="15635" max="15636" width="12.7109375" customWidth="1"/>
    <col min="15641" max="15641" width="8.7109375" customWidth="1"/>
    <col min="15643" max="15643" width="9" customWidth="1"/>
    <col min="15644" max="15644" width="7.140625" customWidth="1"/>
    <col min="15881" max="15881" width="16.7109375" customWidth="1"/>
    <col min="15882" max="15882" width="8.7109375" customWidth="1"/>
    <col min="15883" max="15884" width="7.7109375" customWidth="1"/>
    <col min="15885" max="15885" width="8.7109375" customWidth="1"/>
    <col min="15886" max="15886" width="9.7109375" customWidth="1"/>
    <col min="15889" max="15889" width="10.5703125" bestFit="1" customWidth="1"/>
    <col min="15891" max="15892" width="12.7109375" customWidth="1"/>
    <col min="15897" max="15897" width="8.7109375" customWidth="1"/>
    <col min="15899" max="15899" width="9" customWidth="1"/>
    <col min="15900" max="15900" width="7.140625" customWidth="1"/>
    <col min="16137" max="16137" width="16.7109375" customWidth="1"/>
    <col min="16138" max="16138" width="8.7109375" customWidth="1"/>
    <col min="16139" max="16140" width="7.7109375" customWidth="1"/>
    <col min="16141" max="16141" width="8.7109375" customWidth="1"/>
    <col min="16142" max="16142" width="9.7109375" customWidth="1"/>
    <col min="16145" max="16145" width="10.5703125" bestFit="1" customWidth="1"/>
    <col min="16147" max="16148" width="12.7109375" customWidth="1"/>
    <col min="16153" max="16153" width="8.7109375" customWidth="1"/>
    <col min="16155" max="16155" width="9" customWidth="1"/>
    <col min="16156" max="16156" width="7.140625" customWidth="1"/>
  </cols>
  <sheetData>
    <row r="1" spans="1:14" ht="41.25" customHeight="1" x14ac:dyDescent="0.25"/>
    <row r="2" spans="1:14" ht="9.75" customHeight="1" thickBot="1" x14ac:dyDescent="0.3"/>
    <row r="3" spans="1:14" ht="24.75" customHeight="1" thickBot="1" x14ac:dyDescent="0.3">
      <c r="A3" s="83" t="s">
        <v>48</v>
      </c>
      <c r="B3" s="80">
        <v>0</v>
      </c>
    </row>
    <row r="4" spans="1:14" ht="23.25" customHeight="1" x14ac:dyDescent="0.25">
      <c r="A4" s="68"/>
      <c r="B4" s="79"/>
    </row>
    <row r="5" spans="1:14" ht="22.5" customHeight="1" x14ac:dyDescent="0.25">
      <c r="A5" s="69"/>
      <c r="B5" s="70" t="s">
        <v>58</v>
      </c>
      <c r="C5" s="71" t="s">
        <v>59</v>
      </c>
      <c r="D5" s="71" t="s">
        <v>60</v>
      </c>
      <c r="E5" s="71" t="s">
        <v>61</v>
      </c>
      <c r="F5" s="71" t="s">
        <v>62</v>
      </c>
    </row>
    <row r="6" spans="1:14" ht="15.75" x14ac:dyDescent="0.25">
      <c r="A6" s="84" t="s">
        <v>51</v>
      </c>
      <c r="B6" s="72">
        <v>0</v>
      </c>
      <c r="C6" s="73">
        <v>0</v>
      </c>
      <c r="D6" s="74">
        <v>0</v>
      </c>
      <c r="E6" s="75">
        <v>0</v>
      </c>
      <c r="F6" s="76">
        <v>0</v>
      </c>
    </row>
    <row r="7" spans="1:14" ht="15.75" x14ac:dyDescent="0.25">
      <c r="A7" s="85" t="s">
        <v>29</v>
      </c>
      <c r="B7" s="72">
        <v>0</v>
      </c>
      <c r="C7" s="73">
        <v>0</v>
      </c>
      <c r="D7" s="74">
        <v>0</v>
      </c>
      <c r="E7" s="75">
        <v>0</v>
      </c>
      <c r="F7" s="76">
        <v>0</v>
      </c>
      <c r="I7" s="78"/>
      <c r="J7" s="78"/>
      <c r="K7" s="78"/>
      <c r="L7" s="78"/>
      <c r="M7" s="78"/>
    </row>
    <row r="8" spans="1:14" ht="15.75" x14ac:dyDescent="0.25">
      <c r="A8" s="85" t="s">
        <v>30</v>
      </c>
      <c r="B8" s="72">
        <v>0</v>
      </c>
      <c r="C8" s="73">
        <v>0</v>
      </c>
      <c r="D8" s="74">
        <v>0</v>
      </c>
      <c r="E8" s="75">
        <v>0</v>
      </c>
      <c r="F8" s="76">
        <v>0</v>
      </c>
    </row>
    <row r="9" spans="1:14" ht="5.25" customHeight="1" thickBot="1" x14ac:dyDescent="0.3">
      <c r="B9" s="22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</row>
    <row r="10" spans="1:14" s="1" customFormat="1" ht="25.5" x14ac:dyDescent="0.25">
      <c r="A10" s="35" t="s">
        <v>0</v>
      </c>
      <c r="B10" s="35" t="s">
        <v>57</v>
      </c>
      <c r="C10" s="35" t="s">
        <v>57</v>
      </c>
      <c r="D10" s="35" t="s">
        <v>57</v>
      </c>
      <c r="E10" s="35" t="s">
        <v>57</v>
      </c>
      <c r="F10" s="35" t="s">
        <v>57</v>
      </c>
      <c r="G10" s="27"/>
      <c r="H10" s="45"/>
      <c r="I10" s="46" t="str">
        <f>A6</f>
        <v>KGID  No.</v>
      </c>
      <c r="J10" s="46" t="s">
        <v>52</v>
      </c>
      <c r="K10" s="46" t="s">
        <v>53</v>
      </c>
      <c r="L10" s="46" t="s">
        <v>55</v>
      </c>
      <c r="M10" s="47" t="s">
        <v>56</v>
      </c>
      <c r="N10" s="33"/>
    </row>
    <row r="11" spans="1:14" x14ac:dyDescent="0.25">
      <c r="A11" s="3" t="s">
        <v>32</v>
      </c>
      <c r="B11" s="60">
        <v>0</v>
      </c>
      <c r="C11" s="61">
        <v>0</v>
      </c>
      <c r="D11" s="62">
        <v>0</v>
      </c>
      <c r="E11" s="63">
        <v>0</v>
      </c>
      <c r="F11" s="64">
        <v>0</v>
      </c>
      <c r="G11" s="28"/>
      <c r="H11" s="48" t="str">
        <f>$B$5</f>
        <v>Policy No. 1</v>
      </c>
      <c r="I11" s="37">
        <f>$B$6</f>
        <v>0</v>
      </c>
      <c r="J11" s="38">
        <f>BONUS!$AQ$16</f>
        <v>0</v>
      </c>
      <c r="K11" s="39">
        <f>BONUS!$AT$23</f>
        <v>0</v>
      </c>
      <c r="L11" s="38">
        <f>BONUS!$AQ$17</f>
        <v>0</v>
      </c>
      <c r="M11" s="49">
        <f>BONUS!$AU$23</f>
        <v>0</v>
      </c>
      <c r="N11" s="32"/>
    </row>
    <row r="12" spans="1:14" x14ac:dyDescent="0.25">
      <c r="A12" s="3" t="s">
        <v>33</v>
      </c>
      <c r="B12" s="60">
        <v>0</v>
      </c>
      <c r="C12" s="61">
        <v>0</v>
      </c>
      <c r="D12" s="62">
        <v>0</v>
      </c>
      <c r="E12" s="63">
        <v>0</v>
      </c>
      <c r="F12" s="64">
        <v>0</v>
      </c>
      <c r="G12" s="28"/>
      <c r="H12" s="48" t="str">
        <f>$C$5</f>
        <v>Policy No. 2</v>
      </c>
      <c r="I12" s="37">
        <f>$C$6</f>
        <v>0</v>
      </c>
      <c r="J12" s="38">
        <f>BONUS!$AQ$56</f>
        <v>0</v>
      </c>
      <c r="K12" s="39">
        <f>BONUS!$AT$63</f>
        <v>0</v>
      </c>
      <c r="L12" s="38">
        <f>BONUS!$AQ$57</f>
        <v>0</v>
      </c>
      <c r="M12" s="49">
        <f>BONUS!$AU$63</f>
        <v>0</v>
      </c>
      <c r="N12" s="32"/>
    </row>
    <row r="13" spans="1:14" ht="15.75" customHeight="1" x14ac:dyDescent="0.25">
      <c r="A13" s="3" t="s">
        <v>63</v>
      </c>
      <c r="B13" s="60">
        <v>0</v>
      </c>
      <c r="C13" s="61">
        <v>0</v>
      </c>
      <c r="D13" s="62">
        <v>0</v>
      </c>
      <c r="E13" s="63">
        <v>0</v>
      </c>
      <c r="F13" s="64">
        <v>0</v>
      </c>
      <c r="G13" s="28"/>
      <c r="H13" s="48" t="str">
        <f>$D$5</f>
        <v>Policy No. 3</v>
      </c>
      <c r="I13" s="37">
        <f>$D$6</f>
        <v>0</v>
      </c>
      <c r="J13" s="38">
        <f>BONUS!$AQ$96</f>
        <v>0</v>
      </c>
      <c r="K13" s="39">
        <f>BONUS!$AT$103</f>
        <v>0</v>
      </c>
      <c r="L13" s="38">
        <f>BONUS!$AQ$97</f>
        <v>0</v>
      </c>
      <c r="M13" s="49">
        <f>BONUS!$AU$103</f>
        <v>0</v>
      </c>
      <c r="N13" s="32"/>
    </row>
    <row r="14" spans="1:14" x14ac:dyDescent="0.25">
      <c r="A14" s="3" t="s">
        <v>35</v>
      </c>
      <c r="B14" s="60">
        <v>0</v>
      </c>
      <c r="C14" s="61">
        <v>0</v>
      </c>
      <c r="D14" s="62">
        <v>0</v>
      </c>
      <c r="E14" s="63">
        <v>0</v>
      </c>
      <c r="F14" s="64">
        <v>0</v>
      </c>
      <c r="G14" s="28"/>
      <c r="H14" s="58" t="str">
        <f>$E$5</f>
        <v>Policy No. 4</v>
      </c>
      <c r="I14" s="37">
        <f>$E$6</f>
        <v>0</v>
      </c>
      <c r="J14" s="38">
        <f>BONUS!$AQ$136</f>
        <v>0</v>
      </c>
      <c r="K14" s="39">
        <f>BONUS!$AT$143</f>
        <v>0</v>
      </c>
      <c r="L14" s="38">
        <f>BONUS!$AQ$137</f>
        <v>0</v>
      </c>
      <c r="M14" s="49">
        <f>BONUS!$AU$143</f>
        <v>0</v>
      </c>
      <c r="N14" s="32"/>
    </row>
    <row r="15" spans="1:14" x14ac:dyDescent="0.25">
      <c r="A15" s="3" t="s">
        <v>36</v>
      </c>
      <c r="B15" s="60">
        <v>0</v>
      </c>
      <c r="C15" s="61">
        <v>0</v>
      </c>
      <c r="D15" s="62">
        <v>0</v>
      </c>
      <c r="E15" s="63">
        <v>0</v>
      </c>
      <c r="F15" s="64">
        <v>0</v>
      </c>
      <c r="G15" s="28"/>
      <c r="H15" s="58" t="str">
        <f>$F$5</f>
        <v>Policy No. 5</v>
      </c>
      <c r="I15" s="37">
        <f>$F$6</f>
        <v>0</v>
      </c>
      <c r="J15" s="38">
        <f>BONUS!$AQ$176</f>
        <v>0</v>
      </c>
      <c r="K15" s="39">
        <f>BONUS!$AT$183</f>
        <v>0</v>
      </c>
      <c r="L15" s="38">
        <f>BONUS!$AQ$177</f>
        <v>0</v>
      </c>
      <c r="M15" s="49">
        <f>BONUS!$AU$183</f>
        <v>0</v>
      </c>
      <c r="N15" s="32"/>
    </row>
    <row r="16" spans="1:14" x14ac:dyDescent="0.25">
      <c r="A16" s="3" t="s">
        <v>7</v>
      </c>
      <c r="B16" s="60">
        <v>0</v>
      </c>
      <c r="C16" s="61">
        <v>0</v>
      </c>
      <c r="D16" s="62">
        <v>0</v>
      </c>
      <c r="E16" s="63">
        <v>0</v>
      </c>
      <c r="F16" s="64">
        <v>0</v>
      </c>
      <c r="G16" s="28"/>
      <c r="H16" s="59"/>
      <c r="I16" s="44"/>
      <c r="J16" s="53"/>
      <c r="K16" s="55"/>
      <c r="L16" s="53"/>
      <c r="M16" s="57"/>
      <c r="N16" s="32"/>
    </row>
    <row r="17" spans="1:14" ht="15.75" thickBot="1" x14ac:dyDescent="0.3">
      <c r="A17" s="3" t="s">
        <v>9</v>
      </c>
      <c r="B17" s="60">
        <v>0</v>
      </c>
      <c r="C17" s="61">
        <v>0</v>
      </c>
      <c r="D17" s="62">
        <v>0</v>
      </c>
      <c r="E17" s="63">
        <v>0</v>
      </c>
      <c r="F17" s="64">
        <v>0</v>
      </c>
      <c r="G17" s="28"/>
      <c r="H17" s="50" t="s">
        <v>54</v>
      </c>
      <c r="I17" s="51"/>
      <c r="J17" s="54">
        <f>SUM(J11:J16)</f>
        <v>0</v>
      </c>
      <c r="K17" s="56">
        <f t="shared" ref="K17:M17" si="0">SUM(K11:K16)</f>
        <v>0</v>
      </c>
      <c r="L17" s="54">
        <f t="shared" si="0"/>
        <v>0</v>
      </c>
      <c r="M17" s="52">
        <f t="shared" si="0"/>
        <v>0</v>
      </c>
      <c r="N17" s="32"/>
    </row>
    <row r="18" spans="1:14" x14ac:dyDescent="0.25">
      <c r="A18" s="3" t="s">
        <v>11</v>
      </c>
      <c r="B18" s="60">
        <v>0</v>
      </c>
      <c r="C18" s="61">
        <v>0</v>
      </c>
      <c r="D18" s="62">
        <v>0</v>
      </c>
      <c r="E18" s="63">
        <v>0</v>
      </c>
      <c r="F18" s="64">
        <v>0</v>
      </c>
      <c r="G18" s="28"/>
      <c r="H18" s="32"/>
      <c r="I18" s="32"/>
      <c r="J18" s="32"/>
      <c r="K18" s="32"/>
      <c r="L18" s="32"/>
      <c r="M18" s="32"/>
      <c r="N18" s="32"/>
    </row>
    <row r="19" spans="1:14" ht="15.75" thickBot="1" x14ac:dyDescent="0.3">
      <c r="A19" s="3" t="s">
        <v>13</v>
      </c>
      <c r="B19" s="60">
        <v>0</v>
      </c>
      <c r="C19" s="61">
        <v>0</v>
      </c>
      <c r="D19" s="62">
        <v>0</v>
      </c>
      <c r="E19" s="63">
        <v>0</v>
      </c>
      <c r="F19" s="64">
        <v>0</v>
      </c>
      <c r="G19" s="28"/>
      <c r="H19" s="32"/>
      <c r="I19" s="32"/>
      <c r="J19" s="32"/>
      <c r="K19" s="32"/>
      <c r="L19" s="32"/>
      <c r="M19" s="32"/>
      <c r="N19" s="32"/>
    </row>
    <row r="20" spans="1:14" ht="16.5" thickBot="1" x14ac:dyDescent="0.3">
      <c r="A20" s="3" t="s">
        <v>15</v>
      </c>
      <c r="B20" s="60">
        <v>0</v>
      </c>
      <c r="C20" s="61">
        <v>0</v>
      </c>
      <c r="D20" s="62">
        <v>0</v>
      </c>
      <c r="E20" s="63">
        <v>0</v>
      </c>
      <c r="F20" s="64">
        <v>0</v>
      </c>
      <c r="G20" s="28"/>
      <c r="H20" s="87" t="str">
        <f>BONUS!F40</f>
        <v>TOTAL OF ALL POLICIES BONUS+PREMIUM AMOUNT</v>
      </c>
      <c r="I20" s="88"/>
      <c r="J20" s="88"/>
      <c r="K20" s="88"/>
      <c r="L20" s="89"/>
      <c r="M20" s="86">
        <f>BONUS!L40</f>
        <v>0</v>
      </c>
      <c r="N20" s="32"/>
    </row>
    <row r="21" spans="1:14" x14ac:dyDescent="0.25">
      <c r="A21" s="3" t="s">
        <v>16</v>
      </c>
      <c r="B21" s="60">
        <v>0</v>
      </c>
      <c r="C21" s="61">
        <v>0</v>
      </c>
      <c r="D21" s="62">
        <v>0</v>
      </c>
      <c r="E21" s="63">
        <v>0</v>
      </c>
      <c r="F21" s="64">
        <v>0</v>
      </c>
      <c r="G21" s="28"/>
      <c r="H21" s="32"/>
      <c r="I21" s="32"/>
      <c r="J21" s="32"/>
      <c r="K21" s="32"/>
      <c r="L21" s="32"/>
      <c r="M21" s="32"/>
      <c r="N21" s="32"/>
    </row>
    <row r="22" spans="1:14" x14ac:dyDescent="0.25">
      <c r="A22" s="3" t="s">
        <v>18</v>
      </c>
      <c r="B22" s="60">
        <v>0</v>
      </c>
      <c r="C22" s="61">
        <v>0</v>
      </c>
      <c r="D22" s="62">
        <v>0</v>
      </c>
      <c r="E22" s="63">
        <v>0</v>
      </c>
      <c r="F22" s="64">
        <v>0</v>
      </c>
      <c r="G22" s="28"/>
      <c r="H22" s="32"/>
      <c r="I22" s="32"/>
      <c r="J22" s="32"/>
      <c r="K22" s="32"/>
      <c r="L22" s="32"/>
      <c r="M22" s="32"/>
      <c r="N22" s="32"/>
    </row>
    <row r="23" spans="1:14" x14ac:dyDescent="0.25">
      <c r="A23" s="3" t="s">
        <v>19</v>
      </c>
      <c r="B23" s="60">
        <v>0</v>
      </c>
      <c r="C23" s="61">
        <v>0</v>
      </c>
      <c r="D23" s="62">
        <v>0</v>
      </c>
      <c r="E23" s="63">
        <v>0</v>
      </c>
      <c r="F23" s="64">
        <v>0</v>
      </c>
      <c r="G23" s="28"/>
      <c r="H23" s="32"/>
      <c r="I23" s="32"/>
      <c r="J23" s="32"/>
      <c r="K23" s="32"/>
      <c r="L23" s="32"/>
      <c r="M23" s="32"/>
      <c r="N23" s="32"/>
    </row>
    <row r="24" spans="1:14" x14ac:dyDescent="0.25">
      <c r="A24" s="3" t="s">
        <v>20</v>
      </c>
      <c r="B24" s="60">
        <v>0</v>
      </c>
      <c r="C24" s="61">
        <v>0</v>
      </c>
      <c r="D24" s="62">
        <v>0</v>
      </c>
      <c r="E24" s="63">
        <v>0</v>
      </c>
      <c r="F24" s="64">
        <v>0</v>
      </c>
      <c r="G24" s="28"/>
      <c r="H24" s="32"/>
      <c r="I24" s="32"/>
      <c r="J24" s="32"/>
      <c r="K24" s="32"/>
      <c r="L24" s="32"/>
      <c r="M24" s="32"/>
      <c r="N24" s="32"/>
    </row>
    <row r="25" spans="1:14" x14ac:dyDescent="0.25">
      <c r="A25" s="3" t="s">
        <v>21</v>
      </c>
      <c r="B25" s="60">
        <v>0</v>
      </c>
      <c r="C25" s="61">
        <v>0</v>
      </c>
      <c r="D25" s="62">
        <v>0</v>
      </c>
      <c r="E25" s="63">
        <v>0</v>
      </c>
      <c r="F25" s="64">
        <v>0</v>
      </c>
      <c r="G25" s="28"/>
      <c r="H25" s="32"/>
      <c r="I25" s="32"/>
      <c r="J25" s="32"/>
      <c r="K25" s="32"/>
      <c r="L25" s="32"/>
      <c r="M25" s="32"/>
      <c r="N25" s="32"/>
    </row>
    <row r="26" spans="1:14" x14ac:dyDescent="0.25">
      <c r="A26" s="3" t="s">
        <v>22</v>
      </c>
      <c r="B26" s="60">
        <v>0</v>
      </c>
      <c r="C26" s="61">
        <v>0</v>
      </c>
      <c r="D26" s="62">
        <v>0</v>
      </c>
      <c r="E26" s="63">
        <v>0</v>
      </c>
      <c r="F26" s="64">
        <v>0</v>
      </c>
      <c r="G26" s="28"/>
      <c r="H26" s="32"/>
      <c r="I26" s="32"/>
      <c r="J26" s="32"/>
      <c r="K26" s="32"/>
      <c r="L26" s="32"/>
      <c r="M26" s="32"/>
      <c r="N26" s="32"/>
    </row>
    <row r="27" spans="1:14" x14ac:dyDescent="0.25">
      <c r="A27" s="3" t="s">
        <v>23</v>
      </c>
      <c r="B27" s="60">
        <v>0</v>
      </c>
      <c r="C27" s="61">
        <v>0</v>
      </c>
      <c r="D27" s="62">
        <v>0</v>
      </c>
      <c r="E27" s="63">
        <v>0</v>
      </c>
      <c r="F27" s="64">
        <v>0</v>
      </c>
      <c r="G27" s="28"/>
      <c r="H27" s="32"/>
      <c r="I27" s="32"/>
      <c r="J27" s="32"/>
      <c r="K27" s="32"/>
      <c r="L27" s="32"/>
      <c r="M27" s="32"/>
      <c r="N27" s="32"/>
    </row>
    <row r="28" spans="1:14" x14ac:dyDescent="0.25">
      <c r="A28" s="3" t="s">
        <v>24</v>
      </c>
      <c r="B28" s="60">
        <v>0</v>
      </c>
      <c r="C28" s="61">
        <v>0</v>
      </c>
      <c r="D28" s="62">
        <v>0</v>
      </c>
      <c r="E28" s="63">
        <v>0</v>
      </c>
      <c r="F28" s="64">
        <v>0</v>
      </c>
      <c r="G28" s="28"/>
      <c r="H28" s="32"/>
      <c r="I28" s="32"/>
      <c r="J28" s="32"/>
      <c r="K28" s="32"/>
      <c r="L28" s="32"/>
      <c r="M28" s="32"/>
      <c r="N28" s="32"/>
    </row>
    <row r="29" spans="1:14" x14ac:dyDescent="0.25">
      <c r="A29" s="3" t="s">
        <v>25</v>
      </c>
      <c r="B29" s="60">
        <v>0</v>
      </c>
      <c r="C29" s="61">
        <v>0</v>
      </c>
      <c r="D29" s="62">
        <v>0</v>
      </c>
      <c r="E29" s="63">
        <v>0</v>
      </c>
      <c r="F29" s="64">
        <v>0</v>
      </c>
      <c r="G29" s="28"/>
      <c r="H29" s="32"/>
      <c r="I29" s="32"/>
      <c r="J29" s="32"/>
      <c r="K29" s="32"/>
      <c r="L29" s="32"/>
      <c r="M29" s="32"/>
      <c r="N29" s="32"/>
    </row>
    <row r="30" spans="1:14" x14ac:dyDescent="0.25">
      <c r="A30" s="3" t="s">
        <v>26</v>
      </c>
      <c r="B30" s="60">
        <v>0</v>
      </c>
      <c r="C30" s="61">
        <v>0</v>
      </c>
      <c r="D30" s="62">
        <v>0</v>
      </c>
      <c r="E30" s="63">
        <v>0</v>
      </c>
      <c r="F30" s="64">
        <v>0</v>
      </c>
      <c r="G30" s="28"/>
      <c r="H30" s="32"/>
      <c r="I30" s="32"/>
      <c r="J30" s="32"/>
      <c r="K30" s="32"/>
      <c r="L30" s="32"/>
      <c r="M30" s="32"/>
      <c r="N30" s="32"/>
    </row>
    <row r="31" spans="1:14" x14ac:dyDescent="0.25">
      <c r="A31" s="3" t="s">
        <v>37</v>
      </c>
      <c r="B31" s="60">
        <v>0</v>
      </c>
      <c r="C31" s="61">
        <v>0</v>
      </c>
      <c r="D31" s="62">
        <v>0</v>
      </c>
      <c r="E31" s="63">
        <v>0</v>
      </c>
      <c r="F31" s="64">
        <v>0</v>
      </c>
      <c r="G31" s="28"/>
      <c r="H31" s="32"/>
      <c r="I31" s="32"/>
      <c r="J31" s="32"/>
      <c r="K31" s="32"/>
      <c r="L31" s="32"/>
      <c r="M31" s="32"/>
      <c r="N31" s="32"/>
    </row>
    <row r="32" spans="1:14" x14ac:dyDescent="0.25">
      <c r="A32" s="3" t="s">
        <v>38</v>
      </c>
      <c r="B32" s="60">
        <v>0</v>
      </c>
      <c r="C32" s="61">
        <v>0</v>
      </c>
      <c r="D32" s="62">
        <v>0</v>
      </c>
      <c r="E32" s="63">
        <v>0</v>
      </c>
      <c r="F32" s="64">
        <v>0</v>
      </c>
      <c r="G32" s="28"/>
      <c r="H32" s="32"/>
      <c r="I32" s="32"/>
      <c r="J32" s="32"/>
      <c r="K32" s="32"/>
      <c r="L32" s="32"/>
      <c r="M32" s="32"/>
      <c r="N32" s="32"/>
    </row>
    <row r="33" spans="1:14" x14ac:dyDescent="0.25">
      <c r="A33" s="3" t="s">
        <v>39</v>
      </c>
      <c r="B33" s="60">
        <v>0</v>
      </c>
      <c r="C33" s="61">
        <v>0</v>
      </c>
      <c r="D33" s="62">
        <v>0</v>
      </c>
      <c r="E33" s="63">
        <v>0</v>
      </c>
      <c r="F33" s="64">
        <v>0</v>
      </c>
      <c r="G33" s="28"/>
      <c r="H33" s="32"/>
      <c r="I33" s="32"/>
      <c r="J33" s="32"/>
      <c r="K33" s="32"/>
      <c r="L33" s="32"/>
      <c r="M33" s="32"/>
      <c r="N33" s="32"/>
    </row>
    <row r="34" spans="1:14" x14ac:dyDescent="0.25">
      <c r="A34" s="3" t="s">
        <v>40</v>
      </c>
      <c r="B34" s="60">
        <v>0</v>
      </c>
      <c r="C34" s="61">
        <v>0</v>
      </c>
      <c r="D34" s="62">
        <v>0</v>
      </c>
      <c r="E34" s="63">
        <v>0</v>
      </c>
      <c r="F34" s="64">
        <v>0</v>
      </c>
      <c r="G34" s="28"/>
      <c r="H34" s="32"/>
      <c r="I34" s="32"/>
      <c r="J34" s="32"/>
      <c r="K34" s="32"/>
      <c r="L34" s="32"/>
      <c r="M34" s="32"/>
      <c r="N34" s="32"/>
    </row>
    <row r="35" spans="1:14" x14ac:dyDescent="0.25">
      <c r="A35" s="3" t="s">
        <v>41</v>
      </c>
      <c r="B35" s="60">
        <v>0</v>
      </c>
      <c r="C35" s="61">
        <v>0</v>
      </c>
      <c r="D35" s="62">
        <v>0</v>
      </c>
      <c r="E35" s="63">
        <v>0</v>
      </c>
      <c r="F35" s="64">
        <v>0</v>
      </c>
      <c r="G35" s="28"/>
      <c r="H35" s="34"/>
      <c r="I35" s="34"/>
      <c r="J35" s="34"/>
      <c r="K35" s="34"/>
      <c r="L35" s="34"/>
      <c r="M35" s="34"/>
      <c r="N35" s="34"/>
    </row>
    <row r="36" spans="1:14" x14ac:dyDescent="0.25">
      <c r="A36" s="3" t="s">
        <v>42</v>
      </c>
      <c r="B36" s="60">
        <v>0</v>
      </c>
      <c r="C36" s="61">
        <v>0</v>
      </c>
      <c r="D36" s="62">
        <v>0</v>
      </c>
      <c r="E36" s="63">
        <v>0</v>
      </c>
      <c r="F36" s="64">
        <v>0</v>
      </c>
      <c r="G36" s="28"/>
      <c r="H36" s="34"/>
      <c r="I36" s="34"/>
      <c r="J36" s="34"/>
      <c r="K36" s="34"/>
      <c r="L36" s="34"/>
      <c r="M36" s="34"/>
      <c r="N36" s="34"/>
    </row>
    <row r="37" spans="1:14" x14ac:dyDescent="0.25">
      <c r="A37" s="3" t="s">
        <v>43</v>
      </c>
      <c r="B37" s="60">
        <v>0</v>
      </c>
      <c r="C37" s="61">
        <v>0</v>
      </c>
      <c r="D37" s="62">
        <v>0</v>
      </c>
      <c r="E37" s="63">
        <v>0</v>
      </c>
      <c r="F37" s="64">
        <v>0</v>
      </c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" t="s">
        <v>44</v>
      </c>
      <c r="B38" s="60">
        <v>0</v>
      </c>
      <c r="C38" s="61">
        <v>0</v>
      </c>
      <c r="D38" s="62">
        <v>0</v>
      </c>
      <c r="E38" s="63">
        <v>0</v>
      </c>
      <c r="F38" s="64">
        <v>0</v>
      </c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" t="s">
        <v>45</v>
      </c>
      <c r="B39" s="60">
        <v>0</v>
      </c>
      <c r="C39" s="61">
        <v>0</v>
      </c>
      <c r="D39" s="62">
        <v>0</v>
      </c>
      <c r="E39" s="63">
        <v>0</v>
      </c>
      <c r="F39" s="64">
        <v>0</v>
      </c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" t="s">
        <v>46</v>
      </c>
      <c r="B40" s="60">
        <v>0</v>
      </c>
      <c r="C40" s="61">
        <v>0</v>
      </c>
      <c r="D40" s="62">
        <v>0</v>
      </c>
      <c r="E40" s="63">
        <v>0</v>
      </c>
      <c r="F40" s="64">
        <v>0</v>
      </c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" t="s">
        <v>47</v>
      </c>
      <c r="B41" s="60">
        <v>0</v>
      </c>
      <c r="C41" s="61">
        <v>0</v>
      </c>
      <c r="D41" s="62">
        <v>0</v>
      </c>
      <c r="E41" s="63">
        <v>0</v>
      </c>
      <c r="F41" s="64">
        <v>0</v>
      </c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" t="s">
        <v>8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65" t="s">
        <v>4</v>
      </c>
      <c r="B43" s="65">
        <f>SUM(B11:B42)</f>
        <v>0</v>
      </c>
      <c r="C43" s="65">
        <f>SUM(C11:C42)</f>
        <v>0</v>
      </c>
      <c r="D43" s="65">
        <f>SUM(D11:D42)</f>
        <v>0</v>
      </c>
      <c r="E43" s="65">
        <f>SUM(E11:E42)</f>
        <v>0</v>
      </c>
      <c r="F43" s="65">
        <f>SUM(F11:F42)</f>
        <v>0</v>
      </c>
      <c r="G43" s="29"/>
      <c r="H43" s="29"/>
      <c r="I43" s="29"/>
      <c r="J43" s="29"/>
      <c r="K43" s="29"/>
      <c r="L43" s="29"/>
      <c r="M43" s="29"/>
      <c r="N43" s="29"/>
    </row>
    <row r="44" spans="1:14" x14ac:dyDescent="0.25">
      <c r="A44" s="16"/>
      <c r="B44" s="16"/>
      <c r="C44" s="30"/>
      <c r="D44" s="30"/>
      <c r="E44" s="30"/>
      <c r="F44" s="30"/>
      <c r="G44" s="16"/>
      <c r="H44" s="16"/>
      <c r="I44" s="16"/>
      <c r="J44" s="16"/>
      <c r="K44" s="16"/>
      <c r="L44" s="16"/>
      <c r="M44" s="16"/>
      <c r="N44" s="16"/>
    </row>
    <row r="49" spans="3:14" ht="13.5" customHeight="1" x14ac:dyDescent="0.25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3:14" s="1" customFormat="1" x14ac:dyDescent="0.25">
      <c r="C50" s="27"/>
      <c r="D50" s="27"/>
      <c r="E50" s="27"/>
      <c r="F50" s="27"/>
      <c r="G50" s="27"/>
      <c r="H50" s="33"/>
      <c r="I50" s="36"/>
      <c r="J50" s="36"/>
      <c r="K50" s="36"/>
      <c r="L50" s="36"/>
      <c r="M50" s="36"/>
      <c r="N50" s="33"/>
    </row>
    <row r="51" spans="3:14" x14ac:dyDescent="0.25">
      <c r="C51" s="28"/>
      <c r="D51" s="28"/>
      <c r="E51" s="28"/>
      <c r="F51" s="28"/>
      <c r="G51" s="28"/>
      <c r="H51" s="31"/>
      <c r="I51" s="31"/>
      <c r="J51" s="40"/>
      <c r="K51" s="41"/>
      <c r="L51" s="40"/>
      <c r="M51" s="41"/>
      <c r="N51" s="32"/>
    </row>
    <row r="52" spans="3:14" x14ac:dyDescent="0.25">
      <c r="C52" s="28"/>
      <c r="D52" s="28"/>
      <c r="E52" s="28"/>
      <c r="F52" s="28"/>
      <c r="G52" s="28"/>
      <c r="H52" s="32"/>
      <c r="I52" s="32"/>
      <c r="J52" s="32"/>
      <c r="K52" s="32"/>
      <c r="L52" s="32"/>
      <c r="M52" s="32"/>
      <c r="N52" s="32"/>
    </row>
    <row r="53" spans="3:14" x14ac:dyDescent="0.25">
      <c r="C53" s="28"/>
      <c r="D53" s="28"/>
      <c r="E53" s="28"/>
      <c r="F53" s="28"/>
      <c r="G53" s="28"/>
      <c r="H53" s="32"/>
      <c r="I53" s="32"/>
      <c r="J53" s="32"/>
      <c r="K53" s="32"/>
      <c r="L53" s="32"/>
      <c r="M53" s="32"/>
      <c r="N53" s="32"/>
    </row>
    <row r="54" spans="3:14" x14ac:dyDescent="0.25">
      <c r="C54" s="28"/>
      <c r="D54" s="28"/>
      <c r="E54" s="28"/>
      <c r="F54" s="28"/>
      <c r="G54" s="28"/>
      <c r="H54" s="32"/>
      <c r="I54" s="32"/>
      <c r="J54" s="32"/>
      <c r="K54" s="32"/>
      <c r="L54" s="32"/>
      <c r="M54" s="32"/>
      <c r="N54" s="32"/>
    </row>
    <row r="55" spans="3:14" x14ac:dyDescent="0.25">
      <c r="C55" s="28"/>
      <c r="D55" s="28"/>
      <c r="E55" s="28"/>
      <c r="F55" s="28"/>
      <c r="G55" s="28"/>
      <c r="H55" s="32"/>
      <c r="I55" s="32"/>
      <c r="J55" s="32"/>
      <c r="K55" s="32"/>
      <c r="L55" s="32"/>
      <c r="M55" s="32"/>
      <c r="N55" s="32"/>
    </row>
    <row r="56" spans="3:14" x14ac:dyDescent="0.25">
      <c r="C56" s="28"/>
      <c r="D56" s="28"/>
      <c r="E56" s="28"/>
      <c r="F56" s="28"/>
      <c r="G56" s="28"/>
      <c r="H56" s="32"/>
      <c r="I56" s="32"/>
      <c r="J56" s="32"/>
      <c r="K56" s="32"/>
      <c r="L56" s="32"/>
      <c r="M56" s="32"/>
      <c r="N56" s="32"/>
    </row>
    <row r="57" spans="3:14" x14ac:dyDescent="0.25">
      <c r="C57" s="28"/>
      <c r="D57" s="28"/>
      <c r="E57" s="28"/>
      <c r="F57" s="28"/>
      <c r="G57" s="28"/>
      <c r="H57" s="32"/>
      <c r="I57" s="32"/>
      <c r="J57" s="32"/>
      <c r="K57" s="32"/>
      <c r="L57" s="32"/>
      <c r="M57" s="32"/>
      <c r="N57" s="32"/>
    </row>
    <row r="58" spans="3:14" x14ac:dyDescent="0.25">
      <c r="C58" s="28"/>
      <c r="D58" s="28"/>
      <c r="E58" s="28"/>
      <c r="F58" s="28"/>
      <c r="G58" s="28"/>
      <c r="H58" s="32"/>
      <c r="I58" s="32"/>
      <c r="J58" s="32"/>
      <c r="K58" s="32"/>
      <c r="L58" s="32"/>
      <c r="M58" s="32"/>
      <c r="N58" s="32"/>
    </row>
    <row r="59" spans="3:14" x14ac:dyDescent="0.25">
      <c r="C59" s="28"/>
      <c r="D59" s="28"/>
      <c r="E59" s="28"/>
      <c r="F59" s="28"/>
      <c r="G59" s="28"/>
      <c r="H59" s="32"/>
      <c r="I59" s="32"/>
      <c r="J59" s="32"/>
      <c r="K59" s="32"/>
      <c r="L59" s="32"/>
      <c r="M59" s="32"/>
      <c r="N59" s="32"/>
    </row>
    <row r="60" spans="3:14" x14ac:dyDescent="0.25">
      <c r="C60" s="28"/>
      <c r="D60" s="28"/>
      <c r="E60" s="28"/>
      <c r="F60" s="28"/>
      <c r="G60" s="28"/>
      <c r="H60" s="32"/>
      <c r="I60" s="32"/>
      <c r="J60" s="32"/>
      <c r="K60" s="32"/>
      <c r="L60" s="32"/>
      <c r="M60" s="32"/>
      <c r="N60" s="32"/>
    </row>
    <row r="61" spans="3:14" x14ac:dyDescent="0.25">
      <c r="C61" s="28"/>
      <c r="D61" s="28"/>
      <c r="E61" s="28"/>
      <c r="F61" s="28"/>
      <c r="G61" s="28"/>
      <c r="H61" s="32"/>
      <c r="I61" s="32"/>
      <c r="J61" s="32"/>
      <c r="K61" s="32"/>
      <c r="L61" s="32"/>
      <c r="M61" s="32"/>
      <c r="N61" s="32"/>
    </row>
    <row r="62" spans="3:14" x14ac:dyDescent="0.25">
      <c r="C62" s="28"/>
      <c r="D62" s="28"/>
      <c r="E62" s="28"/>
      <c r="F62" s="28"/>
      <c r="G62" s="28"/>
      <c r="H62" s="32"/>
      <c r="I62" s="32"/>
      <c r="J62" s="32"/>
      <c r="K62" s="32"/>
      <c r="L62" s="32"/>
      <c r="M62" s="32"/>
      <c r="N62" s="32"/>
    </row>
    <row r="63" spans="3:14" x14ac:dyDescent="0.25">
      <c r="C63" s="28"/>
      <c r="D63" s="28"/>
      <c r="E63" s="28"/>
      <c r="F63" s="28"/>
      <c r="G63" s="28"/>
      <c r="H63" s="32"/>
      <c r="I63" s="32"/>
      <c r="J63" s="32"/>
      <c r="K63" s="32"/>
      <c r="L63" s="32"/>
      <c r="M63" s="32"/>
      <c r="N63" s="32"/>
    </row>
    <row r="64" spans="3:14" x14ac:dyDescent="0.25">
      <c r="C64" s="28"/>
      <c r="D64" s="28"/>
      <c r="E64" s="28"/>
      <c r="F64" s="28"/>
      <c r="G64" s="28"/>
      <c r="H64" s="32"/>
      <c r="I64" s="32"/>
      <c r="J64" s="32"/>
      <c r="K64" s="32"/>
      <c r="L64" s="32"/>
      <c r="M64" s="32"/>
      <c r="N64" s="32"/>
    </row>
    <row r="65" spans="3:14" x14ac:dyDescent="0.25">
      <c r="C65" s="28"/>
      <c r="D65" s="28"/>
      <c r="E65" s="28"/>
      <c r="F65" s="28"/>
      <c r="G65" s="28"/>
      <c r="H65" s="32"/>
      <c r="I65" s="32"/>
      <c r="J65" s="32"/>
      <c r="K65" s="32"/>
      <c r="L65" s="32"/>
      <c r="M65" s="32"/>
      <c r="N65" s="32"/>
    </row>
    <row r="66" spans="3:14" x14ac:dyDescent="0.25">
      <c r="C66" s="28"/>
      <c r="D66" s="28"/>
      <c r="E66" s="28"/>
      <c r="F66" s="28"/>
      <c r="G66" s="28"/>
      <c r="H66" s="32"/>
      <c r="I66" s="32"/>
      <c r="J66" s="32"/>
      <c r="K66" s="32"/>
      <c r="L66" s="32"/>
      <c r="M66" s="32"/>
      <c r="N66" s="32"/>
    </row>
    <row r="67" spans="3:14" x14ac:dyDescent="0.25">
      <c r="C67" s="28"/>
      <c r="D67" s="28"/>
      <c r="E67" s="28"/>
      <c r="F67" s="28"/>
      <c r="G67" s="28"/>
      <c r="H67" s="32"/>
      <c r="I67" s="32"/>
      <c r="J67" s="32"/>
      <c r="K67" s="32"/>
      <c r="L67" s="32"/>
      <c r="M67" s="32"/>
      <c r="N67" s="32"/>
    </row>
    <row r="68" spans="3:14" x14ac:dyDescent="0.25">
      <c r="C68" s="28"/>
      <c r="D68" s="28"/>
      <c r="E68" s="28"/>
      <c r="F68" s="28"/>
      <c r="G68" s="28"/>
      <c r="H68" s="32"/>
      <c r="I68" s="32"/>
      <c r="J68" s="32"/>
      <c r="K68" s="32"/>
      <c r="L68" s="32"/>
      <c r="M68" s="32"/>
      <c r="N68" s="32"/>
    </row>
    <row r="69" spans="3:14" x14ac:dyDescent="0.25">
      <c r="C69" s="28"/>
      <c r="D69" s="28"/>
      <c r="E69" s="28"/>
      <c r="F69" s="28"/>
      <c r="G69" s="28"/>
      <c r="H69" s="32"/>
      <c r="I69" s="32"/>
      <c r="J69" s="32"/>
      <c r="K69" s="32"/>
      <c r="L69" s="32"/>
      <c r="M69" s="32"/>
      <c r="N69" s="32"/>
    </row>
    <row r="70" spans="3:14" x14ac:dyDescent="0.25">
      <c r="C70" s="28"/>
      <c r="D70" s="28"/>
      <c r="E70" s="28"/>
      <c r="F70" s="28"/>
      <c r="G70" s="28"/>
      <c r="H70" s="32"/>
      <c r="I70" s="32"/>
      <c r="J70" s="32"/>
      <c r="K70" s="32"/>
      <c r="L70" s="32"/>
      <c r="M70" s="32"/>
      <c r="N70" s="32"/>
    </row>
    <row r="71" spans="3:14" x14ac:dyDescent="0.25">
      <c r="C71" s="28"/>
      <c r="D71" s="28"/>
      <c r="E71" s="28"/>
      <c r="F71" s="28"/>
      <c r="G71" s="28"/>
      <c r="H71" s="32"/>
      <c r="I71" s="32"/>
      <c r="J71" s="32"/>
      <c r="K71" s="32"/>
      <c r="L71" s="32"/>
      <c r="M71" s="32"/>
      <c r="N71" s="32"/>
    </row>
    <row r="72" spans="3:14" x14ac:dyDescent="0.25">
      <c r="C72" s="28"/>
      <c r="D72" s="28"/>
      <c r="E72" s="28"/>
      <c r="F72" s="28"/>
      <c r="G72" s="28"/>
      <c r="H72" s="32"/>
      <c r="I72" s="32"/>
      <c r="J72" s="32"/>
      <c r="K72" s="32"/>
      <c r="L72" s="32"/>
      <c r="M72" s="32"/>
      <c r="N72" s="32"/>
    </row>
    <row r="73" spans="3:14" x14ac:dyDescent="0.25">
      <c r="C73" s="28"/>
      <c r="D73" s="28"/>
      <c r="E73" s="28"/>
      <c r="F73" s="28"/>
      <c r="G73" s="28"/>
      <c r="H73" s="32"/>
      <c r="I73" s="32"/>
      <c r="J73" s="32"/>
      <c r="K73" s="32"/>
      <c r="L73" s="32"/>
      <c r="M73" s="32"/>
      <c r="N73" s="32"/>
    </row>
    <row r="74" spans="3:14" x14ac:dyDescent="0.25">
      <c r="C74" s="28"/>
      <c r="D74" s="28"/>
      <c r="E74" s="28"/>
      <c r="F74" s="28"/>
      <c r="G74" s="28"/>
      <c r="H74" s="32"/>
      <c r="I74" s="32"/>
      <c r="J74" s="32"/>
      <c r="K74" s="32"/>
      <c r="L74" s="32"/>
      <c r="M74" s="32"/>
      <c r="N74" s="32"/>
    </row>
    <row r="75" spans="3:14" x14ac:dyDescent="0.25">
      <c r="C75" s="28"/>
      <c r="D75" s="28"/>
      <c r="E75" s="28"/>
      <c r="F75" s="28"/>
      <c r="G75" s="28"/>
      <c r="H75" s="34"/>
      <c r="I75" s="34"/>
      <c r="J75" s="34"/>
      <c r="K75" s="34"/>
      <c r="L75" s="34"/>
      <c r="M75" s="34"/>
      <c r="N75" s="34"/>
    </row>
    <row r="76" spans="3:14" x14ac:dyDescent="0.25">
      <c r="C76" s="28"/>
      <c r="D76" s="28"/>
      <c r="E76" s="28"/>
      <c r="F76" s="28"/>
      <c r="G76" s="28"/>
      <c r="H76" s="34"/>
      <c r="I76" s="34"/>
      <c r="J76" s="34"/>
      <c r="K76" s="34"/>
      <c r="L76" s="34"/>
      <c r="M76" s="34"/>
      <c r="N76" s="34"/>
    </row>
    <row r="77" spans="3:14" x14ac:dyDescent="0.25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3:14" x14ac:dyDescent="0.2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3:14" x14ac:dyDescent="0.25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3:14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x14ac:dyDescent="0.25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x14ac:dyDescent="0.25"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14" x14ac:dyDescent="0.25">
      <c r="A84" s="16"/>
      <c r="B84" s="16"/>
      <c r="C84" s="30"/>
      <c r="D84" s="30"/>
      <c r="E84" s="30"/>
      <c r="F84" s="30"/>
      <c r="G84" s="16"/>
      <c r="H84" s="16"/>
      <c r="I84" s="16"/>
      <c r="J84" s="16"/>
      <c r="K84" s="16"/>
      <c r="L84" s="16"/>
      <c r="M84" s="16"/>
      <c r="N84" s="16"/>
    </row>
    <row r="89" spans="1:14" ht="13.5" customHeight="1" x14ac:dyDescent="0.25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1:14" s="1" customFormat="1" ht="39" customHeight="1" x14ac:dyDescent="0.25">
      <c r="C90" s="27"/>
      <c r="D90" s="27"/>
      <c r="E90" s="27"/>
      <c r="F90" s="27"/>
      <c r="G90" s="27"/>
      <c r="H90" s="33"/>
      <c r="I90" s="36"/>
      <c r="J90" s="36"/>
      <c r="K90" s="36"/>
      <c r="L90" s="36"/>
      <c r="M90" s="36"/>
      <c r="N90" s="33"/>
    </row>
    <row r="91" spans="1:14" x14ac:dyDescent="0.25">
      <c r="C91" s="28"/>
      <c r="D91" s="28"/>
      <c r="E91" s="28"/>
      <c r="F91" s="28"/>
      <c r="G91" s="28"/>
      <c r="H91" s="31"/>
      <c r="I91" s="31"/>
      <c r="J91" s="40"/>
      <c r="K91" s="41"/>
      <c r="L91" s="40"/>
      <c r="M91" s="41"/>
      <c r="N91" s="32"/>
    </row>
    <row r="92" spans="1:14" x14ac:dyDescent="0.25">
      <c r="C92" s="28"/>
      <c r="D92" s="28"/>
      <c r="E92" s="28"/>
      <c r="F92" s="28"/>
      <c r="G92" s="28"/>
      <c r="H92" s="32"/>
      <c r="I92" s="32"/>
      <c r="J92" s="32"/>
      <c r="K92" s="32"/>
      <c r="L92" s="32"/>
      <c r="M92" s="32"/>
      <c r="N92" s="32"/>
    </row>
    <row r="93" spans="1:14" x14ac:dyDescent="0.25">
      <c r="C93" s="28"/>
      <c r="D93" s="28"/>
      <c r="E93" s="28"/>
      <c r="F93" s="28"/>
      <c r="G93" s="28"/>
      <c r="H93" s="32"/>
      <c r="I93" s="32"/>
      <c r="J93" s="32"/>
      <c r="K93" s="32"/>
      <c r="L93" s="32"/>
      <c r="M93" s="32"/>
      <c r="N93" s="32"/>
    </row>
    <row r="94" spans="1:14" x14ac:dyDescent="0.25">
      <c r="C94" s="28"/>
      <c r="D94" s="28"/>
      <c r="E94" s="28"/>
      <c r="F94" s="28"/>
      <c r="G94" s="28"/>
      <c r="H94" s="32"/>
      <c r="I94" s="32"/>
      <c r="J94" s="32"/>
      <c r="K94" s="32"/>
      <c r="L94" s="32"/>
      <c r="M94" s="32"/>
      <c r="N94" s="32"/>
    </row>
    <row r="95" spans="1:14" x14ac:dyDescent="0.25">
      <c r="C95" s="28"/>
      <c r="D95" s="28"/>
      <c r="E95" s="28"/>
      <c r="F95" s="28"/>
      <c r="G95" s="28"/>
      <c r="H95" s="32"/>
      <c r="I95" s="32"/>
      <c r="J95" s="32"/>
      <c r="K95" s="32"/>
      <c r="L95" s="32"/>
      <c r="M95" s="32"/>
      <c r="N95" s="32"/>
    </row>
    <row r="96" spans="1:14" x14ac:dyDescent="0.25">
      <c r="C96" s="28"/>
      <c r="D96" s="28"/>
      <c r="E96" s="28"/>
      <c r="F96" s="28"/>
      <c r="G96" s="28"/>
      <c r="H96" s="32"/>
      <c r="I96" s="32"/>
      <c r="J96" s="32"/>
      <c r="K96" s="32"/>
      <c r="L96" s="32"/>
      <c r="M96" s="32"/>
      <c r="N96" s="32"/>
    </row>
    <row r="97" spans="3:14" x14ac:dyDescent="0.25">
      <c r="C97" s="28"/>
      <c r="D97" s="28"/>
      <c r="E97" s="28"/>
      <c r="F97" s="28"/>
      <c r="G97" s="28"/>
      <c r="H97" s="32"/>
      <c r="I97" s="32"/>
      <c r="J97" s="32"/>
      <c r="K97" s="32"/>
      <c r="L97" s="32"/>
      <c r="M97" s="32"/>
      <c r="N97" s="32"/>
    </row>
    <row r="98" spans="3:14" x14ac:dyDescent="0.25">
      <c r="C98" s="28"/>
      <c r="D98" s="28"/>
      <c r="E98" s="28"/>
      <c r="F98" s="28"/>
      <c r="G98" s="28"/>
      <c r="H98" s="32"/>
      <c r="I98" s="32"/>
      <c r="J98" s="32"/>
      <c r="K98" s="32"/>
      <c r="L98" s="32"/>
      <c r="M98" s="32"/>
      <c r="N98" s="32"/>
    </row>
    <row r="99" spans="3:14" x14ac:dyDescent="0.25">
      <c r="C99" s="28"/>
      <c r="D99" s="28"/>
      <c r="E99" s="28"/>
      <c r="F99" s="28"/>
      <c r="G99" s="28"/>
      <c r="H99" s="32"/>
      <c r="I99" s="32"/>
      <c r="J99" s="32"/>
      <c r="K99" s="32"/>
      <c r="L99" s="32"/>
      <c r="M99" s="32"/>
      <c r="N99" s="32"/>
    </row>
    <row r="100" spans="3:14" x14ac:dyDescent="0.25">
      <c r="C100" s="28"/>
      <c r="D100" s="28"/>
      <c r="E100" s="28"/>
      <c r="F100" s="28"/>
      <c r="G100" s="28"/>
      <c r="H100" s="32"/>
      <c r="I100" s="32"/>
      <c r="J100" s="32"/>
      <c r="K100" s="32"/>
      <c r="L100" s="32"/>
      <c r="M100" s="32"/>
      <c r="N100" s="32"/>
    </row>
    <row r="101" spans="3:14" x14ac:dyDescent="0.25">
      <c r="C101" s="28"/>
      <c r="D101" s="28"/>
      <c r="E101" s="28"/>
      <c r="F101" s="28"/>
      <c r="G101" s="28"/>
      <c r="H101" s="32"/>
      <c r="I101" s="32"/>
      <c r="J101" s="32"/>
      <c r="K101" s="32"/>
      <c r="L101" s="32"/>
      <c r="M101" s="32"/>
      <c r="N101" s="32"/>
    </row>
    <row r="102" spans="3:14" x14ac:dyDescent="0.25">
      <c r="C102" s="28"/>
      <c r="D102" s="28"/>
      <c r="E102" s="28"/>
      <c r="F102" s="28"/>
      <c r="G102" s="28"/>
      <c r="H102" s="32"/>
      <c r="I102" s="32"/>
      <c r="J102" s="32"/>
      <c r="K102" s="32"/>
      <c r="L102" s="32"/>
      <c r="M102" s="32"/>
      <c r="N102" s="32"/>
    </row>
    <row r="103" spans="3:14" x14ac:dyDescent="0.25">
      <c r="C103" s="28"/>
      <c r="D103" s="28"/>
      <c r="E103" s="28"/>
      <c r="F103" s="28"/>
      <c r="G103" s="28"/>
      <c r="H103" s="32"/>
      <c r="I103" s="32"/>
      <c r="J103" s="32"/>
      <c r="K103" s="32"/>
      <c r="L103" s="32"/>
      <c r="M103" s="32"/>
      <c r="N103" s="32"/>
    </row>
    <row r="104" spans="3:14" x14ac:dyDescent="0.25">
      <c r="C104" s="28"/>
      <c r="D104" s="28"/>
      <c r="E104" s="28"/>
      <c r="F104" s="28"/>
      <c r="G104" s="28"/>
      <c r="H104" s="32"/>
      <c r="I104" s="32"/>
      <c r="J104" s="32"/>
      <c r="K104" s="32"/>
      <c r="L104" s="32"/>
      <c r="M104" s="32"/>
      <c r="N104" s="32"/>
    </row>
    <row r="105" spans="3:14" x14ac:dyDescent="0.25">
      <c r="C105" s="28"/>
      <c r="D105" s="28"/>
      <c r="E105" s="28"/>
      <c r="F105" s="28"/>
      <c r="G105" s="28"/>
      <c r="H105" s="32"/>
      <c r="I105" s="32"/>
      <c r="J105" s="32"/>
      <c r="K105" s="32"/>
      <c r="L105" s="32"/>
      <c r="M105" s="32"/>
      <c r="N105" s="32"/>
    </row>
    <row r="106" spans="3:14" x14ac:dyDescent="0.25">
      <c r="C106" s="28"/>
      <c r="D106" s="28"/>
      <c r="E106" s="28"/>
      <c r="F106" s="28"/>
      <c r="G106" s="28"/>
      <c r="H106" s="32"/>
      <c r="I106" s="32"/>
      <c r="J106" s="32"/>
      <c r="K106" s="32"/>
      <c r="L106" s="32"/>
      <c r="M106" s="32"/>
      <c r="N106" s="32"/>
    </row>
    <row r="107" spans="3:14" x14ac:dyDescent="0.25">
      <c r="C107" s="28"/>
      <c r="D107" s="28"/>
      <c r="E107" s="28"/>
      <c r="F107" s="28"/>
      <c r="G107" s="28"/>
      <c r="H107" s="32"/>
      <c r="I107" s="32"/>
      <c r="J107" s="32"/>
      <c r="K107" s="32"/>
      <c r="L107" s="32"/>
      <c r="M107" s="32"/>
      <c r="N107" s="32"/>
    </row>
    <row r="108" spans="3:14" x14ac:dyDescent="0.25">
      <c r="C108" s="28"/>
      <c r="D108" s="28"/>
      <c r="E108" s="28"/>
      <c r="F108" s="28"/>
      <c r="G108" s="28"/>
      <c r="H108" s="32"/>
      <c r="I108" s="32"/>
      <c r="J108" s="32"/>
      <c r="K108" s="32"/>
      <c r="L108" s="32"/>
      <c r="M108" s="32"/>
      <c r="N108" s="32"/>
    </row>
    <row r="109" spans="3:14" x14ac:dyDescent="0.25">
      <c r="C109" s="28"/>
      <c r="D109" s="28"/>
      <c r="E109" s="28"/>
      <c r="F109" s="28"/>
      <c r="G109" s="28"/>
      <c r="H109" s="32"/>
      <c r="I109" s="32"/>
      <c r="J109" s="32"/>
      <c r="K109" s="32"/>
      <c r="L109" s="32"/>
      <c r="M109" s="32"/>
      <c r="N109" s="32"/>
    </row>
    <row r="110" spans="3:14" x14ac:dyDescent="0.25">
      <c r="C110" s="28"/>
      <c r="D110" s="28"/>
      <c r="E110" s="28"/>
      <c r="F110" s="28"/>
      <c r="G110" s="28"/>
      <c r="H110" s="32"/>
      <c r="I110" s="32"/>
      <c r="J110" s="32"/>
      <c r="K110" s="32"/>
      <c r="L110" s="32"/>
      <c r="M110" s="32"/>
      <c r="N110" s="32"/>
    </row>
    <row r="111" spans="3:14" x14ac:dyDescent="0.25">
      <c r="C111" s="28"/>
      <c r="D111" s="28"/>
      <c r="E111" s="28"/>
      <c r="F111" s="28"/>
      <c r="G111" s="28"/>
      <c r="H111" s="32"/>
      <c r="I111" s="32"/>
      <c r="J111" s="32"/>
      <c r="K111" s="32"/>
      <c r="L111" s="32"/>
      <c r="M111" s="32"/>
      <c r="N111" s="32"/>
    </row>
    <row r="112" spans="3:14" x14ac:dyDescent="0.25">
      <c r="C112" s="28"/>
      <c r="D112" s="28"/>
      <c r="E112" s="28"/>
      <c r="F112" s="28"/>
      <c r="G112" s="28"/>
      <c r="H112" s="32"/>
      <c r="I112" s="32"/>
      <c r="J112" s="32"/>
      <c r="K112" s="32"/>
      <c r="L112" s="32"/>
      <c r="M112" s="32"/>
      <c r="N112" s="32"/>
    </row>
    <row r="113" spans="1:14" x14ac:dyDescent="0.25">
      <c r="C113" s="28"/>
      <c r="D113" s="28"/>
      <c r="E113" s="28"/>
      <c r="F113" s="28"/>
      <c r="G113" s="28"/>
      <c r="H113" s="32"/>
      <c r="I113" s="32"/>
      <c r="J113" s="32"/>
      <c r="K113" s="32"/>
      <c r="L113" s="32"/>
      <c r="M113" s="32"/>
      <c r="N113" s="32"/>
    </row>
    <row r="114" spans="1:14" x14ac:dyDescent="0.25">
      <c r="C114" s="28"/>
      <c r="D114" s="28"/>
      <c r="E114" s="28"/>
      <c r="F114" s="28"/>
      <c r="G114" s="28"/>
      <c r="H114" s="32"/>
      <c r="I114" s="32"/>
      <c r="J114" s="32"/>
      <c r="K114" s="32"/>
      <c r="L114" s="32"/>
      <c r="M114" s="32"/>
      <c r="N114" s="32"/>
    </row>
    <row r="115" spans="1:14" x14ac:dyDescent="0.25">
      <c r="C115" s="28"/>
      <c r="D115" s="28"/>
      <c r="E115" s="28"/>
      <c r="F115" s="28"/>
      <c r="G115" s="28"/>
      <c r="H115" s="34"/>
      <c r="I115" s="34"/>
      <c r="J115" s="34"/>
      <c r="K115" s="34"/>
      <c r="L115" s="34"/>
      <c r="M115" s="34"/>
      <c r="N115" s="34"/>
    </row>
    <row r="116" spans="1:14" x14ac:dyDescent="0.25">
      <c r="C116" s="28"/>
      <c r="D116" s="28"/>
      <c r="E116" s="28"/>
      <c r="F116" s="28"/>
      <c r="G116" s="28"/>
      <c r="H116" s="34"/>
      <c r="I116" s="34"/>
      <c r="J116" s="34"/>
      <c r="K116" s="34"/>
      <c r="L116" s="34"/>
      <c r="M116" s="34"/>
      <c r="N116" s="34"/>
    </row>
    <row r="117" spans="1:14" x14ac:dyDescent="0.2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x14ac:dyDescent="0.2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x14ac:dyDescent="0.2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x14ac:dyDescent="0.2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x14ac:dyDescent="0.2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1:14" x14ac:dyDescent="0.2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1:14" x14ac:dyDescent="0.25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spans="1:14" x14ac:dyDescent="0.25">
      <c r="A124" s="16"/>
      <c r="B124" s="16"/>
      <c r="C124" s="30"/>
      <c r="D124" s="30"/>
      <c r="E124" s="30"/>
      <c r="F124" s="30"/>
      <c r="G124" s="16"/>
      <c r="H124" s="16"/>
      <c r="I124" s="16"/>
      <c r="J124" s="16"/>
      <c r="K124" s="16"/>
      <c r="L124" s="16"/>
      <c r="M124" s="16"/>
      <c r="N124" s="16"/>
    </row>
    <row r="129" spans="3:14" ht="13.5" customHeight="1" x14ac:dyDescent="0.25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3:14" s="1" customFormat="1" ht="39" customHeight="1" x14ac:dyDescent="0.25">
      <c r="C130" s="27"/>
      <c r="D130" s="27"/>
      <c r="E130" s="27"/>
      <c r="F130" s="27"/>
      <c r="G130" s="27"/>
      <c r="H130" s="33"/>
      <c r="I130" s="36"/>
      <c r="J130" s="36"/>
      <c r="K130" s="36"/>
      <c r="L130" s="36"/>
      <c r="M130" s="36"/>
      <c r="N130" s="33"/>
    </row>
    <row r="131" spans="3:14" x14ac:dyDescent="0.25">
      <c r="C131" s="28"/>
      <c r="D131" s="28"/>
      <c r="E131" s="28"/>
      <c r="F131" s="28"/>
      <c r="G131" s="28"/>
      <c r="H131" s="31"/>
      <c r="I131" s="31"/>
      <c r="J131" s="40"/>
      <c r="K131" s="41"/>
      <c r="L131" s="40"/>
      <c r="M131" s="41"/>
      <c r="N131" s="32"/>
    </row>
    <row r="132" spans="3:14" x14ac:dyDescent="0.25">
      <c r="C132" s="28"/>
      <c r="D132" s="28"/>
      <c r="E132" s="28"/>
      <c r="F132" s="28"/>
      <c r="G132" s="28"/>
      <c r="H132" s="32"/>
      <c r="I132" s="32"/>
      <c r="J132" s="32"/>
      <c r="K132" s="32"/>
      <c r="L132" s="32"/>
      <c r="M132" s="32"/>
      <c r="N132" s="32"/>
    </row>
    <row r="133" spans="3:14" x14ac:dyDescent="0.25">
      <c r="C133" s="28"/>
      <c r="D133" s="28"/>
      <c r="E133" s="28"/>
      <c r="F133" s="28"/>
      <c r="G133" s="28"/>
      <c r="H133" s="32"/>
      <c r="I133" s="32"/>
      <c r="J133" s="32"/>
      <c r="K133" s="32"/>
      <c r="L133" s="32"/>
      <c r="M133" s="32"/>
      <c r="N133" s="32"/>
    </row>
    <row r="134" spans="3:14" x14ac:dyDescent="0.25">
      <c r="C134" s="28"/>
      <c r="D134" s="28"/>
      <c r="E134" s="28"/>
      <c r="F134" s="28"/>
      <c r="G134" s="28"/>
      <c r="H134" s="32"/>
      <c r="I134" s="32"/>
      <c r="J134" s="32"/>
      <c r="K134" s="32"/>
      <c r="L134" s="32"/>
      <c r="M134" s="32"/>
      <c r="N134" s="32"/>
    </row>
    <row r="135" spans="3:14" x14ac:dyDescent="0.25">
      <c r="C135" s="28"/>
      <c r="D135" s="28"/>
      <c r="E135" s="28"/>
      <c r="F135" s="28"/>
      <c r="G135" s="28"/>
      <c r="H135" s="32"/>
      <c r="I135" s="32"/>
      <c r="J135" s="32"/>
      <c r="K135" s="32"/>
      <c r="L135" s="32"/>
      <c r="M135" s="32"/>
      <c r="N135" s="32"/>
    </row>
    <row r="136" spans="3:14" x14ac:dyDescent="0.25">
      <c r="C136" s="28"/>
      <c r="D136" s="28"/>
      <c r="E136" s="28"/>
      <c r="F136" s="28"/>
      <c r="G136" s="28"/>
      <c r="H136" s="32"/>
      <c r="I136" s="32"/>
      <c r="J136" s="32"/>
      <c r="K136" s="32"/>
      <c r="L136" s="32"/>
      <c r="M136" s="32"/>
      <c r="N136" s="32"/>
    </row>
    <row r="137" spans="3:14" x14ac:dyDescent="0.25">
      <c r="C137" s="28"/>
      <c r="D137" s="28"/>
      <c r="E137" s="28"/>
      <c r="F137" s="28"/>
      <c r="G137" s="28"/>
      <c r="H137" s="32"/>
      <c r="I137" s="32"/>
      <c r="J137" s="32"/>
      <c r="K137" s="32"/>
      <c r="L137" s="32"/>
      <c r="M137" s="32"/>
      <c r="N137" s="32"/>
    </row>
    <row r="138" spans="3:14" x14ac:dyDescent="0.25">
      <c r="C138" s="28"/>
      <c r="D138" s="28"/>
      <c r="E138" s="28"/>
      <c r="F138" s="28"/>
      <c r="G138" s="28"/>
      <c r="H138" s="32"/>
      <c r="I138" s="32"/>
      <c r="J138" s="32"/>
      <c r="K138" s="32"/>
      <c r="L138" s="32"/>
      <c r="M138" s="32"/>
      <c r="N138" s="32"/>
    </row>
    <row r="139" spans="3:14" x14ac:dyDescent="0.25">
      <c r="C139" s="28"/>
      <c r="D139" s="28"/>
      <c r="E139" s="28"/>
      <c r="F139" s="28"/>
      <c r="G139" s="28"/>
      <c r="H139" s="32"/>
      <c r="I139" s="32"/>
      <c r="J139" s="32"/>
      <c r="K139" s="32"/>
      <c r="L139" s="32"/>
      <c r="M139" s="32"/>
      <c r="N139" s="32"/>
    </row>
    <row r="140" spans="3:14" x14ac:dyDescent="0.25">
      <c r="C140" s="28"/>
      <c r="D140" s="28"/>
      <c r="E140" s="28"/>
      <c r="F140" s="28"/>
      <c r="G140" s="28"/>
      <c r="H140" s="32"/>
      <c r="I140" s="32"/>
      <c r="J140" s="32"/>
      <c r="K140" s="32"/>
      <c r="L140" s="32"/>
      <c r="M140" s="32"/>
      <c r="N140" s="32"/>
    </row>
    <row r="141" spans="3:14" x14ac:dyDescent="0.25">
      <c r="C141" s="28"/>
      <c r="D141" s="28"/>
      <c r="E141" s="28"/>
      <c r="F141" s="28"/>
      <c r="G141" s="28"/>
      <c r="H141" s="32"/>
      <c r="I141" s="32"/>
      <c r="J141" s="32"/>
      <c r="K141" s="32"/>
      <c r="L141" s="32"/>
      <c r="M141" s="32"/>
      <c r="N141" s="32"/>
    </row>
    <row r="142" spans="3:14" x14ac:dyDescent="0.25">
      <c r="C142" s="28"/>
      <c r="D142" s="28"/>
      <c r="E142" s="28"/>
      <c r="F142" s="28"/>
      <c r="G142" s="28"/>
      <c r="H142" s="32"/>
      <c r="I142" s="32"/>
      <c r="J142" s="32"/>
      <c r="K142" s="32"/>
      <c r="L142" s="32"/>
      <c r="M142" s="32"/>
      <c r="N142" s="32"/>
    </row>
    <row r="143" spans="3:14" x14ac:dyDescent="0.25">
      <c r="C143" s="28"/>
      <c r="D143" s="28"/>
      <c r="E143" s="28"/>
      <c r="F143" s="28"/>
      <c r="G143" s="28"/>
      <c r="H143" s="32"/>
      <c r="I143" s="32"/>
      <c r="J143" s="32"/>
      <c r="K143" s="32"/>
      <c r="L143" s="32"/>
      <c r="M143" s="32"/>
      <c r="N143" s="32"/>
    </row>
    <row r="144" spans="3:14" x14ac:dyDescent="0.25">
      <c r="C144" s="28"/>
      <c r="D144" s="28"/>
      <c r="E144" s="28"/>
      <c r="F144" s="28"/>
      <c r="G144" s="28"/>
      <c r="H144" s="32"/>
      <c r="I144" s="32"/>
      <c r="J144" s="32"/>
      <c r="K144" s="32"/>
      <c r="L144" s="32"/>
      <c r="M144" s="32"/>
      <c r="N144" s="32"/>
    </row>
    <row r="145" spans="3:14" x14ac:dyDescent="0.25">
      <c r="C145" s="28"/>
      <c r="D145" s="28"/>
      <c r="E145" s="28"/>
      <c r="F145" s="28"/>
      <c r="G145" s="28"/>
      <c r="H145" s="32"/>
      <c r="I145" s="32"/>
      <c r="J145" s="32"/>
      <c r="K145" s="32"/>
      <c r="L145" s="32"/>
      <c r="M145" s="32"/>
      <c r="N145" s="32"/>
    </row>
    <row r="146" spans="3:14" x14ac:dyDescent="0.25">
      <c r="C146" s="28"/>
      <c r="D146" s="28"/>
      <c r="E146" s="28"/>
      <c r="F146" s="28"/>
      <c r="G146" s="28"/>
      <c r="H146" s="32"/>
      <c r="I146" s="32"/>
      <c r="J146" s="32"/>
      <c r="K146" s="32"/>
      <c r="L146" s="32"/>
      <c r="M146" s="32"/>
      <c r="N146" s="32"/>
    </row>
    <row r="147" spans="3:14" x14ac:dyDescent="0.25">
      <c r="C147" s="28"/>
      <c r="D147" s="28"/>
      <c r="E147" s="28"/>
      <c r="F147" s="28"/>
      <c r="G147" s="28"/>
      <c r="H147" s="32"/>
      <c r="I147" s="32"/>
      <c r="J147" s="32"/>
      <c r="K147" s="32"/>
      <c r="L147" s="32"/>
      <c r="M147" s="32"/>
      <c r="N147" s="32"/>
    </row>
    <row r="148" spans="3:14" x14ac:dyDescent="0.25">
      <c r="C148" s="28"/>
      <c r="D148" s="28"/>
      <c r="E148" s="28"/>
      <c r="F148" s="28"/>
      <c r="G148" s="28"/>
      <c r="H148" s="32"/>
      <c r="I148" s="32"/>
      <c r="J148" s="32"/>
      <c r="K148" s="32"/>
      <c r="L148" s="32"/>
      <c r="M148" s="32"/>
      <c r="N148" s="32"/>
    </row>
    <row r="149" spans="3:14" x14ac:dyDescent="0.25">
      <c r="C149" s="28"/>
      <c r="D149" s="28"/>
      <c r="E149" s="28"/>
      <c r="F149" s="28"/>
      <c r="G149" s="28"/>
      <c r="H149" s="32"/>
      <c r="I149" s="32"/>
      <c r="J149" s="32"/>
      <c r="K149" s="32"/>
      <c r="L149" s="32"/>
      <c r="M149" s="32"/>
      <c r="N149" s="32"/>
    </row>
    <row r="150" spans="3:14" x14ac:dyDescent="0.25">
      <c r="C150" s="28"/>
      <c r="D150" s="28"/>
      <c r="E150" s="28"/>
      <c r="F150" s="28"/>
      <c r="G150" s="28"/>
      <c r="H150" s="32"/>
      <c r="I150" s="32"/>
      <c r="J150" s="32"/>
      <c r="K150" s="32"/>
      <c r="L150" s="32"/>
      <c r="M150" s="32"/>
      <c r="N150" s="32"/>
    </row>
    <row r="151" spans="3:14" x14ac:dyDescent="0.25">
      <c r="C151" s="28"/>
      <c r="D151" s="28"/>
      <c r="E151" s="28"/>
      <c r="F151" s="28"/>
      <c r="G151" s="28"/>
      <c r="H151" s="32"/>
      <c r="I151" s="32"/>
      <c r="J151" s="32"/>
      <c r="K151" s="32"/>
      <c r="L151" s="32"/>
      <c r="M151" s="32"/>
      <c r="N151" s="32"/>
    </row>
    <row r="152" spans="3:14" x14ac:dyDescent="0.25">
      <c r="C152" s="28"/>
      <c r="D152" s="28"/>
      <c r="E152" s="28"/>
      <c r="F152" s="28"/>
      <c r="G152" s="28"/>
      <c r="H152" s="32"/>
      <c r="I152" s="32"/>
      <c r="J152" s="32"/>
      <c r="K152" s="32"/>
      <c r="L152" s="32"/>
      <c r="M152" s="32"/>
      <c r="N152" s="32"/>
    </row>
    <row r="153" spans="3:14" x14ac:dyDescent="0.25">
      <c r="C153" s="28"/>
      <c r="D153" s="28"/>
      <c r="E153" s="28"/>
      <c r="F153" s="28"/>
      <c r="G153" s="28"/>
      <c r="H153" s="32"/>
      <c r="I153" s="32"/>
      <c r="J153" s="32"/>
      <c r="K153" s="32"/>
      <c r="L153" s="32"/>
      <c r="M153" s="32"/>
      <c r="N153" s="32"/>
    </row>
    <row r="154" spans="3:14" x14ac:dyDescent="0.25">
      <c r="C154" s="28"/>
      <c r="D154" s="28"/>
      <c r="E154" s="28"/>
      <c r="F154" s="28"/>
      <c r="G154" s="28"/>
      <c r="H154" s="32"/>
      <c r="I154" s="32"/>
      <c r="J154" s="32"/>
      <c r="K154" s="32"/>
      <c r="L154" s="32"/>
      <c r="M154" s="32"/>
      <c r="N154" s="32"/>
    </row>
    <row r="155" spans="3:14" x14ac:dyDescent="0.25">
      <c r="C155" s="28"/>
      <c r="D155" s="28"/>
      <c r="E155" s="28"/>
      <c r="F155" s="28"/>
      <c r="G155" s="28"/>
      <c r="H155" s="34"/>
      <c r="I155" s="34"/>
      <c r="J155" s="34"/>
      <c r="K155" s="34"/>
      <c r="L155" s="34"/>
      <c r="M155" s="34"/>
      <c r="N155" s="34"/>
    </row>
    <row r="156" spans="3:14" x14ac:dyDescent="0.25">
      <c r="C156" s="28"/>
      <c r="D156" s="28"/>
      <c r="E156" s="28"/>
      <c r="F156" s="28"/>
      <c r="G156" s="28"/>
      <c r="H156" s="34"/>
      <c r="I156" s="34"/>
      <c r="J156" s="34"/>
      <c r="K156" s="34"/>
      <c r="L156" s="34"/>
      <c r="M156" s="34"/>
      <c r="N156" s="34"/>
    </row>
    <row r="157" spans="3:14" x14ac:dyDescent="0.25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spans="3:14" x14ac:dyDescent="0.25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spans="3:14" x14ac:dyDescent="0.2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spans="3:14" x14ac:dyDescent="0.2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spans="1:14" x14ac:dyDescent="0.25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spans="1:14" x14ac:dyDescent="0.25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spans="1:14" x14ac:dyDescent="0.25"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 spans="1:14" x14ac:dyDescent="0.25">
      <c r="A164" s="16"/>
      <c r="B164" s="16"/>
      <c r="C164" s="30"/>
      <c r="D164" s="30"/>
      <c r="E164" s="30"/>
      <c r="F164" s="30"/>
      <c r="G164" s="16"/>
      <c r="H164" s="16"/>
      <c r="I164" s="16"/>
      <c r="J164" s="16"/>
      <c r="K164" s="16"/>
      <c r="L164" s="16"/>
      <c r="M164" s="16"/>
      <c r="N164" s="16"/>
    </row>
    <row r="169" spans="1:14" ht="13.5" customHeight="1" x14ac:dyDescent="0.25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 spans="1:14" s="1" customFormat="1" ht="39" customHeight="1" x14ac:dyDescent="0.25">
      <c r="C170" s="27"/>
      <c r="D170" s="27"/>
      <c r="E170" s="27"/>
      <c r="F170" s="27"/>
      <c r="G170" s="27"/>
      <c r="H170" s="33"/>
      <c r="I170" s="36"/>
      <c r="J170" s="36"/>
      <c r="K170" s="36"/>
      <c r="L170" s="36"/>
      <c r="M170" s="36"/>
      <c r="N170" s="33"/>
    </row>
    <row r="171" spans="1:14" x14ac:dyDescent="0.25">
      <c r="C171" s="28"/>
      <c r="D171" s="28"/>
      <c r="E171" s="28"/>
      <c r="F171" s="28"/>
      <c r="G171" s="28"/>
      <c r="H171" s="31"/>
      <c r="I171" s="31"/>
      <c r="J171" s="40"/>
      <c r="K171" s="41"/>
      <c r="L171" s="40"/>
      <c r="M171" s="41"/>
      <c r="N171" s="32"/>
    </row>
    <row r="172" spans="1:14" x14ac:dyDescent="0.25">
      <c r="C172" s="28"/>
      <c r="D172" s="28"/>
      <c r="E172" s="28"/>
      <c r="F172" s="28"/>
      <c r="G172" s="28"/>
      <c r="H172" s="32"/>
      <c r="I172" s="32"/>
      <c r="J172" s="32"/>
      <c r="K172" s="32"/>
      <c r="L172" s="32"/>
      <c r="M172" s="32"/>
      <c r="N172" s="32"/>
    </row>
    <row r="173" spans="1:14" x14ac:dyDescent="0.25">
      <c r="C173" s="28"/>
      <c r="D173" s="28"/>
      <c r="E173" s="28"/>
      <c r="F173" s="28"/>
      <c r="G173" s="28"/>
      <c r="H173" s="32"/>
      <c r="I173" s="32"/>
      <c r="J173" s="32"/>
      <c r="K173" s="32"/>
      <c r="L173" s="32"/>
      <c r="M173" s="32"/>
      <c r="N173" s="32"/>
    </row>
    <row r="174" spans="1:14" x14ac:dyDescent="0.25">
      <c r="C174" s="28"/>
      <c r="D174" s="28"/>
      <c r="E174" s="28"/>
      <c r="F174" s="28"/>
      <c r="G174" s="28"/>
      <c r="H174" s="32"/>
      <c r="I174" s="32"/>
      <c r="J174" s="32"/>
      <c r="K174" s="32"/>
      <c r="L174" s="32"/>
      <c r="M174" s="32"/>
      <c r="N174" s="32"/>
    </row>
    <row r="175" spans="1:14" x14ac:dyDescent="0.25">
      <c r="C175" s="28"/>
      <c r="D175" s="28"/>
      <c r="E175" s="28"/>
      <c r="F175" s="28"/>
      <c r="G175" s="28"/>
      <c r="H175" s="32"/>
      <c r="I175" s="32"/>
      <c r="J175" s="32"/>
      <c r="K175" s="32"/>
      <c r="L175" s="32"/>
      <c r="M175" s="32"/>
      <c r="N175" s="32"/>
    </row>
    <row r="176" spans="1:14" x14ac:dyDescent="0.25">
      <c r="C176" s="28"/>
      <c r="D176" s="28"/>
      <c r="E176" s="28"/>
      <c r="F176" s="28"/>
      <c r="G176" s="28"/>
      <c r="H176" s="32"/>
      <c r="I176" s="32"/>
      <c r="J176" s="32"/>
      <c r="K176" s="32"/>
      <c r="L176" s="32"/>
      <c r="M176" s="32"/>
      <c r="N176" s="32"/>
    </row>
    <row r="177" spans="3:14" x14ac:dyDescent="0.25">
      <c r="C177" s="28"/>
      <c r="D177" s="28"/>
      <c r="E177" s="28"/>
      <c r="F177" s="28"/>
      <c r="G177" s="28"/>
      <c r="H177" s="32"/>
      <c r="I177" s="32"/>
      <c r="J177" s="32"/>
      <c r="K177" s="32"/>
      <c r="L177" s="32"/>
      <c r="M177" s="32"/>
      <c r="N177" s="32"/>
    </row>
    <row r="178" spans="3:14" x14ac:dyDescent="0.25">
      <c r="C178" s="28"/>
      <c r="D178" s="28"/>
      <c r="E178" s="28"/>
      <c r="F178" s="28"/>
      <c r="G178" s="28"/>
      <c r="H178" s="32"/>
      <c r="I178" s="32"/>
      <c r="J178" s="32"/>
      <c r="K178" s="32"/>
      <c r="L178" s="32"/>
      <c r="M178" s="32"/>
      <c r="N178" s="32"/>
    </row>
    <row r="179" spans="3:14" x14ac:dyDescent="0.25">
      <c r="C179" s="28"/>
      <c r="D179" s="28"/>
      <c r="E179" s="28"/>
      <c r="F179" s="28"/>
      <c r="G179" s="28"/>
      <c r="H179" s="32"/>
      <c r="I179" s="32"/>
      <c r="J179" s="32"/>
      <c r="K179" s="32"/>
      <c r="L179" s="32"/>
      <c r="M179" s="32"/>
      <c r="N179" s="32"/>
    </row>
    <row r="180" spans="3:14" x14ac:dyDescent="0.25">
      <c r="C180" s="28"/>
      <c r="D180" s="28"/>
      <c r="E180" s="28"/>
      <c r="F180" s="28"/>
      <c r="G180" s="28"/>
      <c r="H180" s="32"/>
      <c r="I180" s="32"/>
      <c r="J180" s="32"/>
      <c r="K180" s="32"/>
      <c r="L180" s="32"/>
      <c r="M180" s="32"/>
      <c r="N180" s="32"/>
    </row>
    <row r="181" spans="3:14" x14ac:dyDescent="0.25">
      <c r="C181" s="28"/>
      <c r="D181" s="28"/>
      <c r="E181" s="28"/>
      <c r="F181" s="28"/>
      <c r="G181" s="28"/>
      <c r="H181" s="32"/>
      <c r="I181" s="32"/>
      <c r="J181" s="32"/>
      <c r="K181" s="32"/>
      <c r="L181" s="32"/>
      <c r="M181" s="32"/>
      <c r="N181" s="32"/>
    </row>
    <row r="182" spans="3:14" x14ac:dyDescent="0.25">
      <c r="C182" s="28"/>
      <c r="D182" s="28"/>
      <c r="E182" s="28"/>
      <c r="F182" s="28"/>
      <c r="G182" s="28"/>
      <c r="H182" s="32"/>
      <c r="I182" s="32"/>
      <c r="J182" s="32"/>
      <c r="K182" s="32"/>
      <c r="L182" s="32"/>
      <c r="M182" s="32"/>
      <c r="N182" s="32"/>
    </row>
    <row r="183" spans="3:14" x14ac:dyDescent="0.25">
      <c r="C183" s="28"/>
      <c r="D183" s="28"/>
      <c r="E183" s="28"/>
      <c r="F183" s="28"/>
      <c r="G183" s="28"/>
      <c r="H183" s="32"/>
      <c r="I183" s="32"/>
      <c r="J183" s="32"/>
      <c r="K183" s="32"/>
      <c r="L183" s="32"/>
      <c r="M183" s="32"/>
      <c r="N183" s="32"/>
    </row>
    <row r="184" spans="3:14" x14ac:dyDescent="0.25">
      <c r="C184" s="28"/>
      <c r="D184" s="28"/>
      <c r="E184" s="28"/>
      <c r="F184" s="28"/>
      <c r="G184" s="28"/>
      <c r="H184" s="32"/>
      <c r="I184" s="32"/>
      <c r="J184" s="32"/>
      <c r="K184" s="32"/>
      <c r="L184" s="32"/>
      <c r="M184" s="32"/>
      <c r="N184" s="32"/>
    </row>
    <row r="185" spans="3:14" x14ac:dyDescent="0.25">
      <c r="C185" s="28"/>
      <c r="D185" s="28"/>
      <c r="E185" s="28"/>
      <c r="F185" s="28"/>
      <c r="G185" s="28"/>
      <c r="H185" s="32"/>
      <c r="I185" s="32"/>
      <c r="J185" s="32"/>
      <c r="K185" s="32"/>
      <c r="L185" s="32"/>
      <c r="M185" s="32"/>
      <c r="N185" s="32"/>
    </row>
    <row r="186" spans="3:14" x14ac:dyDescent="0.25">
      <c r="C186" s="28"/>
      <c r="D186" s="28"/>
      <c r="E186" s="28"/>
      <c r="F186" s="28"/>
      <c r="G186" s="28"/>
      <c r="H186" s="32"/>
      <c r="I186" s="32"/>
      <c r="J186" s="32"/>
      <c r="K186" s="32"/>
      <c r="L186" s="32"/>
      <c r="M186" s="32"/>
      <c r="N186" s="32"/>
    </row>
    <row r="187" spans="3:14" x14ac:dyDescent="0.25">
      <c r="C187" s="28"/>
      <c r="D187" s="28"/>
      <c r="E187" s="28"/>
      <c r="F187" s="28"/>
      <c r="G187" s="28"/>
      <c r="H187" s="32"/>
      <c r="I187" s="32"/>
      <c r="J187" s="32"/>
      <c r="K187" s="32"/>
      <c r="L187" s="32"/>
      <c r="M187" s="32"/>
      <c r="N187" s="32"/>
    </row>
    <row r="188" spans="3:14" x14ac:dyDescent="0.25">
      <c r="C188" s="28"/>
      <c r="D188" s="28"/>
      <c r="E188" s="28"/>
      <c r="F188" s="28"/>
      <c r="G188" s="28"/>
      <c r="H188" s="32"/>
      <c r="I188" s="32"/>
      <c r="J188" s="32"/>
      <c r="K188" s="32"/>
      <c r="L188" s="32"/>
      <c r="M188" s="32"/>
      <c r="N188" s="32"/>
    </row>
    <row r="189" spans="3:14" x14ac:dyDescent="0.25">
      <c r="C189" s="28"/>
      <c r="D189" s="28"/>
      <c r="E189" s="28"/>
      <c r="F189" s="28"/>
      <c r="G189" s="28"/>
      <c r="H189" s="32"/>
      <c r="I189" s="32"/>
      <c r="J189" s="32"/>
      <c r="K189" s="32"/>
      <c r="L189" s="32"/>
      <c r="M189" s="32"/>
      <c r="N189" s="32"/>
    </row>
    <row r="190" spans="3:14" x14ac:dyDescent="0.25">
      <c r="C190" s="28"/>
      <c r="D190" s="28"/>
      <c r="E190" s="28"/>
      <c r="F190" s="28"/>
      <c r="G190" s="28"/>
      <c r="H190" s="32"/>
      <c r="I190" s="32"/>
      <c r="J190" s="32"/>
      <c r="K190" s="32"/>
      <c r="L190" s="32"/>
      <c r="M190" s="32"/>
      <c r="N190" s="32"/>
    </row>
    <row r="191" spans="3:14" x14ac:dyDescent="0.25">
      <c r="C191" s="28"/>
      <c r="D191" s="28"/>
      <c r="E191" s="28"/>
      <c r="F191" s="28"/>
      <c r="G191" s="28"/>
      <c r="H191" s="32"/>
      <c r="I191" s="32"/>
      <c r="J191" s="32"/>
      <c r="K191" s="32"/>
      <c r="L191" s="32"/>
      <c r="M191" s="32"/>
      <c r="N191" s="32"/>
    </row>
    <row r="192" spans="3:14" x14ac:dyDescent="0.25">
      <c r="C192" s="28"/>
      <c r="D192" s="28"/>
      <c r="E192" s="28"/>
      <c r="F192" s="28"/>
      <c r="G192" s="28"/>
      <c r="H192" s="32"/>
      <c r="I192" s="32"/>
      <c r="J192" s="32"/>
      <c r="K192" s="32"/>
      <c r="L192" s="32"/>
      <c r="M192" s="32"/>
      <c r="N192" s="32"/>
    </row>
    <row r="193" spans="1:14" x14ac:dyDescent="0.25">
      <c r="C193" s="28"/>
      <c r="D193" s="28"/>
      <c r="E193" s="28"/>
      <c r="F193" s="28"/>
      <c r="G193" s="28"/>
      <c r="H193" s="32"/>
      <c r="I193" s="32"/>
      <c r="J193" s="32"/>
      <c r="K193" s="32"/>
      <c r="L193" s="32"/>
      <c r="M193" s="32"/>
      <c r="N193" s="32"/>
    </row>
    <row r="194" spans="1:14" x14ac:dyDescent="0.25">
      <c r="C194" s="28"/>
      <c r="D194" s="28"/>
      <c r="E194" s="28"/>
      <c r="F194" s="28"/>
      <c r="G194" s="28"/>
      <c r="H194" s="32"/>
      <c r="I194" s="32"/>
      <c r="J194" s="32"/>
      <c r="K194" s="32"/>
      <c r="L194" s="32"/>
      <c r="M194" s="32"/>
      <c r="N194" s="32"/>
    </row>
    <row r="195" spans="1:14" x14ac:dyDescent="0.25">
      <c r="C195" s="28"/>
      <c r="D195" s="28"/>
      <c r="E195" s="28"/>
      <c r="F195" s="28"/>
      <c r="G195" s="28"/>
      <c r="H195" s="34"/>
      <c r="I195" s="34"/>
      <c r="J195" s="34"/>
      <c r="K195" s="34"/>
      <c r="L195" s="34"/>
      <c r="M195" s="34"/>
      <c r="N195" s="34"/>
    </row>
    <row r="196" spans="1:14" x14ac:dyDescent="0.25">
      <c r="C196" s="28"/>
      <c r="D196" s="28"/>
      <c r="E196" s="28"/>
      <c r="F196" s="28"/>
      <c r="G196" s="28"/>
      <c r="H196" s="34"/>
      <c r="I196" s="34"/>
      <c r="J196" s="34"/>
      <c r="K196" s="34"/>
      <c r="L196" s="34"/>
      <c r="M196" s="34"/>
      <c r="N196" s="34"/>
    </row>
    <row r="197" spans="1:14" x14ac:dyDescent="0.25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spans="1:14" x14ac:dyDescent="0.25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spans="1:14" x14ac:dyDescent="0.25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spans="1:14" x14ac:dyDescent="0.25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spans="1:14" x14ac:dyDescent="0.25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spans="1:14" x14ac:dyDescent="0.25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spans="1:14" x14ac:dyDescent="0.25"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spans="1:14" x14ac:dyDescent="0.25">
      <c r="A204" s="16"/>
      <c r="B204" s="16"/>
      <c r="C204" s="30"/>
      <c r="D204" s="30"/>
      <c r="E204" s="30"/>
      <c r="F204" s="30"/>
      <c r="G204" s="16"/>
      <c r="H204" s="16"/>
      <c r="I204" s="16"/>
      <c r="J204" s="16"/>
      <c r="K204" s="16"/>
      <c r="L204" s="16"/>
      <c r="M204" s="16"/>
      <c r="N204" s="16"/>
    </row>
  </sheetData>
  <sheetProtection password="C345" sheet="1" objects="1" scenarios="1" selectLockedCells="1"/>
  <mergeCells count="1">
    <mergeCell ref="H20:L20"/>
  </mergeCells>
  <printOptions horizontalCentered="1"/>
  <pageMargins left="0.7" right="0.7" top="0.75" bottom="0.75" header="0.3" footer="0.3"/>
  <pageSetup orientation="portrait" r:id="rId1"/>
  <headerFooter>
    <oddHeader>&amp;R&amp;"-,Bold Italic"psh*</oddHeader>
    <oddFooter>&amp;L&amp;"-,Bold Italic"psh*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435"/>
  <sheetViews>
    <sheetView topLeftCell="A4" workbookViewId="0">
      <pane ySplit="1" topLeftCell="A5" activePane="bottomLeft" state="frozen"/>
      <selection activeCell="A4" sqref="A4"/>
      <selection pane="bottomLeft" activeCell="C5" sqref="C5"/>
    </sheetView>
  </sheetViews>
  <sheetFormatPr defaultRowHeight="15" x14ac:dyDescent="0.25"/>
  <cols>
    <col min="1" max="1" width="6.5703125" customWidth="1"/>
    <col min="2" max="2" width="9.140625" customWidth="1"/>
    <col min="3" max="5" width="10.7109375" customWidth="1"/>
    <col min="6" max="6" width="15.42578125" customWidth="1"/>
    <col min="7" max="7" width="6.5703125" bestFit="1" customWidth="1"/>
    <col min="8" max="8" width="9.140625" customWidth="1"/>
    <col min="9" max="11" width="10.5703125" customWidth="1"/>
    <col min="12" max="12" width="15.42578125" customWidth="1"/>
    <col min="13" max="13" width="6.5703125" bestFit="1" customWidth="1"/>
    <col min="14" max="14" width="9.140625" customWidth="1"/>
    <col min="15" max="17" width="10.7109375" customWidth="1"/>
    <col min="18" max="18" width="15.42578125" customWidth="1"/>
    <col min="19" max="19" width="6.5703125" bestFit="1" customWidth="1"/>
    <col min="20" max="20" width="9.140625" customWidth="1"/>
    <col min="21" max="23" width="10.7109375" customWidth="1"/>
    <col min="24" max="24" width="15.42578125" customWidth="1"/>
    <col min="25" max="25" width="6.5703125" customWidth="1"/>
    <col min="26" max="26" width="9.140625" customWidth="1"/>
    <col min="27" max="29" width="10.7109375" customWidth="1"/>
    <col min="30" max="42" width="9.140625" customWidth="1"/>
    <col min="43" max="43" width="7" bestFit="1" customWidth="1"/>
    <col min="44" max="44" width="12" bestFit="1" customWidth="1"/>
    <col min="45" max="45" width="24.7109375" bestFit="1" customWidth="1"/>
    <col min="46" max="46" width="8" bestFit="1" customWidth="1"/>
    <col min="47" max="47" width="5" bestFit="1" customWidth="1"/>
    <col min="48" max="97" width="9.140625" customWidth="1"/>
    <col min="98" max="98" width="5.85546875" customWidth="1"/>
    <col min="99" max="99" width="10.42578125" customWidth="1"/>
    <col min="100" max="100" width="5.7109375" customWidth="1"/>
    <col min="101" max="101" width="5.42578125" customWidth="1"/>
    <col min="102" max="102" width="9.28515625" customWidth="1"/>
    <col min="103" max="103" width="7.5703125" customWidth="1"/>
    <col min="104" max="104" width="19.28515625" customWidth="1"/>
  </cols>
  <sheetData>
    <row r="4" spans="1:48" ht="25.5" x14ac:dyDescent="0.25">
      <c r="A4" s="35" t="s">
        <v>1</v>
      </c>
      <c r="B4" s="35" t="s">
        <v>31</v>
      </c>
      <c r="C4" s="35" t="s">
        <v>2</v>
      </c>
      <c r="D4" s="35" t="s">
        <v>3</v>
      </c>
      <c r="E4" s="35" t="s">
        <v>4</v>
      </c>
      <c r="F4" s="35" t="s">
        <v>0</v>
      </c>
      <c r="G4" s="35" t="s">
        <v>1</v>
      </c>
      <c r="H4" s="35" t="s">
        <v>31</v>
      </c>
      <c r="I4" s="35" t="s">
        <v>2</v>
      </c>
      <c r="J4" s="35" t="s">
        <v>3</v>
      </c>
      <c r="K4" s="35" t="s">
        <v>4</v>
      </c>
      <c r="L4" s="35" t="s">
        <v>0</v>
      </c>
      <c r="M4" s="35" t="s">
        <v>1</v>
      </c>
      <c r="N4" s="35" t="s">
        <v>31</v>
      </c>
      <c r="O4" s="35" t="s">
        <v>2</v>
      </c>
      <c r="P4" s="35" t="s">
        <v>3</v>
      </c>
      <c r="Q4" s="35" t="s">
        <v>4</v>
      </c>
      <c r="R4" s="35" t="s">
        <v>0</v>
      </c>
      <c r="S4" s="35" t="s">
        <v>1</v>
      </c>
      <c r="T4" s="35" t="s">
        <v>31</v>
      </c>
      <c r="U4" s="35" t="s">
        <v>2</v>
      </c>
      <c r="V4" s="35" t="s">
        <v>3</v>
      </c>
      <c r="W4" s="35" t="s">
        <v>4</v>
      </c>
      <c r="X4" s="35" t="s">
        <v>0</v>
      </c>
      <c r="Y4" s="35" t="s">
        <v>1</v>
      </c>
      <c r="Z4" s="35" t="s">
        <v>31</v>
      </c>
      <c r="AA4" s="35" t="s">
        <v>2</v>
      </c>
      <c r="AB4" s="35" t="s">
        <v>3</v>
      </c>
      <c r="AC4" s="35" t="s">
        <v>4</v>
      </c>
      <c r="AO4" s="1"/>
      <c r="AS4" s="1"/>
      <c r="AT4" s="1"/>
    </row>
    <row r="5" spans="1:48" ht="15.75" x14ac:dyDescent="0.25">
      <c r="A5" s="3">
        <v>1982</v>
      </c>
      <c r="B5" s="4">
        <v>0.36</v>
      </c>
      <c r="C5" s="5">
        <f>+KGID!$B$7*B5/10/12*KGID!B11</f>
        <v>0</v>
      </c>
      <c r="D5" s="3">
        <f>+KGID!$B$8*KGID!B11</f>
        <v>0</v>
      </c>
      <c r="E5" s="5">
        <f t="shared" ref="E5:E35" si="0">SUM(C5:D5)</f>
        <v>0</v>
      </c>
      <c r="F5" s="3" t="s">
        <v>32</v>
      </c>
      <c r="G5" s="3">
        <v>1982</v>
      </c>
      <c r="H5" s="4">
        <f>B5</f>
        <v>0.36</v>
      </c>
      <c r="I5" s="5">
        <f>+KGID!$C$7*H5/10/12*KGID!C11</f>
        <v>0</v>
      </c>
      <c r="J5" s="3">
        <f>+KGID!$C$8*KGID!C11</f>
        <v>0</v>
      </c>
      <c r="K5" s="5">
        <f t="shared" ref="K5:K35" si="1">SUM(I5:J5)</f>
        <v>0</v>
      </c>
      <c r="L5" s="3" t="s">
        <v>32</v>
      </c>
      <c r="M5" s="3">
        <v>1982</v>
      </c>
      <c r="N5" s="4">
        <f>B5</f>
        <v>0.36</v>
      </c>
      <c r="O5" s="5">
        <f>+KGID!$D$7*N5/10/12*KGID!D11</f>
        <v>0</v>
      </c>
      <c r="P5" s="3">
        <f>+KGID!$D$8*KGID!D11</f>
        <v>0</v>
      </c>
      <c r="Q5" s="5">
        <f t="shared" ref="Q5:Q35" si="2">SUM(O5:P5)</f>
        <v>0</v>
      </c>
      <c r="R5" s="3" t="s">
        <v>32</v>
      </c>
      <c r="S5" s="3">
        <v>1982</v>
      </c>
      <c r="T5" s="4">
        <f>B5</f>
        <v>0.36</v>
      </c>
      <c r="U5" s="5">
        <f>+KGID!$E$7*T5/10/12*KGID!E11</f>
        <v>0</v>
      </c>
      <c r="V5" s="3">
        <f>+KGID!$E$8*KGID!E11</f>
        <v>0</v>
      </c>
      <c r="W5" s="5">
        <f t="shared" ref="W5:W35" si="3">SUM(U5:V5)</f>
        <v>0</v>
      </c>
      <c r="X5" s="3" t="s">
        <v>32</v>
      </c>
      <c r="Y5" s="3">
        <v>1982</v>
      </c>
      <c r="Z5" s="4">
        <f>B5</f>
        <v>0.36</v>
      </c>
      <c r="AA5" s="5">
        <f>+KGID!$F$7*Z5/10/12*KGID!F11</f>
        <v>0</v>
      </c>
      <c r="AB5" s="3">
        <f>+KGID!$F$8*KGID!F11</f>
        <v>0</v>
      </c>
      <c r="AC5" s="5">
        <f t="shared" ref="AC5:AC35" si="4">SUM(AA5:AB5)</f>
        <v>0</v>
      </c>
      <c r="AO5" s="23"/>
      <c r="AS5" s="1"/>
      <c r="AT5" s="1"/>
    </row>
    <row r="6" spans="1:48" x14ac:dyDescent="0.25">
      <c r="A6" s="3">
        <v>1984</v>
      </c>
      <c r="B6" s="4">
        <v>0.46</v>
      </c>
      <c r="C6" s="5">
        <f>+KGID!$B$7*B6/10/12*KGID!B12</f>
        <v>0</v>
      </c>
      <c r="D6" s="3">
        <f>+KGID!$B$8*KGID!B12</f>
        <v>0</v>
      </c>
      <c r="E6" s="5">
        <f t="shared" si="0"/>
        <v>0</v>
      </c>
      <c r="F6" s="3" t="s">
        <v>33</v>
      </c>
      <c r="G6" s="3">
        <v>1984</v>
      </c>
      <c r="H6" s="4">
        <f t="shared" ref="H6:H35" si="5">B6</f>
        <v>0.46</v>
      </c>
      <c r="I6" s="5">
        <f>+KGID!$C$7*H6/10/12*KGID!C12</f>
        <v>0</v>
      </c>
      <c r="J6" s="3">
        <f>+KGID!$C$8*KGID!C12</f>
        <v>0</v>
      </c>
      <c r="K6" s="5">
        <f t="shared" si="1"/>
        <v>0</v>
      </c>
      <c r="L6" s="3" t="s">
        <v>33</v>
      </c>
      <c r="M6" s="3">
        <v>1984</v>
      </c>
      <c r="N6" s="4">
        <f t="shared" ref="N6:N35" si="6">B6</f>
        <v>0.46</v>
      </c>
      <c r="O6" s="5">
        <f>+KGID!$D$7*N6/10/12*KGID!D12</f>
        <v>0</v>
      </c>
      <c r="P6" s="3">
        <f>+KGID!$D$8*KGID!D12</f>
        <v>0</v>
      </c>
      <c r="Q6" s="5">
        <f t="shared" si="2"/>
        <v>0</v>
      </c>
      <c r="R6" s="3" t="s">
        <v>33</v>
      </c>
      <c r="S6" s="3">
        <v>1984</v>
      </c>
      <c r="T6" s="4">
        <f t="shared" ref="T6:T35" si="7">B6</f>
        <v>0.46</v>
      </c>
      <c r="U6" s="5">
        <f>+KGID!$E$7*T6/10/12*KGID!E12</f>
        <v>0</v>
      </c>
      <c r="V6" s="3">
        <f>+KGID!$E$8*KGID!E12</f>
        <v>0</v>
      </c>
      <c r="W6" s="5">
        <f t="shared" si="3"/>
        <v>0</v>
      </c>
      <c r="X6" s="3" t="s">
        <v>33</v>
      </c>
      <c r="Y6" s="3">
        <v>1984</v>
      </c>
      <c r="Z6" s="4">
        <f t="shared" ref="Z6:Z35" si="8">B6</f>
        <v>0.46</v>
      </c>
      <c r="AA6" s="5">
        <f>+KGID!$F$7*Z6/10/12*KGID!F12</f>
        <v>0</v>
      </c>
      <c r="AB6" s="3">
        <f>+KGID!$F$8*KGID!F12</f>
        <v>0</v>
      </c>
      <c r="AC6" s="5">
        <f t="shared" si="4"/>
        <v>0</v>
      </c>
      <c r="AO6" s="33"/>
      <c r="AP6" s="1"/>
      <c r="AQ6" s="1"/>
      <c r="AR6" s="1"/>
      <c r="AS6" s="1"/>
      <c r="AT6" s="1"/>
      <c r="AU6" s="1"/>
      <c r="AV6" s="1"/>
    </row>
    <row r="7" spans="1:48" x14ac:dyDescent="0.25">
      <c r="A7" s="3">
        <v>1986</v>
      </c>
      <c r="B7" s="4">
        <v>0.52</v>
      </c>
      <c r="C7" s="5">
        <f>+KGID!$B$7*B7/10/12*KGID!B13</f>
        <v>0</v>
      </c>
      <c r="D7" s="3">
        <f>+KGID!$B$8*KGID!B13</f>
        <v>0</v>
      </c>
      <c r="E7" s="5">
        <f t="shared" si="0"/>
        <v>0</v>
      </c>
      <c r="F7" s="3" t="s">
        <v>34</v>
      </c>
      <c r="G7" s="3">
        <v>1986</v>
      </c>
      <c r="H7" s="4">
        <f t="shared" si="5"/>
        <v>0.52</v>
      </c>
      <c r="I7" s="5">
        <f>+KGID!$C$7*H7/10/12*KGID!C13</f>
        <v>0</v>
      </c>
      <c r="J7" s="3">
        <f>+KGID!$C$8*KGID!C13</f>
        <v>0</v>
      </c>
      <c r="K7" s="5">
        <f t="shared" si="1"/>
        <v>0</v>
      </c>
      <c r="L7" s="3" t="s">
        <v>34</v>
      </c>
      <c r="M7" s="3">
        <v>1986</v>
      </c>
      <c r="N7" s="4">
        <f t="shared" si="6"/>
        <v>0.52</v>
      </c>
      <c r="O7" s="5">
        <f>+KGID!$D$7*N7/10/12*KGID!D13</f>
        <v>0</v>
      </c>
      <c r="P7" s="3">
        <f>+KGID!$D$8*KGID!D13</f>
        <v>0</v>
      </c>
      <c r="Q7" s="5">
        <f t="shared" si="2"/>
        <v>0</v>
      </c>
      <c r="R7" s="3" t="s">
        <v>34</v>
      </c>
      <c r="S7" s="3">
        <v>1986</v>
      </c>
      <c r="T7" s="4">
        <f t="shared" si="7"/>
        <v>0.52</v>
      </c>
      <c r="U7" s="5">
        <f>+KGID!$E$7*T7/10/12*KGID!E13</f>
        <v>0</v>
      </c>
      <c r="V7" s="3">
        <f>+KGID!$E$8*KGID!E13</f>
        <v>0</v>
      </c>
      <c r="W7" s="5">
        <f t="shared" si="3"/>
        <v>0</v>
      </c>
      <c r="X7" s="3" t="s">
        <v>34</v>
      </c>
      <c r="Y7" s="3">
        <v>1986</v>
      </c>
      <c r="Z7" s="4">
        <f t="shared" si="8"/>
        <v>0.52</v>
      </c>
      <c r="AA7" s="5">
        <f>+KGID!$F$7*Z7/10/12*KGID!F13</f>
        <v>0</v>
      </c>
      <c r="AB7" s="3">
        <f>+KGID!$F$8*KGID!F13</f>
        <v>0</v>
      </c>
      <c r="AC7" s="5">
        <f t="shared" si="4"/>
        <v>0</v>
      </c>
      <c r="AO7" s="32"/>
      <c r="AS7" s="1"/>
      <c r="AT7" s="1"/>
    </row>
    <row r="8" spans="1:48" ht="15.75" thickBot="1" x14ac:dyDescent="0.3">
      <c r="A8" s="3">
        <v>1988</v>
      </c>
      <c r="B8" s="4">
        <v>0.7</v>
      </c>
      <c r="C8" s="5">
        <f>+KGID!$B$7*B8/10/12*KGID!B14</f>
        <v>0</v>
      </c>
      <c r="D8" s="3">
        <f>+KGID!$B$8*KGID!B14</f>
        <v>0</v>
      </c>
      <c r="E8" s="5">
        <f t="shared" si="0"/>
        <v>0</v>
      </c>
      <c r="F8" s="3" t="s">
        <v>35</v>
      </c>
      <c r="G8" s="3">
        <v>1988</v>
      </c>
      <c r="H8" s="4">
        <f t="shared" si="5"/>
        <v>0.7</v>
      </c>
      <c r="I8" s="5">
        <f>+KGID!$C$7*H8/10/12*KGID!C14</f>
        <v>0</v>
      </c>
      <c r="J8" s="3">
        <f>+KGID!$C$8*KGID!C14</f>
        <v>0</v>
      </c>
      <c r="K8" s="5">
        <f t="shared" si="1"/>
        <v>0</v>
      </c>
      <c r="L8" s="3" t="s">
        <v>35</v>
      </c>
      <c r="M8" s="3">
        <v>1988</v>
      </c>
      <c r="N8" s="4">
        <f t="shared" si="6"/>
        <v>0.7</v>
      </c>
      <c r="O8" s="5">
        <f>+KGID!$D$7*N8/10/12*KGID!D14</f>
        <v>0</v>
      </c>
      <c r="P8" s="3">
        <f>+KGID!$D$8*KGID!D14</f>
        <v>0</v>
      </c>
      <c r="Q8" s="5">
        <f t="shared" si="2"/>
        <v>0</v>
      </c>
      <c r="R8" s="3" t="s">
        <v>35</v>
      </c>
      <c r="S8" s="3">
        <v>1988</v>
      </c>
      <c r="T8" s="4">
        <f t="shared" si="7"/>
        <v>0.7</v>
      </c>
      <c r="U8" s="5">
        <f>+KGID!$E$7*T8/10/12*KGID!E14</f>
        <v>0</v>
      </c>
      <c r="V8" s="3">
        <f>+KGID!$E$8*KGID!E14</f>
        <v>0</v>
      </c>
      <c r="W8" s="5">
        <f t="shared" si="3"/>
        <v>0</v>
      </c>
      <c r="X8" s="3" t="s">
        <v>35</v>
      </c>
      <c r="Y8" s="3">
        <v>1988</v>
      </c>
      <c r="Z8" s="4">
        <f t="shared" si="8"/>
        <v>0.7</v>
      </c>
      <c r="AA8" s="5">
        <f>+KGID!$F$7*Z8/10/12*KGID!F14</f>
        <v>0</v>
      </c>
      <c r="AB8" s="3">
        <f>+KGID!$F$8*KGID!F14</f>
        <v>0</v>
      </c>
      <c r="AC8" s="5">
        <f t="shared" si="4"/>
        <v>0</v>
      </c>
      <c r="AO8" s="32"/>
      <c r="AS8" s="25" t="s">
        <v>5</v>
      </c>
      <c r="AT8" s="26"/>
    </row>
    <row r="9" spans="1:48" ht="19.5" thickBot="1" x14ac:dyDescent="0.35">
      <c r="A9" s="3">
        <v>1990</v>
      </c>
      <c r="B9" s="4">
        <v>0.8</v>
      </c>
      <c r="C9" s="5">
        <f>+KGID!$B$7*B9/10/12*KGID!B15</f>
        <v>0</v>
      </c>
      <c r="D9" s="3">
        <f>+KGID!$B$8*KGID!B15</f>
        <v>0</v>
      </c>
      <c r="E9" s="5">
        <f t="shared" si="0"/>
        <v>0</v>
      </c>
      <c r="F9" s="3" t="s">
        <v>36</v>
      </c>
      <c r="G9" s="3">
        <v>1990</v>
      </c>
      <c r="H9" s="4">
        <f t="shared" si="5"/>
        <v>0.8</v>
      </c>
      <c r="I9" s="5">
        <f>+KGID!$C$7*H9/10/12*KGID!C15</f>
        <v>0</v>
      </c>
      <c r="J9" s="3">
        <f>+KGID!$C$8*KGID!C15</f>
        <v>0</v>
      </c>
      <c r="K9" s="5">
        <f t="shared" si="1"/>
        <v>0</v>
      </c>
      <c r="L9" s="3" t="s">
        <v>36</v>
      </c>
      <c r="M9" s="3">
        <v>1990</v>
      </c>
      <c r="N9" s="4">
        <f t="shared" si="6"/>
        <v>0.8</v>
      </c>
      <c r="O9" s="5">
        <f>+KGID!$D$7*N9/10/12*KGID!D15</f>
        <v>0</v>
      </c>
      <c r="P9" s="3">
        <f>+KGID!$D$8*KGID!D15</f>
        <v>0</v>
      </c>
      <c r="Q9" s="5">
        <f t="shared" si="2"/>
        <v>0</v>
      </c>
      <c r="R9" s="3" t="s">
        <v>36</v>
      </c>
      <c r="S9" s="3">
        <v>1990</v>
      </c>
      <c r="T9" s="4">
        <f t="shared" si="7"/>
        <v>0.8</v>
      </c>
      <c r="U9" s="5">
        <f>+KGID!$E$7*T9/10/12*KGID!E15</f>
        <v>0</v>
      </c>
      <c r="V9" s="3">
        <f>+KGID!$E$8*KGID!E15</f>
        <v>0</v>
      </c>
      <c r="W9" s="5">
        <f t="shared" si="3"/>
        <v>0</v>
      </c>
      <c r="X9" s="3" t="s">
        <v>36</v>
      </c>
      <c r="Y9" s="3">
        <v>1990</v>
      </c>
      <c r="Z9" s="4">
        <f t="shared" si="8"/>
        <v>0.8</v>
      </c>
      <c r="AA9" s="5">
        <f>+KGID!$F$7*Z9/10/12*KGID!F15</f>
        <v>0</v>
      </c>
      <c r="AB9" s="3">
        <f>+KGID!$F$8*KGID!F15</f>
        <v>0</v>
      </c>
      <c r="AC9" s="5">
        <f t="shared" si="4"/>
        <v>0</v>
      </c>
      <c r="AO9" s="32"/>
      <c r="AQ9" s="24">
        <f>IF(KGID!$B$3&lt;=28,4,IF(KGID!$B$3&lt;=35,5,IF(KGID!$B$3&lt;=41,6,IF(KGID!$B$3&lt;=47,7,IF(KGID!$B$3&lt;=51,8,IF(KGID!$B$3&lt;=55,9))))))</f>
        <v>4</v>
      </c>
      <c r="AS9" s="2" t="s">
        <v>6</v>
      </c>
      <c r="AT9" s="2">
        <v>4</v>
      </c>
    </row>
    <row r="10" spans="1:48" x14ac:dyDescent="0.25">
      <c r="A10" s="3">
        <v>1992</v>
      </c>
      <c r="B10" s="4">
        <v>0.86</v>
      </c>
      <c r="C10" s="5">
        <f>+KGID!$B$7*B10/10/12*KGID!B16</f>
        <v>0</v>
      </c>
      <c r="D10" s="3">
        <f>+KGID!$B$8*KGID!B16</f>
        <v>0</v>
      </c>
      <c r="E10" s="5">
        <f t="shared" si="0"/>
        <v>0</v>
      </c>
      <c r="F10" s="3" t="s">
        <v>7</v>
      </c>
      <c r="G10" s="3">
        <v>1992</v>
      </c>
      <c r="H10" s="4">
        <f t="shared" si="5"/>
        <v>0.86</v>
      </c>
      <c r="I10" s="5">
        <f>+KGID!$C$7*H10/10/12*KGID!C16</f>
        <v>0</v>
      </c>
      <c r="J10" s="3">
        <f>+KGID!$C$8*KGID!C16</f>
        <v>0</v>
      </c>
      <c r="K10" s="5">
        <f t="shared" si="1"/>
        <v>0</v>
      </c>
      <c r="L10" s="3" t="s">
        <v>7</v>
      </c>
      <c r="M10" s="3">
        <v>1992</v>
      </c>
      <c r="N10" s="4">
        <f t="shared" si="6"/>
        <v>0.86</v>
      </c>
      <c r="O10" s="5">
        <f>+KGID!$D$7*N10/10/12*KGID!D16</f>
        <v>0</v>
      </c>
      <c r="P10" s="3">
        <f>+KGID!$D$8*KGID!D16</f>
        <v>0</v>
      </c>
      <c r="Q10" s="5">
        <f t="shared" si="2"/>
        <v>0</v>
      </c>
      <c r="R10" s="3" t="s">
        <v>7</v>
      </c>
      <c r="S10" s="3">
        <v>1992</v>
      </c>
      <c r="T10" s="4">
        <f t="shared" si="7"/>
        <v>0.86</v>
      </c>
      <c r="U10" s="5">
        <f>+KGID!$E$7*T10/10/12*KGID!E16</f>
        <v>0</v>
      </c>
      <c r="V10" s="3">
        <f>+KGID!$E$8*KGID!E16</f>
        <v>0</v>
      </c>
      <c r="W10" s="5">
        <f t="shared" si="3"/>
        <v>0</v>
      </c>
      <c r="X10" s="3" t="s">
        <v>7</v>
      </c>
      <c r="Y10" s="3">
        <v>1992</v>
      </c>
      <c r="Z10" s="4">
        <f t="shared" si="8"/>
        <v>0.86</v>
      </c>
      <c r="AA10" s="5">
        <f>+KGID!$F$7*Z10/10/12*KGID!F16</f>
        <v>0</v>
      </c>
      <c r="AB10" s="3">
        <f>+KGID!$F$8*KGID!F16</f>
        <v>0</v>
      </c>
      <c r="AC10" s="5">
        <f t="shared" si="4"/>
        <v>0</v>
      </c>
      <c r="AO10" s="32"/>
      <c r="AS10" s="2" t="s">
        <v>49</v>
      </c>
      <c r="AT10" s="2">
        <v>5</v>
      </c>
    </row>
    <row r="11" spans="1:48" x14ac:dyDescent="0.25">
      <c r="A11" s="3">
        <v>1994</v>
      </c>
      <c r="B11" s="4">
        <v>0.9</v>
      </c>
      <c r="C11" s="5">
        <f>+KGID!$B$7*B11/10/12*KGID!B17</f>
        <v>0</v>
      </c>
      <c r="D11" s="3">
        <f>+KGID!$B$8*KGID!B17</f>
        <v>0</v>
      </c>
      <c r="E11" s="5">
        <f t="shared" si="0"/>
        <v>0</v>
      </c>
      <c r="F11" s="3" t="s">
        <v>9</v>
      </c>
      <c r="G11" s="3">
        <v>1994</v>
      </c>
      <c r="H11" s="4">
        <f t="shared" si="5"/>
        <v>0.9</v>
      </c>
      <c r="I11" s="5">
        <f>+KGID!$C$7*H11/10/12*KGID!C17</f>
        <v>0</v>
      </c>
      <c r="J11" s="3">
        <f>+KGID!$C$8*KGID!C17</f>
        <v>0</v>
      </c>
      <c r="K11" s="5">
        <f t="shared" si="1"/>
        <v>0</v>
      </c>
      <c r="L11" s="3" t="s">
        <v>9</v>
      </c>
      <c r="M11" s="3">
        <v>1994</v>
      </c>
      <c r="N11" s="4">
        <f t="shared" si="6"/>
        <v>0.9</v>
      </c>
      <c r="O11" s="5">
        <f>+KGID!$D$7*N11/10/12*KGID!D17</f>
        <v>0</v>
      </c>
      <c r="P11" s="3">
        <f>+KGID!$D$8*KGID!D17</f>
        <v>0</v>
      </c>
      <c r="Q11" s="5">
        <f t="shared" si="2"/>
        <v>0</v>
      </c>
      <c r="R11" s="3" t="s">
        <v>9</v>
      </c>
      <c r="S11" s="3">
        <v>1994</v>
      </c>
      <c r="T11" s="4">
        <f t="shared" si="7"/>
        <v>0.9</v>
      </c>
      <c r="U11" s="5">
        <f>+KGID!$E$7*T11/10/12*KGID!E17</f>
        <v>0</v>
      </c>
      <c r="V11" s="3">
        <f>+KGID!$E$8*KGID!E17</f>
        <v>0</v>
      </c>
      <c r="W11" s="5">
        <f t="shared" si="3"/>
        <v>0</v>
      </c>
      <c r="X11" s="3" t="s">
        <v>9</v>
      </c>
      <c r="Y11" s="3">
        <v>1994</v>
      </c>
      <c r="Z11" s="4">
        <f t="shared" si="8"/>
        <v>0.9</v>
      </c>
      <c r="AA11" s="5">
        <f>+KGID!$F$7*Z11/10/12*KGID!F17</f>
        <v>0</v>
      </c>
      <c r="AB11" s="3">
        <f>+KGID!$F$8*KGID!F17</f>
        <v>0</v>
      </c>
      <c r="AC11" s="5">
        <f t="shared" si="4"/>
        <v>0</v>
      </c>
      <c r="AO11" s="32"/>
      <c r="AQ11" t="s">
        <v>8</v>
      </c>
      <c r="AS11" s="2" t="s">
        <v>50</v>
      </c>
      <c r="AT11" s="2">
        <v>6</v>
      </c>
    </row>
    <row r="12" spans="1:48" x14ac:dyDescent="0.25">
      <c r="A12" s="3">
        <v>1996</v>
      </c>
      <c r="B12" s="4">
        <v>0.92</v>
      </c>
      <c r="C12" s="5">
        <f>+KGID!$B$7*B12/10/12*KGID!B18</f>
        <v>0</v>
      </c>
      <c r="D12" s="3">
        <f>+KGID!$B$8*KGID!B18</f>
        <v>0</v>
      </c>
      <c r="E12" s="5">
        <f t="shared" si="0"/>
        <v>0</v>
      </c>
      <c r="F12" s="3" t="s">
        <v>11</v>
      </c>
      <c r="G12" s="3">
        <v>1996</v>
      </c>
      <c r="H12" s="4">
        <f t="shared" si="5"/>
        <v>0.92</v>
      </c>
      <c r="I12" s="5">
        <f>+KGID!$C$7*H12/10/12*KGID!C18</f>
        <v>0</v>
      </c>
      <c r="J12" s="3">
        <f>+KGID!$C$8*KGID!C18</f>
        <v>0</v>
      </c>
      <c r="K12" s="5">
        <f t="shared" si="1"/>
        <v>0</v>
      </c>
      <c r="L12" s="3" t="s">
        <v>11</v>
      </c>
      <c r="M12" s="3">
        <v>1996</v>
      </c>
      <c r="N12" s="4">
        <f t="shared" si="6"/>
        <v>0.92</v>
      </c>
      <c r="O12" s="5">
        <f>+KGID!$D$7*N12/10/12*KGID!D18</f>
        <v>0</v>
      </c>
      <c r="P12" s="3">
        <f>+KGID!$D$8*KGID!D18</f>
        <v>0</v>
      </c>
      <c r="Q12" s="5">
        <f t="shared" si="2"/>
        <v>0</v>
      </c>
      <c r="R12" s="3" t="s">
        <v>11</v>
      </c>
      <c r="S12" s="3">
        <v>1996</v>
      </c>
      <c r="T12" s="4">
        <f t="shared" si="7"/>
        <v>0.92</v>
      </c>
      <c r="U12" s="5">
        <f>+KGID!$E$7*T12/10/12*KGID!E18</f>
        <v>0</v>
      </c>
      <c r="V12" s="3">
        <f>+KGID!$E$8*KGID!E18</f>
        <v>0</v>
      </c>
      <c r="W12" s="5">
        <f t="shared" si="3"/>
        <v>0</v>
      </c>
      <c r="X12" s="3" t="s">
        <v>11</v>
      </c>
      <c r="Y12" s="3">
        <v>1996</v>
      </c>
      <c r="Z12" s="4">
        <f t="shared" si="8"/>
        <v>0.92</v>
      </c>
      <c r="AA12" s="5">
        <f>+KGID!$F$7*Z12/10/12*KGID!F18</f>
        <v>0</v>
      </c>
      <c r="AB12" s="3">
        <f>+KGID!$F$8*KGID!F18</f>
        <v>0</v>
      </c>
      <c r="AC12" s="5">
        <f t="shared" si="4"/>
        <v>0</v>
      </c>
      <c r="AO12" s="32"/>
      <c r="AQ12" s="6">
        <f>BONUS!E37</f>
        <v>0</v>
      </c>
      <c r="AS12" s="2" t="s">
        <v>10</v>
      </c>
      <c r="AT12" s="2">
        <v>7</v>
      </c>
    </row>
    <row r="13" spans="1:48" x14ac:dyDescent="0.25">
      <c r="A13" s="3">
        <v>1998</v>
      </c>
      <c r="B13" s="4">
        <v>0.98</v>
      </c>
      <c r="C13" s="5">
        <f>+KGID!$B$7*B13/10/12*KGID!B19</f>
        <v>0</v>
      </c>
      <c r="D13" s="3">
        <f>+KGID!$B$8*KGID!B19</f>
        <v>0</v>
      </c>
      <c r="E13" s="5">
        <f t="shared" si="0"/>
        <v>0</v>
      </c>
      <c r="F13" s="3" t="s">
        <v>13</v>
      </c>
      <c r="G13" s="3">
        <v>1998</v>
      </c>
      <c r="H13" s="4">
        <f t="shared" si="5"/>
        <v>0.98</v>
      </c>
      <c r="I13" s="5">
        <f>+KGID!$C$7*H13/10/12*KGID!C19</f>
        <v>0</v>
      </c>
      <c r="J13" s="3">
        <f>+KGID!$C$8*KGID!C19</f>
        <v>0</v>
      </c>
      <c r="K13" s="5">
        <f t="shared" si="1"/>
        <v>0</v>
      </c>
      <c r="L13" s="3" t="s">
        <v>13</v>
      </c>
      <c r="M13" s="3">
        <v>1998</v>
      </c>
      <c r="N13" s="4">
        <f t="shared" si="6"/>
        <v>0.98</v>
      </c>
      <c r="O13" s="5">
        <f>+KGID!$D$7*N13/10/12*KGID!D19</f>
        <v>0</v>
      </c>
      <c r="P13" s="3">
        <f>+KGID!$D$8*KGID!D19</f>
        <v>0</v>
      </c>
      <c r="Q13" s="5">
        <f t="shared" si="2"/>
        <v>0</v>
      </c>
      <c r="R13" s="3" t="s">
        <v>13</v>
      </c>
      <c r="S13" s="3">
        <v>1998</v>
      </c>
      <c r="T13" s="4">
        <f t="shared" si="7"/>
        <v>0.98</v>
      </c>
      <c r="U13" s="5">
        <f>+KGID!$E$7*T13/10/12*KGID!E19</f>
        <v>0</v>
      </c>
      <c r="V13" s="3">
        <f>+KGID!$E$8*KGID!E19</f>
        <v>0</v>
      </c>
      <c r="W13" s="5">
        <f t="shared" si="3"/>
        <v>0</v>
      </c>
      <c r="X13" s="3" t="s">
        <v>13</v>
      </c>
      <c r="Y13" s="3">
        <v>1998</v>
      </c>
      <c r="Z13" s="4">
        <f t="shared" si="8"/>
        <v>0.98</v>
      </c>
      <c r="AA13" s="5">
        <f>+KGID!$F$7*Z13/10/12*KGID!F19</f>
        <v>0</v>
      </c>
      <c r="AB13" s="3">
        <f>+KGID!$F$8*KGID!F19</f>
        <v>0</v>
      </c>
      <c r="AC13" s="5">
        <f t="shared" si="4"/>
        <v>0</v>
      </c>
      <c r="AO13" s="32"/>
      <c r="AQ13" s="7">
        <f>+AQ12/10</f>
        <v>0</v>
      </c>
      <c r="AS13" s="2" t="s">
        <v>12</v>
      </c>
      <c r="AT13" s="2">
        <v>8</v>
      </c>
    </row>
    <row r="14" spans="1:48" x14ac:dyDescent="0.25">
      <c r="A14" s="3">
        <v>2000</v>
      </c>
      <c r="B14" s="4">
        <v>0.85</v>
      </c>
      <c r="C14" s="5">
        <f>+KGID!$B$7*B14/10/12*KGID!B20</f>
        <v>0</v>
      </c>
      <c r="D14" s="3">
        <f>+KGID!$B$8*KGID!B20</f>
        <v>0</v>
      </c>
      <c r="E14" s="5">
        <f t="shared" si="0"/>
        <v>0</v>
      </c>
      <c r="F14" s="3" t="s">
        <v>15</v>
      </c>
      <c r="G14" s="3">
        <v>2000</v>
      </c>
      <c r="H14" s="4">
        <f t="shared" si="5"/>
        <v>0.85</v>
      </c>
      <c r="I14" s="5">
        <f>+KGID!$C$7*H14/10/12*KGID!C20</f>
        <v>0</v>
      </c>
      <c r="J14" s="3">
        <f>+KGID!$C$8*KGID!C20</f>
        <v>0</v>
      </c>
      <c r="K14" s="5">
        <f t="shared" si="1"/>
        <v>0</v>
      </c>
      <c r="L14" s="3" t="s">
        <v>15</v>
      </c>
      <c r="M14" s="3">
        <v>2000</v>
      </c>
      <c r="N14" s="4">
        <f t="shared" si="6"/>
        <v>0.85</v>
      </c>
      <c r="O14" s="5">
        <f>+KGID!$D$7*N14/10/12*KGID!D20</f>
        <v>0</v>
      </c>
      <c r="P14" s="3">
        <f>+KGID!$D$8*KGID!D20</f>
        <v>0</v>
      </c>
      <c r="Q14" s="5">
        <f t="shared" si="2"/>
        <v>0</v>
      </c>
      <c r="R14" s="3" t="s">
        <v>15</v>
      </c>
      <c r="S14" s="3">
        <v>2000</v>
      </c>
      <c r="T14" s="4">
        <f t="shared" si="7"/>
        <v>0.85</v>
      </c>
      <c r="U14" s="5">
        <f>+KGID!$E$7*T14/10/12*KGID!E20</f>
        <v>0</v>
      </c>
      <c r="V14" s="3">
        <f>+KGID!$E$8*KGID!E20</f>
        <v>0</v>
      </c>
      <c r="W14" s="5">
        <f t="shared" si="3"/>
        <v>0</v>
      </c>
      <c r="X14" s="3" t="s">
        <v>15</v>
      </c>
      <c r="Y14" s="3">
        <v>2000</v>
      </c>
      <c r="Z14" s="4">
        <f t="shared" si="8"/>
        <v>0.85</v>
      </c>
      <c r="AA14" s="5">
        <f>+KGID!$F$7*Z14/10/12*KGID!F20</f>
        <v>0</v>
      </c>
      <c r="AB14" s="3">
        <f>+KGID!$F$8*KGID!F20</f>
        <v>0</v>
      </c>
      <c r="AC14" s="5">
        <f t="shared" si="4"/>
        <v>0</v>
      </c>
      <c r="AO14" s="32"/>
      <c r="AQ14" s="7">
        <f>+AQ13*AQ9</f>
        <v>0</v>
      </c>
      <c r="AS14" s="2" t="s">
        <v>14</v>
      </c>
      <c r="AT14" s="2">
        <v>9</v>
      </c>
    </row>
    <row r="15" spans="1:48" ht="15.75" thickBot="1" x14ac:dyDescent="0.3">
      <c r="A15" s="3">
        <v>2002</v>
      </c>
      <c r="B15" s="4">
        <v>0.72</v>
      </c>
      <c r="C15" s="5">
        <f>+KGID!$B$7*B15/10/12*KGID!B21</f>
        <v>0</v>
      </c>
      <c r="D15" s="3">
        <f>+KGID!$B$8*KGID!B21</f>
        <v>0</v>
      </c>
      <c r="E15" s="5">
        <f t="shared" si="0"/>
        <v>0</v>
      </c>
      <c r="F15" s="3" t="s">
        <v>16</v>
      </c>
      <c r="G15" s="3">
        <v>2002</v>
      </c>
      <c r="H15" s="4">
        <f t="shared" si="5"/>
        <v>0.72</v>
      </c>
      <c r="I15" s="5">
        <f>+KGID!$C$7*H15/10/12*KGID!C21</f>
        <v>0</v>
      </c>
      <c r="J15" s="3">
        <f>+KGID!$C$8*KGID!C21</f>
        <v>0</v>
      </c>
      <c r="K15" s="5">
        <f t="shared" si="1"/>
        <v>0</v>
      </c>
      <c r="L15" s="3" t="s">
        <v>16</v>
      </c>
      <c r="M15" s="3">
        <v>2002</v>
      </c>
      <c r="N15" s="4">
        <f t="shared" si="6"/>
        <v>0.72</v>
      </c>
      <c r="O15" s="5">
        <f>+KGID!$D$7*N15/10/12*KGID!D21</f>
        <v>0</v>
      </c>
      <c r="P15" s="3">
        <f>+KGID!$D$8*KGID!D21</f>
        <v>0</v>
      </c>
      <c r="Q15" s="5">
        <f t="shared" si="2"/>
        <v>0</v>
      </c>
      <c r="R15" s="3" t="s">
        <v>16</v>
      </c>
      <c r="S15" s="3">
        <v>2002</v>
      </c>
      <c r="T15" s="4">
        <f t="shared" si="7"/>
        <v>0.72</v>
      </c>
      <c r="U15" s="5">
        <f>+KGID!$E$7*T15/10/12*KGID!E21</f>
        <v>0</v>
      </c>
      <c r="V15" s="3">
        <f>+KGID!$E$8*KGID!E21</f>
        <v>0</v>
      </c>
      <c r="W15" s="5">
        <f t="shared" si="3"/>
        <v>0</v>
      </c>
      <c r="X15" s="3" t="s">
        <v>16</v>
      </c>
      <c r="Y15" s="3">
        <v>2002</v>
      </c>
      <c r="Z15" s="4">
        <f t="shared" si="8"/>
        <v>0.72</v>
      </c>
      <c r="AA15" s="5">
        <f>+KGID!$F$7*Z15/10/12*KGID!F21</f>
        <v>0</v>
      </c>
      <c r="AB15" s="3">
        <f>+KGID!$F$8*KGID!F21</f>
        <v>0</v>
      </c>
      <c r="AC15" s="5">
        <f t="shared" si="4"/>
        <v>0</v>
      </c>
      <c r="AO15" s="32"/>
      <c r="AQ15" s="8">
        <f>+AQ14*10%</f>
        <v>0</v>
      </c>
      <c r="AS15" s="1"/>
      <c r="AT15" s="1"/>
    </row>
    <row r="16" spans="1:48" x14ac:dyDescent="0.25">
      <c r="A16" s="3">
        <v>2004</v>
      </c>
      <c r="B16" s="4">
        <v>0.68</v>
      </c>
      <c r="C16" s="5">
        <f>+KGID!$B$7*B16/10/12*KGID!B22</f>
        <v>0</v>
      </c>
      <c r="D16" s="3">
        <f>+KGID!$B$8*KGID!B22</f>
        <v>0</v>
      </c>
      <c r="E16" s="5">
        <f t="shared" si="0"/>
        <v>0</v>
      </c>
      <c r="F16" s="3" t="s">
        <v>18</v>
      </c>
      <c r="G16" s="3">
        <v>2004</v>
      </c>
      <c r="H16" s="4">
        <f t="shared" si="5"/>
        <v>0.68</v>
      </c>
      <c r="I16" s="5">
        <f>+KGID!$C$7*H16/10/12*KGID!C22</f>
        <v>0</v>
      </c>
      <c r="J16" s="3">
        <f>+KGID!$C$8*KGID!C22</f>
        <v>0</v>
      </c>
      <c r="K16" s="5">
        <f t="shared" si="1"/>
        <v>0</v>
      </c>
      <c r="L16" s="3" t="s">
        <v>18</v>
      </c>
      <c r="M16" s="3">
        <v>2004</v>
      </c>
      <c r="N16" s="4">
        <f t="shared" si="6"/>
        <v>0.68</v>
      </c>
      <c r="O16" s="5">
        <f>+KGID!$D$7*N16/10/12*KGID!D22</f>
        <v>0</v>
      </c>
      <c r="P16" s="3">
        <f>+KGID!$D$8*KGID!D22</f>
        <v>0</v>
      </c>
      <c r="Q16" s="5">
        <f t="shared" si="2"/>
        <v>0</v>
      </c>
      <c r="R16" s="3" t="s">
        <v>18</v>
      </c>
      <c r="S16" s="3">
        <v>2004</v>
      </c>
      <c r="T16" s="4">
        <f t="shared" si="7"/>
        <v>0.68</v>
      </c>
      <c r="U16" s="5">
        <f>+KGID!$E$7*T16/10/12*KGID!E22</f>
        <v>0</v>
      </c>
      <c r="V16" s="3">
        <f>+KGID!$E$8*KGID!E22</f>
        <v>0</v>
      </c>
      <c r="W16" s="5">
        <f t="shared" si="3"/>
        <v>0</v>
      </c>
      <c r="X16" s="3" t="s">
        <v>18</v>
      </c>
      <c r="Y16" s="3">
        <v>2004</v>
      </c>
      <c r="Z16" s="4">
        <f t="shared" si="8"/>
        <v>0.68</v>
      </c>
      <c r="AA16" s="5">
        <f>+KGID!$F$7*Z16/10/12*KGID!F22</f>
        <v>0</v>
      </c>
      <c r="AB16" s="3">
        <f>+KGID!$F$8*KGID!F22</f>
        <v>0</v>
      </c>
      <c r="AC16" s="5">
        <f t="shared" si="4"/>
        <v>0</v>
      </c>
      <c r="AO16" s="32"/>
      <c r="AP16" s="9" t="s">
        <v>17</v>
      </c>
      <c r="AQ16" s="10">
        <f>+AQ14-AQ15</f>
        <v>0</v>
      </c>
      <c r="AS16" s="1"/>
      <c r="AT16" s="1"/>
    </row>
    <row r="17" spans="1:47" x14ac:dyDescent="0.25">
      <c r="A17" s="3">
        <v>2006</v>
      </c>
      <c r="B17" s="4">
        <v>0.75</v>
      </c>
      <c r="C17" s="5">
        <f>+KGID!$B$7*B17/10/12*KGID!B23</f>
        <v>0</v>
      </c>
      <c r="D17" s="3">
        <f>+KGID!$B$8*KGID!B23</f>
        <v>0</v>
      </c>
      <c r="E17" s="5">
        <f t="shared" si="0"/>
        <v>0</v>
      </c>
      <c r="F17" s="3" t="s">
        <v>19</v>
      </c>
      <c r="G17" s="3">
        <v>2006</v>
      </c>
      <c r="H17" s="4">
        <f t="shared" si="5"/>
        <v>0.75</v>
      </c>
      <c r="I17" s="5">
        <f>+KGID!$C$7*H17/10/12*KGID!C23</f>
        <v>0</v>
      </c>
      <c r="J17" s="3">
        <f>+KGID!$C$8*KGID!C23</f>
        <v>0</v>
      </c>
      <c r="K17" s="5">
        <f t="shared" si="1"/>
        <v>0</v>
      </c>
      <c r="L17" s="3" t="s">
        <v>19</v>
      </c>
      <c r="M17" s="3">
        <v>2006</v>
      </c>
      <c r="N17" s="4">
        <f t="shared" si="6"/>
        <v>0.75</v>
      </c>
      <c r="O17" s="5">
        <f>+KGID!$D$7*N17/10/12*KGID!D23</f>
        <v>0</v>
      </c>
      <c r="P17" s="3">
        <f>+KGID!$D$8*KGID!D23</f>
        <v>0</v>
      </c>
      <c r="Q17" s="5">
        <f t="shared" si="2"/>
        <v>0</v>
      </c>
      <c r="R17" s="3" t="s">
        <v>19</v>
      </c>
      <c r="S17" s="3">
        <v>2006</v>
      </c>
      <c r="T17" s="4">
        <f t="shared" si="7"/>
        <v>0.75</v>
      </c>
      <c r="U17" s="5">
        <f>+KGID!$E$7*T17/10/12*KGID!E23</f>
        <v>0</v>
      </c>
      <c r="V17" s="3">
        <f>+KGID!$E$8*KGID!E23</f>
        <v>0</v>
      </c>
      <c r="W17" s="5">
        <f t="shared" si="3"/>
        <v>0</v>
      </c>
      <c r="X17" s="3" t="s">
        <v>19</v>
      </c>
      <c r="Y17" s="3">
        <v>2006</v>
      </c>
      <c r="Z17" s="4">
        <f t="shared" si="8"/>
        <v>0.75</v>
      </c>
      <c r="AA17" s="5">
        <f>+KGID!$F$7*Z17/10/12*KGID!F23</f>
        <v>0</v>
      </c>
      <c r="AB17" s="3">
        <f>+KGID!$F$8*KGID!F23</f>
        <v>0</v>
      </c>
      <c r="AC17" s="5">
        <f t="shared" si="4"/>
        <v>0</v>
      </c>
      <c r="AO17" s="32"/>
      <c r="AP17" s="9"/>
      <c r="AQ17" s="7">
        <f>+AQ16/40</f>
        <v>0</v>
      </c>
      <c r="AS17" s="1"/>
      <c r="AT17" s="1"/>
    </row>
    <row r="18" spans="1:47" x14ac:dyDescent="0.25">
      <c r="A18" s="3">
        <v>2008</v>
      </c>
      <c r="B18" s="4">
        <v>0.85</v>
      </c>
      <c r="C18" s="5">
        <f>+KGID!$B$7*B18/10/12*KGID!B24</f>
        <v>0</v>
      </c>
      <c r="D18" s="3">
        <f>+KGID!$B$8*KGID!B24</f>
        <v>0</v>
      </c>
      <c r="E18" s="5">
        <f t="shared" si="0"/>
        <v>0</v>
      </c>
      <c r="F18" s="3" t="s">
        <v>20</v>
      </c>
      <c r="G18" s="3">
        <v>2008</v>
      </c>
      <c r="H18" s="4">
        <f t="shared" si="5"/>
        <v>0.85</v>
      </c>
      <c r="I18" s="5">
        <f>+KGID!$C$7*H18/10/12*KGID!C24</f>
        <v>0</v>
      </c>
      <c r="J18" s="3">
        <f>+KGID!$C$8*KGID!C24</f>
        <v>0</v>
      </c>
      <c r="K18" s="5">
        <f t="shared" si="1"/>
        <v>0</v>
      </c>
      <c r="L18" s="3" t="s">
        <v>20</v>
      </c>
      <c r="M18" s="3">
        <v>2008</v>
      </c>
      <c r="N18" s="4">
        <f t="shared" si="6"/>
        <v>0.85</v>
      </c>
      <c r="O18" s="5">
        <f>+KGID!$D$7*N18/10/12*KGID!D24</f>
        <v>0</v>
      </c>
      <c r="P18" s="3">
        <f>+KGID!$D$8*KGID!D24</f>
        <v>0</v>
      </c>
      <c r="Q18" s="5">
        <f t="shared" si="2"/>
        <v>0</v>
      </c>
      <c r="R18" s="3" t="s">
        <v>20</v>
      </c>
      <c r="S18" s="3">
        <v>2008</v>
      </c>
      <c r="T18" s="4">
        <f t="shared" si="7"/>
        <v>0.85</v>
      </c>
      <c r="U18" s="5">
        <f>+KGID!$E$7*T18/10/12*KGID!E24</f>
        <v>0</v>
      </c>
      <c r="V18" s="3">
        <f>+KGID!$E$8*KGID!E24</f>
        <v>0</v>
      </c>
      <c r="W18" s="5">
        <f t="shared" si="3"/>
        <v>0</v>
      </c>
      <c r="X18" s="3" t="s">
        <v>20</v>
      </c>
      <c r="Y18" s="3">
        <v>2008</v>
      </c>
      <c r="Z18" s="4">
        <f t="shared" si="8"/>
        <v>0.85</v>
      </c>
      <c r="AA18" s="5">
        <f>+KGID!$F$7*Z18/10/12*KGID!F24</f>
        <v>0</v>
      </c>
      <c r="AB18" s="3">
        <f>+KGID!$F$8*KGID!F24</f>
        <v>0</v>
      </c>
      <c r="AC18" s="5">
        <f t="shared" si="4"/>
        <v>0</v>
      </c>
      <c r="AO18" s="32"/>
      <c r="AP18" s="9"/>
      <c r="AQ18" s="11"/>
      <c r="AS18" s="1"/>
      <c r="AT18" s="1"/>
    </row>
    <row r="19" spans="1:47" x14ac:dyDescent="0.25">
      <c r="A19" s="3">
        <v>2010</v>
      </c>
      <c r="B19" s="4">
        <v>0.87</v>
      </c>
      <c r="C19" s="5">
        <f>+KGID!$B$7*B19/10/12*KGID!B25</f>
        <v>0</v>
      </c>
      <c r="D19" s="3">
        <f>+KGID!$B$8*KGID!B25</f>
        <v>0</v>
      </c>
      <c r="E19" s="5">
        <f t="shared" si="0"/>
        <v>0</v>
      </c>
      <c r="F19" s="3" t="s">
        <v>21</v>
      </c>
      <c r="G19" s="3">
        <v>2010</v>
      </c>
      <c r="H19" s="4">
        <f t="shared" si="5"/>
        <v>0.87</v>
      </c>
      <c r="I19" s="5">
        <f>+KGID!$C$7*H19/10/12*KGID!C25</f>
        <v>0</v>
      </c>
      <c r="J19" s="3">
        <f>+KGID!$C$8*KGID!C25</f>
        <v>0</v>
      </c>
      <c r="K19" s="5">
        <f t="shared" si="1"/>
        <v>0</v>
      </c>
      <c r="L19" s="3" t="s">
        <v>21</v>
      </c>
      <c r="M19" s="3">
        <v>2010</v>
      </c>
      <c r="N19" s="4">
        <f t="shared" si="6"/>
        <v>0.87</v>
      </c>
      <c r="O19" s="5">
        <f>+KGID!$D$7*N19/10/12*KGID!D25</f>
        <v>0</v>
      </c>
      <c r="P19" s="3">
        <f>+KGID!$D$8*KGID!D25</f>
        <v>0</v>
      </c>
      <c r="Q19" s="5">
        <f t="shared" si="2"/>
        <v>0</v>
      </c>
      <c r="R19" s="3" t="s">
        <v>21</v>
      </c>
      <c r="S19" s="3">
        <v>2010</v>
      </c>
      <c r="T19" s="4">
        <f t="shared" si="7"/>
        <v>0.87</v>
      </c>
      <c r="U19" s="5">
        <f>+KGID!$E$7*T19/10/12*KGID!E25</f>
        <v>0</v>
      </c>
      <c r="V19" s="3">
        <f>+KGID!$E$8*KGID!E25</f>
        <v>0</v>
      </c>
      <c r="W19" s="5">
        <f t="shared" si="3"/>
        <v>0</v>
      </c>
      <c r="X19" s="3" t="s">
        <v>21</v>
      </c>
      <c r="Y19" s="3">
        <v>2010</v>
      </c>
      <c r="Z19" s="4">
        <f t="shared" si="8"/>
        <v>0.87</v>
      </c>
      <c r="AA19" s="5">
        <f>+KGID!$F$7*Z19/10/12*KGID!F25</f>
        <v>0</v>
      </c>
      <c r="AB19" s="3">
        <f>+KGID!$F$8*KGID!F25</f>
        <v>0</v>
      </c>
      <c r="AC19" s="5">
        <f t="shared" si="4"/>
        <v>0</v>
      </c>
      <c r="AO19" s="32"/>
      <c r="AP19" s="9"/>
      <c r="AQ19" s="11"/>
      <c r="AR19" s="12"/>
      <c r="AS19" s="13"/>
      <c r="AT19" s="14"/>
    </row>
    <row r="20" spans="1:47" x14ac:dyDescent="0.25">
      <c r="A20" s="3">
        <v>2012</v>
      </c>
      <c r="B20" s="4">
        <v>0.9</v>
      </c>
      <c r="C20" s="5">
        <f>+KGID!$B$7*B20/10/12*KGID!B26</f>
        <v>0</v>
      </c>
      <c r="D20" s="3">
        <f>+KGID!$B$8*KGID!B26</f>
        <v>0</v>
      </c>
      <c r="E20" s="5">
        <f t="shared" si="0"/>
        <v>0</v>
      </c>
      <c r="F20" s="3" t="s">
        <v>22</v>
      </c>
      <c r="G20" s="3">
        <v>2012</v>
      </c>
      <c r="H20" s="4">
        <f t="shared" si="5"/>
        <v>0.9</v>
      </c>
      <c r="I20" s="5">
        <f>+KGID!$C$7*H20/10/12*KGID!C26</f>
        <v>0</v>
      </c>
      <c r="J20" s="3">
        <f>+KGID!$C$8*KGID!C26</f>
        <v>0</v>
      </c>
      <c r="K20" s="5">
        <f t="shared" si="1"/>
        <v>0</v>
      </c>
      <c r="L20" s="3" t="s">
        <v>22</v>
      </c>
      <c r="M20" s="3">
        <v>2012</v>
      </c>
      <c r="N20" s="4">
        <f t="shared" si="6"/>
        <v>0.9</v>
      </c>
      <c r="O20" s="5">
        <f>+KGID!$D$7*N20/10/12*KGID!D26</f>
        <v>0</v>
      </c>
      <c r="P20" s="3">
        <f>+KGID!$D$8*KGID!D26</f>
        <v>0</v>
      </c>
      <c r="Q20" s="5">
        <f t="shared" si="2"/>
        <v>0</v>
      </c>
      <c r="R20" s="3" t="s">
        <v>22</v>
      </c>
      <c r="S20" s="3">
        <v>2012</v>
      </c>
      <c r="T20" s="4">
        <f t="shared" si="7"/>
        <v>0.9</v>
      </c>
      <c r="U20" s="5">
        <f>+KGID!$E$7*T20/10/12*KGID!E26</f>
        <v>0</v>
      </c>
      <c r="V20" s="3">
        <f>+KGID!$E$8*KGID!E26</f>
        <v>0</v>
      </c>
      <c r="W20" s="5">
        <f t="shared" si="3"/>
        <v>0</v>
      </c>
      <c r="X20" s="3" t="s">
        <v>22</v>
      </c>
      <c r="Y20" s="3">
        <v>2012</v>
      </c>
      <c r="Z20" s="4">
        <f t="shared" si="8"/>
        <v>0.9</v>
      </c>
      <c r="AA20" s="5">
        <f>+KGID!$F$7*Z20/10/12*KGID!F26</f>
        <v>0</v>
      </c>
      <c r="AB20" s="3">
        <f>+KGID!$F$8*KGID!F26</f>
        <v>0</v>
      </c>
      <c r="AC20" s="5">
        <f t="shared" si="4"/>
        <v>0</v>
      </c>
      <c r="AO20" s="32"/>
      <c r="AP20" s="82" t="s">
        <v>27</v>
      </c>
      <c r="AQ20" s="82"/>
      <c r="AR20" s="82"/>
      <c r="AS20" s="82"/>
      <c r="AT20" s="82"/>
    </row>
    <row r="21" spans="1:47" x14ac:dyDescent="0.25">
      <c r="A21" s="3">
        <v>2014</v>
      </c>
      <c r="B21" s="4">
        <v>0.9</v>
      </c>
      <c r="C21" s="5">
        <f>+KGID!$B$7*B21/10/12*KGID!B27</f>
        <v>0</v>
      </c>
      <c r="D21" s="3">
        <f>+KGID!$B$8*KGID!B27</f>
        <v>0</v>
      </c>
      <c r="E21" s="5">
        <f t="shared" si="0"/>
        <v>0</v>
      </c>
      <c r="F21" s="3" t="s">
        <v>23</v>
      </c>
      <c r="G21" s="3">
        <v>2014</v>
      </c>
      <c r="H21" s="4">
        <f t="shared" si="5"/>
        <v>0.9</v>
      </c>
      <c r="I21" s="5">
        <f>+KGID!$C$7*H21/10/12*KGID!C27</f>
        <v>0</v>
      </c>
      <c r="J21" s="3">
        <f>+KGID!$C$8*KGID!C27</f>
        <v>0</v>
      </c>
      <c r="K21" s="5">
        <f t="shared" si="1"/>
        <v>0</v>
      </c>
      <c r="L21" s="3" t="s">
        <v>23</v>
      </c>
      <c r="M21" s="3">
        <v>2014</v>
      </c>
      <c r="N21" s="4">
        <f t="shared" si="6"/>
        <v>0.9</v>
      </c>
      <c r="O21" s="5">
        <f>+KGID!$D$7*N21/10/12*KGID!D27</f>
        <v>0</v>
      </c>
      <c r="P21" s="3">
        <f>+KGID!$D$8*KGID!D27</f>
        <v>0</v>
      </c>
      <c r="Q21" s="5">
        <f t="shared" si="2"/>
        <v>0</v>
      </c>
      <c r="R21" s="3" t="s">
        <v>23</v>
      </c>
      <c r="S21" s="3">
        <v>2014</v>
      </c>
      <c r="T21" s="4">
        <f t="shared" si="7"/>
        <v>0.9</v>
      </c>
      <c r="U21" s="5">
        <f>+KGID!$E$7*T21/10/12*KGID!E27</f>
        <v>0</v>
      </c>
      <c r="V21" s="3">
        <f>+KGID!$E$8*KGID!E27</f>
        <v>0</v>
      </c>
      <c r="W21" s="5">
        <f t="shared" si="3"/>
        <v>0</v>
      </c>
      <c r="X21" s="3" t="s">
        <v>23</v>
      </c>
      <c r="Y21" s="3">
        <v>2014</v>
      </c>
      <c r="Z21" s="4">
        <f t="shared" si="8"/>
        <v>0.9</v>
      </c>
      <c r="AA21" s="5">
        <f>+KGID!$F$7*Z21/10/12*KGID!F27</f>
        <v>0</v>
      </c>
      <c r="AB21" s="3">
        <f>+KGID!$F$8*KGID!F27</f>
        <v>0</v>
      </c>
      <c r="AC21" s="5">
        <f t="shared" si="4"/>
        <v>0</v>
      </c>
      <c r="AO21" s="32"/>
      <c r="AP21" s="1" t="s">
        <v>3</v>
      </c>
      <c r="AQ21" s="1"/>
      <c r="AR21" s="1"/>
      <c r="AS21" s="1"/>
      <c r="AT21" s="1" t="s">
        <v>28</v>
      </c>
    </row>
    <row r="22" spans="1:47" x14ac:dyDescent="0.25">
      <c r="A22" s="3">
        <v>2016</v>
      </c>
      <c r="B22" s="4">
        <v>0.85</v>
      </c>
      <c r="C22" s="5">
        <f>+KGID!$B$7*B22/10/12*KGID!B28</f>
        <v>0</v>
      </c>
      <c r="D22" s="3">
        <f>+KGID!$B$8*KGID!B28</f>
        <v>0</v>
      </c>
      <c r="E22" s="5">
        <f t="shared" si="0"/>
        <v>0</v>
      </c>
      <c r="F22" s="3" t="s">
        <v>24</v>
      </c>
      <c r="G22" s="3">
        <v>2016</v>
      </c>
      <c r="H22" s="4">
        <f t="shared" si="5"/>
        <v>0.85</v>
      </c>
      <c r="I22" s="5">
        <f>+KGID!$C$7*H22/10/12*KGID!C28</f>
        <v>0</v>
      </c>
      <c r="J22" s="3">
        <f>+KGID!$C$8*KGID!C28</f>
        <v>0</v>
      </c>
      <c r="K22" s="5">
        <f t="shared" si="1"/>
        <v>0</v>
      </c>
      <c r="L22" s="3" t="s">
        <v>24</v>
      </c>
      <c r="M22" s="3">
        <v>2016</v>
      </c>
      <c r="N22" s="4">
        <f t="shared" si="6"/>
        <v>0.85</v>
      </c>
      <c r="O22" s="5">
        <f>+KGID!$D$7*N22/10/12*KGID!D28</f>
        <v>0</v>
      </c>
      <c r="P22" s="3">
        <f>+KGID!$D$8*KGID!D28</f>
        <v>0</v>
      </c>
      <c r="Q22" s="5">
        <f t="shared" si="2"/>
        <v>0</v>
      </c>
      <c r="R22" s="3" t="s">
        <v>24</v>
      </c>
      <c r="S22" s="3">
        <v>2016</v>
      </c>
      <c r="T22" s="4">
        <f t="shared" si="7"/>
        <v>0.85</v>
      </c>
      <c r="U22" s="5">
        <f>+KGID!$E$7*T22/10/12*KGID!E28</f>
        <v>0</v>
      </c>
      <c r="V22" s="3">
        <f>+KGID!$E$8*KGID!E28</f>
        <v>0</v>
      </c>
      <c r="W22" s="5">
        <f t="shared" si="3"/>
        <v>0</v>
      </c>
      <c r="X22" s="3" t="s">
        <v>24</v>
      </c>
      <c r="Y22" s="3">
        <v>2016</v>
      </c>
      <c r="Z22" s="4">
        <f t="shared" si="8"/>
        <v>0.85</v>
      </c>
      <c r="AA22" s="5">
        <f>+KGID!$F$7*Z22/10/12*KGID!F28</f>
        <v>0</v>
      </c>
      <c r="AB22" s="3">
        <f>+KGID!$F$8*KGID!F28</f>
        <v>0</v>
      </c>
      <c r="AC22" s="5">
        <f t="shared" si="4"/>
        <v>0</v>
      </c>
      <c r="AO22" s="32"/>
      <c r="AP22" s="19">
        <f>AQ16</f>
        <v>0</v>
      </c>
      <c r="AQ22" s="20"/>
      <c r="AR22" s="20">
        <f>+AP22*43*9</f>
        <v>0</v>
      </c>
      <c r="AS22" s="20"/>
      <c r="AT22" s="20"/>
      <c r="AU22" s="7"/>
    </row>
    <row r="23" spans="1:47" x14ac:dyDescent="0.25">
      <c r="A23" s="3">
        <v>2018</v>
      </c>
      <c r="B23" s="4">
        <v>0</v>
      </c>
      <c r="C23" s="5">
        <f>+KGID!$B$7*B23/10/12*KGID!B29</f>
        <v>0</v>
      </c>
      <c r="D23" s="3">
        <f>+KGID!$B$8*KGID!B29</f>
        <v>0</v>
      </c>
      <c r="E23" s="5">
        <f t="shared" si="0"/>
        <v>0</v>
      </c>
      <c r="F23" s="3" t="s">
        <v>25</v>
      </c>
      <c r="G23" s="3">
        <v>2018</v>
      </c>
      <c r="H23" s="4">
        <f t="shared" si="5"/>
        <v>0</v>
      </c>
      <c r="I23" s="5">
        <f>+KGID!$C$7*H23/10/12*KGID!C29</f>
        <v>0</v>
      </c>
      <c r="J23" s="3">
        <f>+KGID!$C$8*KGID!C29</f>
        <v>0</v>
      </c>
      <c r="K23" s="5">
        <f t="shared" si="1"/>
        <v>0</v>
      </c>
      <c r="L23" s="3" t="s">
        <v>25</v>
      </c>
      <c r="M23" s="3">
        <v>2018</v>
      </c>
      <c r="N23" s="4">
        <f t="shared" si="6"/>
        <v>0</v>
      </c>
      <c r="O23" s="5">
        <f>+KGID!$D$7*N23/10/12*KGID!D29</f>
        <v>0</v>
      </c>
      <c r="P23" s="3">
        <f>+KGID!$D$8*KGID!D29</f>
        <v>0</v>
      </c>
      <c r="Q23" s="5">
        <f t="shared" si="2"/>
        <v>0</v>
      </c>
      <c r="R23" s="3" t="s">
        <v>25</v>
      </c>
      <c r="S23" s="3">
        <v>2018</v>
      </c>
      <c r="T23" s="4">
        <f t="shared" si="7"/>
        <v>0</v>
      </c>
      <c r="U23" s="5">
        <f>+KGID!$E$7*T23/10/12*KGID!E29</f>
        <v>0</v>
      </c>
      <c r="V23" s="3">
        <f>+KGID!$E$8*KGID!E29</f>
        <v>0</v>
      </c>
      <c r="W23" s="5">
        <f t="shared" si="3"/>
        <v>0</v>
      </c>
      <c r="X23" s="3" t="s">
        <v>25</v>
      </c>
      <c r="Y23" s="3">
        <v>2018</v>
      </c>
      <c r="Z23" s="4">
        <f t="shared" si="8"/>
        <v>0</v>
      </c>
      <c r="AA23" s="5">
        <f>+KGID!$F$7*Z23/10/12*KGID!F29</f>
        <v>0</v>
      </c>
      <c r="AB23" s="3">
        <f>+KGID!$F$8*KGID!F29</f>
        <v>0</v>
      </c>
      <c r="AC23" s="5">
        <f t="shared" si="4"/>
        <v>0</v>
      </c>
      <c r="AO23" s="32"/>
      <c r="AP23" s="20" t="s">
        <v>8</v>
      </c>
      <c r="AQ23" s="20"/>
      <c r="AR23" s="20">
        <f>2*12*100</f>
        <v>2400</v>
      </c>
      <c r="AS23" s="20"/>
      <c r="AT23" s="19">
        <f>AR22/AR23</f>
        <v>0</v>
      </c>
      <c r="AU23" s="7">
        <f>+AT23/8</f>
        <v>0</v>
      </c>
    </row>
    <row r="24" spans="1:47" x14ac:dyDescent="0.25">
      <c r="A24" s="3">
        <v>2020</v>
      </c>
      <c r="B24" s="4">
        <v>0</v>
      </c>
      <c r="C24" s="5">
        <f>+KGID!$B$7*B24/10/12*KGID!B30</f>
        <v>0</v>
      </c>
      <c r="D24" s="3">
        <f>+KGID!$B$8*KGID!B30</f>
        <v>0</v>
      </c>
      <c r="E24" s="5">
        <f t="shared" si="0"/>
        <v>0</v>
      </c>
      <c r="F24" s="3" t="s">
        <v>26</v>
      </c>
      <c r="G24" s="3">
        <v>2020</v>
      </c>
      <c r="H24" s="4">
        <f t="shared" si="5"/>
        <v>0</v>
      </c>
      <c r="I24" s="5">
        <f>+KGID!$C$7*H24/10/12*KGID!C30</f>
        <v>0</v>
      </c>
      <c r="J24" s="3">
        <f>+KGID!$C$8*KGID!C30</f>
        <v>0</v>
      </c>
      <c r="K24" s="5">
        <f t="shared" si="1"/>
        <v>0</v>
      </c>
      <c r="L24" s="3" t="s">
        <v>26</v>
      </c>
      <c r="M24" s="3">
        <v>2020</v>
      </c>
      <c r="N24" s="4">
        <f t="shared" si="6"/>
        <v>0</v>
      </c>
      <c r="O24" s="5">
        <f>+KGID!$D$7*N24/10/12*KGID!D30</f>
        <v>0</v>
      </c>
      <c r="P24" s="3">
        <f>+KGID!$D$8*KGID!D30</f>
        <v>0</v>
      </c>
      <c r="Q24" s="5">
        <f t="shared" si="2"/>
        <v>0</v>
      </c>
      <c r="R24" s="3" t="s">
        <v>26</v>
      </c>
      <c r="S24" s="3">
        <v>2020</v>
      </c>
      <c r="T24" s="4">
        <f t="shared" si="7"/>
        <v>0</v>
      </c>
      <c r="U24" s="5">
        <f>+KGID!$E$7*T24/10/12*KGID!E30</f>
        <v>0</v>
      </c>
      <c r="V24" s="3">
        <f>+KGID!$E$8*KGID!E30</f>
        <v>0</v>
      </c>
      <c r="W24" s="5">
        <f t="shared" si="3"/>
        <v>0</v>
      </c>
      <c r="X24" s="3" t="s">
        <v>26</v>
      </c>
      <c r="Y24" s="3">
        <v>2020</v>
      </c>
      <c r="Z24" s="4">
        <f t="shared" si="8"/>
        <v>0</v>
      </c>
      <c r="AA24" s="5">
        <f>+KGID!$F$7*Z24/10/12*KGID!F30</f>
        <v>0</v>
      </c>
      <c r="AB24" s="3">
        <f>+KGID!$F$8*KGID!F30</f>
        <v>0</v>
      </c>
      <c r="AC24" s="5">
        <f t="shared" si="4"/>
        <v>0</v>
      </c>
      <c r="AO24" s="32"/>
      <c r="AS24" s="1"/>
      <c r="AT24" s="1"/>
    </row>
    <row r="25" spans="1:47" x14ac:dyDescent="0.25">
      <c r="A25" s="3">
        <v>2022</v>
      </c>
      <c r="B25" s="4">
        <v>0</v>
      </c>
      <c r="C25" s="5">
        <f>+KGID!$B$7*B25/10/12*KGID!B31</f>
        <v>0</v>
      </c>
      <c r="D25" s="3">
        <f>+KGID!$B$8*KGID!B31</f>
        <v>0</v>
      </c>
      <c r="E25" s="5">
        <f t="shared" si="0"/>
        <v>0</v>
      </c>
      <c r="F25" s="3" t="s">
        <v>37</v>
      </c>
      <c r="G25" s="3">
        <v>2022</v>
      </c>
      <c r="H25" s="4">
        <f t="shared" si="5"/>
        <v>0</v>
      </c>
      <c r="I25" s="5">
        <f>+KGID!$C$7*H25/10/12*KGID!C31</f>
        <v>0</v>
      </c>
      <c r="J25" s="3">
        <f>+KGID!$C$8*KGID!C31</f>
        <v>0</v>
      </c>
      <c r="K25" s="5">
        <f t="shared" si="1"/>
        <v>0</v>
      </c>
      <c r="L25" s="3" t="s">
        <v>37</v>
      </c>
      <c r="M25" s="3">
        <v>2022</v>
      </c>
      <c r="N25" s="4">
        <f t="shared" si="6"/>
        <v>0</v>
      </c>
      <c r="O25" s="5">
        <f>+KGID!$D$7*N25/10/12*KGID!D31</f>
        <v>0</v>
      </c>
      <c r="P25" s="3">
        <f>+KGID!$D$8*KGID!D31</f>
        <v>0</v>
      </c>
      <c r="Q25" s="5">
        <f t="shared" si="2"/>
        <v>0</v>
      </c>
      <c r="R25" s="3" t="s">
        <v>37</v>
      </c>
      <c r="S25" s="3">
        <v>2022</v>
      </c>
      <c r="T25" s="4">
        <f t="shared" si="7"/>
        <v>0</v>
      </c>
      <c r="U25" s="5">
        <f>+KGID!$E$7*T25/10/12*KGID!E31</f>
        <v>0</v>
      </c>
      <c r="V25" s="3">
        <f>+KGID!$E$8*KGID!E31</f>
        <v>0</v>
      </c>
      <c r="W25" s="5">
        <f t="shared" si="3"/>
        <v>0</v>
      </c>
      <c r="X25" s="3" t="s">
        <v>37</v>
      </c>
      <c r="Y25" s="3">
        <v>2022</v>
      </c>
      <c r="Z25" s="4">
        <f t="shared" si="8"/>
        <v>0</v>
      </c>
      <c r="AA25" s="5">
        <f>+KGID!$F$7*Z25/10/12*KGID!F31</f>
        <v>0</v>
      </c>
      <c r="AB25" s="3">
        <f>+KGID!$F$8*KGID!F31</f>
        <v>0</v>
      </c>
      <c r="AC25" s="5">
        <f t="shared" si="4"/>
        <v>0</v>
      </c>
      <c r="AO25" s="32"/>
      <c r="AS25" s="1"/>
      <c r="AT25" s="1"/>
    </row>
    <row r="26" spans="1:47" x14ac:dyDescent="0.25">
      <c r="A26" s="3">
        <v>2024</v>
      </c>
      <c r="B26" s="4">
        <v>0</v>
      </c>
      <c r="C26" s="5">
        <f>+KGID!$B$7*B26/10/12*KGID!B32</f>
        <v>0</v>
      </c>
      <c r="D26" s="3">
        <f>+KGID!$B$8*KGID!B32</f>
        <v>0</v>
      </c>
      <c r="E26" s="5">
        <f t="shared" si="0"/>
        <v>0</v>
      </c>
      <c r="F26" s="3" t="s">
        <v>38</v>
      </c>
      <c r="G26" s="3">
        <v>2024</v>
      </c>
      <c r="H26" s="4">
        <f t="shared" si="5"/>
        <v>0</v>
      </c>
      <c r="I26" s="5">
        <f>+KGID!$C$7*H26/10/12*KGID!C32</f>
        <v>0</v>
      </c>
      <c r="J26" s="3">
        <f>+KGID!$C$8*KGID!C32</f>
        <v>0</v>
      </c>
      <c r="K26" s="5">
        <f t="shared" si="1"/>
        <v>0</v>
      </c>
      <c r="L26" s="3" t="s">
        <v>38</v>
      </c>
      <c r="M26" s="3">
        <v>2024</v>
      </c>
      <c r="N26" s="4">
        <f t="shared" si="6"/>
        <v>0</v>
      </c>
      <c r="O26" s="5">
        <f>+KGID!$D$7*N26/10/12*KGID!D32</f>
        <v>0</v>
      </c>
      <c r="P26" s="3">
        <f>+KGID!$D$8*KGID!D32</f>
        <v>0</v>
      </c>
      <c r="Q26" s="5">
        <f t="shared" si="2"/>
        <v>0</v>
      </c>
      <c r="R26" s="3" t="s">
        <v>38</v>
      </c>
      <c r="S26" s="3">
        <v>2024</v>
      </c>
      <c r="T26" s="4">
        <f t="shared" si="7"/>
        <v>0</v>
      </c>
      <c r="U26" s="5">
        <f>+KGID!$E$7*T26/10/12*KGID!E32</f>
        <v>0</v>
      </c>
      <c r="V26" s="3">
        <f>+KGID!$E$8*KGID!E32</f>
        <v>0</v>
      </c>
      <c r="W26" s="5">
        <f t="shared" si="3"/>
        <v>0</v>
      </c>
      <c r="X26" s="3" t="s">
        <v>38</v>
      </c>
      <c r="Y26" s="3">
        <v>2024</v>
      </c>
      <c r="Z26" s="4">
        <f t="shared" si="8"/>
        <v>0</v>
      </c>
      <c r="AA26" s="5">
        <f>+KGID!$F$7*Z26/10/12*KGID!F32</f>
        <v>0</v>
      </c>
      <c r="AB26" s="3">
        <f>+KGID!$F$8*KGID!F32</f>
        <v>0</v>
      </c>
      <c r="AC26" s="5">
        <f t="shared" si="4"/>
        <v>0</v>
      </c>
      <c r="AO26" s="32"/>
      <c r="AS26" s="1"/>
      <c r="AT26" s="1"/>
    </row>
    <row r="27" spans="1:47" x14ac:dyDescent="0.25">
      <c r="A27" s="3">
        <v>2026</v>
      </c>
      <c r="B27" s="4">
        <v>0</v>
      </c>
      <c r="C27" s="5">
        <f>+KGID!$B$7*B27/10/12*KGID!B33</f>
        <v>0</v>
      </c>
      <c r="D27" s="3">
        <f>+KGID!$B$8*KGID!B33</f>
        <v>0</v>
      </c>
      <c r="E27" s="5">
        <f t="shared" si="0"/>
        <v>0</v>
      </c>
      <c r="F27" s="3" t="s">
        <v>39</v>
      </c>
      <c r="G27" s="3">
        <v>2026</v>
      </c>
      <c r="H27" s="4">
        <f t="shared" si="5"/>
        <v>0</v>
      </c>
      <c r="I27" s="5">
        <f>+KGID!$C$7*H27/10/12*KGID!C33</f>
        <v>0</v>
      </c>
      <c r="J27" s="3">
        <f>+KGID!$C$8*KGID!C33</f>
        <v>0</v>
      </c>
      <c r="K27" s="5">
        <f t="shared" si="1"/>
        <v>0</v>
      </c>
      <c r="L27" s="3" t="s">
        <v>39</v>
      </c>
      <c r="M27" s="3">
        <v>2026</v>
      </c>
      <c r="N27" s="4">
        <f t="shared" si="6"/>
        <v>0</v>
      </c>
      <c r="O27" s="5">
        <f>+KGID!$D$7*N27/10/12*KGID!D33</f>
        <v>0</v>
      </c>
      <c r="P27" s="3">
        <f>+KGID!$D$8*KGID!D33</f>
        <v>0</v>
      </c>
      <c r="Q27" s="5">
        <f t="shared" si="2"/>
        <v>0</v>
      </c>
      <c r="R27" s="3" t="s">
        <v>39</v>
      </c>
      <c r="S27" s="3">
        <v>2026</v>
      </c>
      <c r="T27" s="4">
        <f t="shared" si="7"/>
        <v>0</v>
      </c>
      <c r="U27" s="5">
        <f>+KGID!$E$7*T27/10/12*KGID!E33</f>
        <v>0</v>
      </c>
      <c r="V27" s="3">
        <f>+KGID!$E$8*KGID!E33</f>
        <v>0</v>
      </c>
      <c r="W27" s="5">
        <f t="shared" si="3"/>
        <v>0</v>
      </c>
      <c r="X27" s="3" t="s">
        <v>39</v>
      </c>
      <c r="Y27" s="3">
        <v>2026</v>
      </c>
      <c r="Z27" s="4">
        <f t="shared" si="8"/>
        <v>0</v>
      </c>
      <c r="AA27" s="5">
        <f>+KGID!$F$7*Z27/10/12*KGID!F33</f>
        <v>0</v>
      </c>
      <c r="AB27" s="3">
        <f>+KGID!$F$8*KGID!F33</f>
        <v>0</v>
      </c>
      <c r="AC27" s="5">
        <f t="shared" si="4"/>
        <v>0</v>
      </c>
      <c r="AO27" s="32"/>
      <c r="AS27" s="1"/>
      <c r="AT27" s="1"/>
    </row>
    <row r="28" spans="1:47" x14ac:dyDescent="0.25">
      <c r="A28" s="3">
        <v>2028</v>
      </c>
      <c r="B28" s="4">
        <v>0</v>
      </c>
      <c r="C28" s="5">
        <f>+KGID!$B$7*B28/10/12*KGID!B34</f>
        <v>0</v>
      </c>
      <c r="D28" s="3">
        <f>+KGID!$B$8*KGID!B34</f>
        <v>0</v>
      </c>
      <c r="E28" s="5">
        <f t="shared" si="0"/>
        <v>0</v>
      </c>
      <c r="F28" s="3" t="s">
        <v>40</v>
      </c>
      <c r="G28" s="3">
        <v>2028</v>
      </c>
      <c r="H28" s="4">
        <f t="shared" si="5"/>
        <v>0</v>
      </c>
      <c r="I28" s="5">
        <f>+KGID!$C$7*H28/10/12*KGID!C34</f>
        <v>0</v>
      </c>
      <c r="J28" s="3">
        <f>+KGID!$C$8*KGID!C34</f>
        <v>0</v>
      </c>
      <c r="K28" s="5">
        <f t="shared" si="1"/>
        <v>0</v>
      </c>
      <c r="L28" s="3" t="s">
        <v>40</v>
      </c>
      <c r="M28" s="3">
        <v>2028</v>
      </c>
      <c r="N28" s="4">
        <f t="shared" si="6"/>
        <v>0</v>
      </c>
      <c r="O28" s="5">
        <f>+KGID!$D$7*N28/10/12*KGID!D34</f>
        <v>0</v>
      </c>
      <c r="P28" s="3">
        <f>+KGID!$D$8*KGID!D34</f>
        <v>0</v>
      </c>
      <c r="Q28" s="5">
        <f t="shared" si="2"/>
        <v>0</v>
      </c>
      <c r="R28" s="3" t="s">
        <v>40</v>
      </c>
      <c r="S28" s="3">
        <v>2028</v>
      </c>
      <c r="T28" s="4">
        <f t="shared" si="7"/>
        <v>0</v>
      </c>
      <c r="U28" s="5">
        <f>+KGID!$E$7*T28/10/12*KGID!E34</f>
        <v>0</v>
      </c>
      <c r="V28" s="3">
        <f>+KGID!$E$8*KGID!E34</f>
        <v>0</v>
      </c>
      <c r="W28" s="5">
        <f t="shared" si="3"/>
        <v>0</v>
      </c>
      <c r="X28" s="3" t="s">
        <v>40</v>
      </c>
      <c r="Y28" s="3">
        <v>2028</v>
      </c>
      <c r="Z28" s="4">
        <f t="shared" si="8"/>
        <v>0</v>
      </c>
      <c r="AA28" s="5">
        <f>+KGID!$F$7*Z28/10/12*KGID!F34</f>
        <v>0</v>
      </c>
      <c r="AB28" s="3">
        <f>+KGID!$F$8*KGID!F34</f>
        <v>0</v>
      </c>
      <c r="AC28" s="5">
        <f t="shared" si="4"/>
        <v>0</v>
      </c>
      <c r="AO28" s="32"/>
      <c r="AS28" s="1"/>
      <c r="AT28" s="1"/>
    </row>
    <row r="29" spans="1:47" x14ac:dyDescent="0.25">
      <c r="A29" s="3">
        <v>2030</v>
      </c>
      <c r="B29" s="4">
        <v>0</v>
      </c>
      <c r="C29" s="5">
        <f>+KGID!$B$7*B29/10/12*KGID!B35</f>
        <v>0</v>
      </c>
      <c r="D29" s="3">
        <f>+KGID!$B$8*KGID!B35</f>
        <v>0</v>
      </c>
      <c r="E29" s="5">
        <f t="shared" si="0"/>
        <v>0</v>
      </c>
      <c r="F29" s="3" t="s">
        <v>41</v>
      </c>
      <c r="G29" s="3">
        <v>2030</v>
      </c>
      <c r="H29" s="4">
        <f t="shared" si="5"/>
        <v>0</v>
      </c>
      <c r="I29" s="5">
        <f>+KGID!$C$7*H29/10/12*KGID!C35</f>
        <v>0</v>
      </c>
      <c r="J29" s="3">
        <f>+KGID!$C$8*KGID!C35</f>
        <v>0</v>
      </c>
      <c r="K29" s="5">
        <f t="shared" si="1"/>
        <v>0</v>
      </c>
      <c r="L29" s="3" t="s">
        <v>41</v>
      </c>
      <c r="M29" s="3">
        <v>2030</v>
      </c>
      <c r="N29" s="4">
        <f t="shared" si="6"/>
        <v>0</v>
      </c>
      <c r="O29" s="5">
        <f>+KGID!$D$7*N29/10/12*KGID!D35</f>
        <v>0</v>
      </c>
      <c r="P29" s="3">
        <f>+KGID!$D$8*KGID!D35</f>
        <v>0</v>
      </c>
      <c r="Q29" s="5">
        <f t="shared" si="2"/>
        <v>0</v>
      </c>
      <c r="R29" s="3" t="s">
        <v>41</v>
      </c>
      <c r="S29" s="3">
        <v>2030</v>
      </c>
      <c r="T29" s="4">
        <f t="shared" si="7"/>
        <v>0</v>
      </c>
      <c r="U29" s="5">
        <f>+KGID!$E$7*T29/10/12*KGID!E35</f>
        <v>0</v>
      </c>
      <c r="V29" s="3">
        <f>+KGID!$E$8*KGID!E35</f>
        <v>0</v>
      </c>
      <c r="W29" s="5">
        <f t="shared" si="3"/>
        <v>0</v>
      </c>
      <c r="X29" s="3" t="s">
        <v>41</v>
      </c>
      <c r="Y29" s="3">
        <v>2030</v>
      </c>
      <c r="Z29" s="4">
        <f t="shared" si="8"/>
        <v>0</v>
      </c>
      <c r="AA29" s="5">
        <f>+KGID!$F$7*Z29/10/12*KGID!F35</f>
        <v>0</v>
      </c>
      <c r="AB29" s="3">
        <f>+KGID!$F$8*KGID!F35</f>
        <v>0</v>
      </c>
      <c r="AC29" s="5">
        <f t="shared" si="4"/>
        <v>0</v>
      </c>
      <c r="AO29" s="32"/>
      <c r="AS29" s="1"/>
      <c r="AT29" s="1"/>
    </row>
    <row r="30" spans="1:47" x14ac:dyDescent="0.25">
      <c r="A30" s="3">
        <v>2032</v>
      </c>
      <c r="B30" s="4">
        <v>0</v>
      </c>
      <c r="C30" s="5">
        <f>+KGID!$B$7*B30/10/12*KGID!B36</f>
        <v>0</v>
      </c>
      <c r="D30" s="3">
        <f>+KGID!$B$8*KGID!B36</f>
        <v>0</v>
      </c>
      <c r="E30" s="5">
        <f t="shared" si="0"/>
        <v>0</v>
      </c>
      <c r="F30" s="3" t="s">
        <v>42</v>
      </c>
      <c r="G30" s="3">
        <v>2032</v>
      </c>
      <c r="H30" s="4">
        <f t="shared" si="5"/>
        <v>0</v>
      </c>
      <c r="I30" s="5">
        <f>+KGID!$C$7*H30/10/12*KGID!C36</f>
        <v>0</v>
      </c>
      <c r="J30" s="3">
        <f>+KGID!$C$8*KGID!C36</f>
        <v>0</v>
      </c>
      <c r="K30" s="5">
        <f t="shared" si="1"/>
        <v>0</v>
      </c>
      <c r="L30" s="3" t="s">
        <v>42</v>
      </c>
      <c r="M30" s="3">
        <v>2032</v>
      </c>
      <c r="N30" s="4">
        <f t="shared" si="6"/>
        <v>0</v>
      </c>
      <c r="O30" s="5">
        <f>+KGID!$D$7*N30/10/12*KGID!D36</f>
        <v>0</v>
      </c>
      <c r="P30" s="3">
        <f>+KGID!$D$8*KGID!D36</f>
        <v>0</v>
      </c>
      <c r="Q30" s="5">
        <f t="shared" si="2"/>
        <v>0</v>
      </c>
      <c r="R30" s="3" t="s">
        <v>42</v>
      </c>
      <c r="S30" s="3">
        <v>2032</v>
      </c>
      <c r="T30" s="4">
        <f t="shared" si="7"/>
        <v>0</v>
      </c>
      <c r="U30" s="5">
        <f>+KGID!$E$7*T30/10/12*KGID!E36</f>
        <v>0</v>
      </c>
      <c r="V30" s="3">
        <f>+KGID!$E$8*KGID!E36</f>
        <v>0</v>
      </c>
      <c r="W30" s="5">
        <f t="shared" si="3"/>
        <v>0</v>
      </c>
      <c r="X30" s="3" t="s">
        <v>42</v>
      </c>
      <c r="Y30" s="3">
        <v>2032</v>
      </c>
      <c r="Z30" s="4">
        <f t="shared" si="8"/>
        <v>0</v>
      </c>
      <c r="AA30" s="5">
        <f>+KGID!$F$7*Z30/10/12*KGID!F36</f>
        <v>0</v>
      </c>
      <c r="AB30" s="3">
        <f>+KGID!$F$8*KGID!F36</f>
        <v>0</v>
      </c>
      <c r="AC30" s="5">
        <f t="shared" si="4"/>
        <v>0</v>
      </c>
      <c r="AO30" s="32"/>
      <c r="AS30" s="1"/>
      <c r="AT30" s="1"/>
    </row>
    <row r="31" spans="1:47" x14ac:dyDescent="0.25">
      <c r="A31" s="3">
        <v>2034</v>
      </c>
      <c r="B31" s="4">
        <v>0</v>
      </c>
      <c r="C31" s="5">
        <f>+KGID!$B$7*B31/10/12*KGID!B37</f>
        <v>0</v>
      </c>
      <c r="D31" s="3">
        <f>+KGID!$B$8*KGID!B37</f>
        <v>0</v>
      </c>
      <c r="E31" s="5">
        <f t="shared" si="0"/>
        <v>0</v>
      </c>
      <c r="F31" s="3" t="s">
        <v>43</v>
      </c>
      <c r="G31" s="3">
        <v>2034</v>
      </c>
      <c r="H31" s="4">
        <f t="shared" si="5"/>
        <v>0</v>
      </c>
      <c r="I31" s="5">
        <f>+KGID!$C$7*H31/10/12*KGID!C37</f>
        <v>0</v>
      </c>
      <c r="J31" s="3">
        <f>+KGID!$C$8*KGID!C37</f>
        <v>0</v>
      </c>
      <c r="K31" s="5">
        <f t="shared" si="1"/>
        <v>0</v>
      </c>
      <c r="L31" s="3" t="s">
        <v>43</v>
      </c>
      <c r="M31" s="3">
        <v>2034</v>
      </c>
      <c r="N31" s="4">
        <f t="shared" si="6"/>
        <v>0</v>
      </c>
      <c r="O31" s="5">
        <f>+KGID!$D$7*N31/10/12*KGID!D37</f>
        <v>0</v>
      </c>
      <c r="P31" s="3">
        <f>+KGID!$D$8*KGID!D37</f>
        <v>0</v>
      </c>
      <c r="Q31" s="5">
        <f t="shared" si="2"/>
        <v>0</v>
      </c>
      <c r="R31" s="3" t="s">
        <v>43</v>
      </c>
      <c r="S31" s="3">
        <v>2034</v>
      </c>
      <c r="T31" s="4">
        <f t="shared" si="7"/>
        <v>0</v>
      </c>
      <c r="U31" s="5">
        <f>+KGID!$E$7*T31/10/12*KGID!E37</f>
        <v>0</v>
      </c>
      <c r="V31" s="3">
        <f>+KGID!$E$8*KGID!E37</f>
        <v>0</v>
      </c>
      <c r="W31" s="5">
        <f t="shared" si="3"/>
        <v>0</v>
      </c>
      <c r="X31" s="3" t="s">
        <v>43</v>
      </c>
      <c r="Y31" s="3">
        <v>2034</v>
      </c>
      <c r="Z31" s="4">
        <f t="shared" si="8"/>
        <v>0</v>
      </c>
      <c r="AA31" s="5">
        <f>+KGID!$F$7*Z31/10/12*KGID!F37</f>
        <v>0</v>
      </c>
      <c r="AB31" s="3">
        <f>+KGID!$F$8*KGID!F37</f>
        <v>0</v>
      </c>
      <c r="AC31" s="5">
        <f t="shared" si="4"/>
        <v>0</v>
      </c>
      <c r="AO31" s="34"/>
      <c r="AS31" s="1"/>
      <c r="AT31" s="1"/>
    </row>
    <row r="32" spans="1:47" x14ac:dyDescent="0.25">
      <c r="A32" s="3">
        <v>2036</v>
      </c>
      <c r="B32" s="4">
        <v>0</v>
      </c>
      <c r="C32" s="5">
        <f>+KGID!$B$7*B32/10/12*KGID!B38</f>
        <v>0</v>
      </c>
      <c r="D32" s="3">
        <f>+KGID!$B$8*KGID!B38</f>
        <v>0</v>
      </c>
      <c r="E32" s="5">
        <f t="shared" si="0"/>
        <v>0</v>
      </c>
      <c r="F32" s="3" t="s">
        <v>44</v>
      </c>
      <c r="G32" s="3">
        <v>2036</v>
      </c>
      <c r="H32" s="4">
        <f t="shared" si="5"/>
        <v>0</v>
      </c>
      <c r="I32" s="5">
        <f>+KGID!$C$7*H32/10/12*KGID!C38</f>
        <v>0</v>
      </c>
      <c r="J32" s="3">
        <f>+KGID!$C$8*KGID!C38</f>
        <v>0</v>
      </c>
      <c r="K32" s="5">
        <f t="shared" si="1"/>
        <v>0</v>
      </c>
      <c r="L32" s="3" t="s">
        <v>44</v>
      </c>
      <c r="M32" s="3">
        <v>2036</v>
      </c>
      <c r="N32" s="4">
        <f t="shared" si="6"/>
        <v>0</v>
      </c>
      <c r="O32" s="5">
        <f>+KGID!$D$7*N32/10/12*KGID!D38</f>
        <v>0</v>
      </c>
      <c r="P32" s="3">
        <f>+KGID!$D$8*KGID!D38</f>
        <v>0</v>
      </c>
      <c r="Q32" s="5">
        <f t="shared" si="2"/>
        <v>0</v>
      </c>
      <c r="R32" s="3" t="s">
        <v>44</v>
      </c>
      <c r="S32" s="3">
        <v>2036</v>
      </c>
      <c r="T32" s="4">
        <f t="shared" si="7"/>
        <v>0</v>
      </c>
      <c r="U32" s="5">
        <f>+KGID!$E$7*T32/10/12*KGID!E38</f>
        <v>0</v>
      </c>
      <c r="V32" s="3">
        <f>+KGID!$E$8*KGID!E38</f>
        <v>0</v>
      </c>
      <c r="W32" s="5">
        <f t="shared" si="3"/>
        <v>0</v>
      </c>
      <c r="X32" s="3" t="s">
        <v>44</v>
      </c>
      <c r="Y32" s="3">
        <v>2036</v>
      </c>
      <c r="Z32" s="4">
        <f t="shared" si="8"/>
        <v>0</v>
      </c>
      <c r="AA32" s="5">
        <f>+KGID!$F$7*Z32/10/12*KGID!F38</f>
        <v>0</v>
      </c>
      <c r="AB32" s="3">
        <f>+KGID!$F$8*KGID!F38</f>
        <v>0</v>
      </c>
      <c r="AC32" s="5">
        <f t="shared" si="4"/>
        <v>0</v>
      </c>
      <c r="AO32" s="34"/>
      <c r="AS32" s="1"/>
      <c r="AT32" s="1"/>
    </row>
    <row r="33" spans="1:48" x14ac:dyDescent="0.25">
      <c r="A33" s="3">
        <v>2038</v>
      </c>
      <c r="B33" s="4">
        <v>0</v>
      </c>
      <c r="C33" s="5">
        <f>+KGID!$B$7*B33/10/12*KGID!B39</f>
        <v>0</v>
      </c>
      <c r="D33" s="3">
        <f>+KGID!$B$8*KGID!B39</f>
        <v>0</v>
      </c>
      <c r="E33" s="5">
        <f t="shared" si="0"/>
        <v>0</v>
      </c>
      <c r="F33" s="3" t="s">
        <v>45</v>
      </c>
      <c r="G33" s="3">
        <v>2038</v>
      </c>
      <c r="H33" s="4">
        <f t="shared" si="5"/>
        <v>0</v>
      </c>
      <c r="I33" s="5">
        <f>+KGID!$C$7*H33/10/12*KGID!C39</f>
        <v>0</v>
      </c>
      <c r="J33" s="3">
        <f>+KGID!$C$8*KGID!C39</f>
        <v>0</v>
      </c>
      <c r="K33" s="5">
        <f t="shared" si="1"/>
        <v>0</v>
      </c>
      <c r="L33" s="3" t="s">
        <v>45</v>
      </c>
      <c r="M33" s="3">
        <v>2038</v>
      </c>
      <c r="N33" s="4">
        <f t="shared" si="6"/>
        <v>0</v>
      </c>
      <c r="O33" s="5">
        <f>+KGID!$D$7*N33/10/12*KGID!D39</f>
        <v>0</v>
      </c>
      <c r="P33" s="3">
        <f>+KGID!$D$8*KGID!D39</f>
        <v>0</v>
      </c>
      <c r="Q33" s="5">
        <f t="shared" si="2"/>
        <v>0</v>
      </c>
      <c r="R33" s="3" t="s">
        <v>45</v>
      </c>
      <c r="S33" s="3">
        <v>2038</v>
      </c>
      <c r="T33" s="4">
        <f t="shared" si="7"/>
        <v>0</v>
      </c>
      <c r="U33" s="5">
        <f>+KGID!$E$7*T33/10/12*KGID!E39</f>
        <v>0</v>
      </c>
      <c r="V33" s="3">
        <f>+KGID!$E$8*KGID!E39</f>
        <v>0</v>
      </c>
      <c r="W33" s="5">
        <f t="shared" si="3"/>
        <v>0</v>
      </c>
      <c r="X33" s="3" t="s">
        <v>45</v>
      </c>
      <c r="Y33" s="3">
        <v>2038</v>
      </c>
      <c r="Z33" s="4">
        <f t="shared" si="8"/>
        <v>0</v>
      </c>
      <c r="AA33" s="5">
        <f>+KGID!$F$7*Z33/10/12*KGID!F39</f>
        <v>0</v>
      </c>
      <c r="AB33" s="3">
        <f>+KGID!$F$8*KGID!F39</f>
        <v>0</v>
      </c>
      <c r="AC33" s="5">
        <f t="shared" si="4"/>
        <v>0</v>
      </c>
      <c r="AO33" s="28"/>
      <c r="AS33" s="1"/>
      <c r="AT33" s="1"/>
    </row>
    <row r="34" spans="1:48" x14ac:dyDescent="0.25">
      <c r="A34" s="3">
        <v>2040</v>
      </c>
      <c r="B34" s="4">
        <v>0</v>
      </c>
      <c r="C34" s="5">
        <f>+KGID!$B$7*B34/10/12*KGID!B40</f>
        <v>0</v>
      </c>
      <c r="D34" s="3">
        <f>+KGID!$B$8*KGID!B40</f>
        <v>0</v>
      </c>
      <c r="E34" s="5">
        <f t="shared" si="0"/>
        <v>0</v>
      </c>
      <c r="F34" s="3" t="s">
        <v>46</v>
      </c>
      <c r="G34" s="3">
        <v>2040</v>
      </c>
      <c r="H34" s="4">
        <f t="shared" si="5"/>
        <v>0</v>
      </c>
      <c r="I34" s="5">
        <f>+KGID!$C$7*H34/10/12*KGID!C40</f>
        <v>0</v>
      </c>
      <c r="J34" s="3">
        <f>+KGID!$C$8*KGID!C40</f>
        <v>0</v>
      </c>
      <c r="K34" s="5">
        <f t="shared" si="1"/>
        <v>0</v>
      </c>
      <c r="L34" s="3" t="s">
        <v>46</v>
      </c>
      <c r="M34" s="3">
        <v>2040</v>
      </c>
      <c r="N34" s="4">
        <f t="shared" si="6"/>
        <v>0</v>
      </c>
      <c r="O34" s="5">
        <f>+KGID!$D$7*N34/10/12*KGID!D40</f>
        <v>0</v>
      </c>
      <c r="P34" s="3">
        <f>+KGID!$D$8*KGID!D40</f>
        <v>0</v>
      </c>
      <c r="Q34" s="5">
        <f t="shared" si="2"/>
        <v>0</v>
      </c>
      <c r="R34" s="3" t="s">
        <v>46</v>
      </c>
      <c r="S34" s="3">
        <v>2040</v>
      </c>
      <c r="T34" s="4">
        <f t="shared" si="7"/>
        <v>0</v>
      </c>
      <c r="U34" s="5">
        <f>+KGID!$E$7*T34/10/12*KGID!E40</f>
        <v>0</v>
      </c>
      <c r="V34" s="3">
        <f>+KGID!$E$8*KGID!E40</f>
        <v>0</v>
      </c>
      <c r="W34" s="5">
        <f t="shared" si="3"/>
        <v>0</v>
      </c>
      <c r="X34" s="3" t="s">
        <v>46</v>
      </c>
      <c r="Y34" s="3">
        <v>2040</v>
      </c>
      <c r="Z34" s="4">
        <f t="shared" si="8"/>
        <v>0</v>
      </c>
      <c r="AA34" s="5">
        <f>+KGID!$F$7*Z34/10/12*KGID!F40</f>
        <v>0</v>
      </c>
      <c r="AB34" s="3">
        <f>+KGID!$F$8*KGID!F40</f>
        <v>0</v>
      </c>
      <c r="AC34" s="5">
        <f t="shared" si="4"/>
        <v>0</v>
      </c>
      <c r="AO34" s="28"/>
      <c r="AS34" s="1"/>
      <c r="AT34" s="1"/>
    </row>
    <row r="35" spans="1:48" x14ac:dyDescent="0.25">
      <c r="A35" s="3">
        <v>2042</v>
      </c>
      <c r="B35" s="4">
        <v>0</v>
      </c>
      <c r="C35" s="5">
        <f>+KGID!$B$7*B35/10/12*KGID!B41</f>
        <v>0</v>
      </c>
      <c r="D35" s="3">
        <f>+KGID!$B$8*KGID!B41</f>
        <v>0</v>
      </c>
      <c r="E35" s="5">
        <f t="shared" si="0"/>
        <v>0</v>
      </c>
      <c r="F35" s="3" t="s">
        <v>47</v>
      </c>
      <c r="G35" s="3">
        <v>2042</v>
      </c>
      <c r="H35" s="4">
        <f t="shared" si="5"/>
        <v>0</v>
      </c>
      <c r="I35" s="5">
        <f>+KGID!$C$7*H35/10/12*KGID!C41</f>
        <v>0</v>
      </c>
      <c r="J35" s="3">
        <f>+KGID!$C$8*KGID!C41</f>
        <v>0</v>
      </c>
      <c r="K35" s="5">
        <f t="shared" si="1"/>
        <v>0</v>
      </c>
      <c r="L35" s="3" t="s">
        <v>47</v>
      </c>
      <c r="M35" s="3">
        <v>2042</v>
      </c>
      <c r="N35" s="4">
        <f t="shared" si="6"/>
        <v>0</v>
      </c>
      <c r="O35" s="5">
        <f>+KGID!$D$7*N35/10/12*KGID!D41</f>
        <v>0</v>
      </c>
      <c r="P35" s="3">
        <f>+KGID!$D$8*KGID!D41</f>
        <v>0</v>
      </c>
      <c r="Q35" s="5">
        <f t="shared" si="2"/>
        <v>0</v>
      </c>
      <c r="R35" s="3" t="s">
        <v>47</v>
      </c>
      <c r="S35" s="3">
        <v>2042</v>
      </c>
      <c r="T35" s="4">
        <f t="shared" si="7"/>
        <v>0</v>
      </c>
      <c r="U35" s="5">
        <f>+KGID!$E$7*T35/10/12*KGID!E41</f>
        <v>0</v>
      </c>
      <c r="V35" s="3">
        <f>+KGID!$E$8*KGID!E41</f>
        <v>0</v>
      </c>
      <c r="W35" s="5">
        <f t="shared" si="3"/>
        <v>0</v>
      </c>
      <c r="X35" s="3" t="s">
        <v>47</v>
      </c>
      <c r="Y35" s="3">
        <v>2042</v>
      </c>
      <c r="Z35" s="4">
        <f t="shared" si="8"/>
        <v>0</v>
      </c>
      <c r="AA35" s="5">
        <f>+KGID!$F$7*Z35/10/12*KGID!F41</f>
        <v>0</v>
      </c>
      <c r="AB35" s="3">
        <f>+KGID!$F$8*KGID!F41</f>
        <v>0</v>
      </c>
      <c r="AC35" s="5">
        <f t="shared" si="4"/>
        <v>0</v>
      </c>
      <c r="AO35" s="28"/>
      <c r="AS35" s="1"/>
      <c r="AT35" s="1"/>
    </row>
    <row r="36" spans="1:48" x14ac:dyDescent="0.25">
      <c r="A36" s="3" t="s">
        <v>8</v>
      </c>
      <c r="B36" s="4" t="s">
        <v>8</v>
      </c>
      <c r="C36" s="5" t="s">
        <v>8</v>
      </c>
      <c r="D36" s="3" t="s">
        <v>8</v>
      </c>
      <c r="E36" s="5" t="s">
        <v>8</v>
      </c>
      <c r="F36" s="3" t="s">
        <v>8</v>
      </c>
      <c r="G36" s="3" t="s">
        <v>8</v>
      </c>
      <c r="H36" s="4" t="s">
        <v>8</v>
      </c>
      <c r="I36" s="5" t="s">
        <v>8</v>
      </c>
      <c r="J36" s="3" t="s">
        <v>8</v>
      </c>
      <c r="K36" s="5" t="s">
        <v>8</v>
      </c>
      <c r="L36" s="3" t="s">
        <v>8</v>
      </c>
      <c r="M36" s="3" t="s">
        <v>8</v>
      </c>
      <c r="N36" s="4" t="s">
        <v>8</v>
      </c>
      <c r="O36" s="5" t="s">
        <v>8</v>
      </c>
      <c r="P36" s="3" t="s">
        <v>8</v>
      </c>
      <c r="Q36" s="5" t="s">
        <v>8</v>
      </c>
      <c r="R36" s="3" t="s">
        <v>8</v>
      </c>
      <c r="S36" s="3" t="s">
        <v>8</v>
      </c>
      <c r="T36" s="4" t="s">
        <v>8</v>
      </c>
      <c r="U36" s="5" t="s">
        <v>8</v>
      </c>
      <c r="V36" s="3" t="s">
        <v>8</v>
      </c>
      <c r="W36" s="5" t="s">
        <v>8</v>
      </c>
      <c r="X36" s="3" t="s">
        <v>8</v>
      </c>
      <c r="Y36" s="3" t="s">
        <v>8</v>
      </c>
      <c r="Z36" s="4" t="s">
        <v>8</v>
      </c>
      <c r="AA36" s="5" t="s">
        <v>8</v>
      </c>
      <c r="AB36" s="3" t="s">
        <v>8</v>
      </c>
      <c r="AC36" s="5" t="s">
        <v>8</v>
      </c>
      <c r="AO36" s="28"/>
      <c r="AS36" s="1"/>
      <c r="AT36" s="1"/>
    </row>
    <row r="37" spans="1:48" x14ac:dyDescent="0.25">
      <c r="A37" s="65"/>
      <c r="B37" s="66"/>
      <c r="C37" s="67">
        <f>SUM(C5:C36)</f>
        <v>0</v>
      </c>
      <c r="D37" s="65">
        <f>SUM(D5:D36)</f>
        <v>0</v>
      </c>
      <c r="E37" s="67">
        <f>SUM(E5:E36)</f>
        <v>0</v>
      </c>
      <c r="F37" s="65" t="s">
        <v>4</v>
      </c>
      <c r="G37" s="65"/>
      <c r="H37" s="66"/>
      <c r="I37" s="67">
        <f>SUM(I5:I36)</f>
        <v>0</v>
      </c>
      <c r="J37" s="65">
        <f>SUM(J5:J36)</f>
        <v>0</v>
      </c>
      <c r="K37" s="67">
        <f>SUM(K5:K36)</f>
        <v>0</v>
      </c>
      <c r="L37" s="65" t="s">
        <v>4</v>
      </c>
      <c r="M37" s="65"/>
      <c r="N37" s="66"/>
      <c r="O37" s="67">
        <f>SUM(O5:O36)</f>
        <v>0</v>
      </c>
      <c r="P37" s="65">
        <f>SUM(P5:P36)</f>
        <v>0</v>
      </c>
      <c r="Q37" s="67">
        <f>SUM(Q5:Q36)</f>
        <v>0</v>
      </c>
      <c r="R37" s="65" t="s">
        <v>4</v>
      </c>
      <c r="S37" s="65"/>
      <c r="T37" s="66"/>
      <c r="U37" s="67">
        <f>SUM(U5:U36)</f>
        <v>0</v>
      </c>
      <c r="V37" s="65">
        <f>SUM(V5:V36)</f>
        <v>0</v>
      </c>
      <c r="W37" s="67">
        <f>SUM(W5:W36)</f>
        <v>0</v>
      </c>
      <c r="X37" s="65" t="s">
        <v>4</v>
      </c>
      <c r="Y37" s="17"/>
      <c r="Z37" s="18"/>
      <c r="AA37" s="21">
        <f>SUM(AA5:AA36)</f>
        <v>0</v>
      </c>
      <c r="AB37" s="17">
        <f>SUM(AB5:AB36)</f>
        <v>0</v>
      </c>
      <c r="AC37" s="21">
        <f>SUM(AC5:AC36)</f>
        <v>0</v>
      </c>
      <c r="AO37" s="28"/>
      <c r="AS37" s="1"/>
      <c r="AT37" s="1"/>
    </row>
    <row r="38" spans="1:48" x14ac:dyDescent="0.25">
      <c r="G38" s="30"/>
      <c r="H38" s="30"/>
      <c r="I38" s="30"/>
      <c r="J38" s="30"/>
      <c r="K38" s="30"/>
      <c r="L38" s="30"/>
      <c r="S38" s="30"/>
      <c r="T38" s="30"/>
      <c r="U38" s="30"/>
      <c r="V38" s="30"/>
      <c r="W38" s="30"/>
      <c r="X38" s="30"/>
      <c r="AO38" s="28"/>
      <c r="AS38" s="1"/>
      <c r="AT38" s="1"/>
    </row>
    <row r="39" spans="1:48" x14ac:dyDescent="0.25">
      <c r="AO39" s="29"/>
      <c r="AS39" s="1"/>
      <c r="AT39" s="1"/>
    </row>
    <row r="40" spans="1:48" ht="18.75" x14ac:dyDescent="0.25">
      <c r="F40" s="81" t="s">
        <v>64</v>
      </c>
      <c r="G40" s="81"/>
      <c r="H40" s="81"/>
      <c r="I40" s="81"/>
      <c r="J40" s="81"/>
      <c r="K40" s="81"/>
      <c r="L40" s="77">
        <f>E37+K37+Q37+W37+AC37</f>
        <v>0</v>
      </c>
      <c r="AO40" s="16"/>
      <c r="AS40" s="1"/>
      <c r="AT40" s="15"/>
    </row>
    <row r="41" spans="1:48" x14ac:dyDescent="0.25">
      <c r="AO41" s="1"/>
      <c r="AS41" s="1"/>
      <c r="AT41" s="1"/>
    </row>
    <row r="42" spans="1:48" x14ac:dyDescent="0.25">
      <c r="AO42" s="1"/>
      <c r="AS42" s="1"/>
      <c r="AT42" s="1"/>
    </row>
    <row r="43" spans="1:48" x14ac:dyDescent="0.25">
      <c r="AO43" s="1"/>
      <c r="AS43" s="1"/>
      <c r="AT43" s="1"/>
    </row>
    <row r="44" spans="1:48" x14ac:dyDescent="0.25">
      <c r="AO44" s="1"/>
      <c r="AS44" s="1"/>
      <c r="AT44" s="1"/>
    </row>
    <row r="45" spans="1:48" ht="15.75" x14ac:dyDescent="0.25">
      <c r="AO45" s="23"/>
      <c r="AS45" s="1"/>
      <c r="AT45" s="1"/>
    </row>
    <row r="46" spans="1:48" x14ac:dyDescent="0.25">
      <c r="AO46" s="33"/>
      <c r="AP46" s="1"/>
      <c r="AQ46" s="1"/>
      <c r="AR46" s="1"/>
      <c r="AS46" s="1"/>
      <c r="AT46" s="1"/>
      <c r="AU46" s="1"/>
      <c r="AV46" s="1"/>
    </row>
    <row r="47" spans="1:48" x14ac:dyDescent="0.25">
      <c r="AO47" s="32"/>
      <c r="AS47" s="1"/>
      <c r="AT47" s="1"/>
    </row>
    <row r="48" spans="1:48" ht="15.75" thickBot="1" x14ac:dyDescent="0.3">
      <c r="AO48" s="32"/>
      <c r="AS48" s="42"/>
      <c r="AT48" s="42"/>
    </row>
    <row r="49" spans="41:47" ht="19.5" thickBot="1" x14ac:dyDescent="0.35">
      <c r="AO49" s="32"/>
      <c r="AQ49" s="24">
        <f>IF(KGID!$B$3&lt;=28,4,IF(KGID!$B$3&lt;=35,5,IF(KGID!$B$3&lt;=41,6,IF(KGID!$B$3&lt;=47,7,IF(KGID!$B$3&lt;=51,8,IF(KGID!$B$3&lt;=55,9))))))</f>
        <v>4</v>
      </c>
      <c r="AS49" s="43"/>
      <c r="AT49" s="43"/>
    </row>
    <row r="50" spans="41:47" x14ac:dyDescent="0.25">
      <c r="AO50" s="32"/>
      <c r="AS50" s="43"/>
      <c r="AT50" s="43"/>
    </row>
    <row r="51" spans="41:47" x14ac:dyDescent="0.25">
      <c r="AO51" s="32"/>
      <c r="AQ51" t="s">
        <v>8</v>
      </c>
      <c r="AS51" s="43"/>
      <c r="AT51" s="43"/>
    </row>
    <row r="52" spans="41:47" x14ac:dyDescent="0.25">
      <c r="AO52" s="32"/>
      <c r="AQ52" s="6">
        <f>BONUS!K37</f>
        <v>0</v>
      </c>
      <c r="AS52" s="43"/>
      <c r="AT52" s="43"/>
    </row>
    <row r="53" spans="41:47" x14ac:dyDescent="0.25">
      <c r="AO53" s="32"/>
      <c r="AQ53" s="7">
        <f>+AQ52/10</f>
        <v>0</v>
      </c>
      <c r="AS53" s="43"/>
      <c r="AT53" s="43"/>
    </row>
    <row r="54" spans="41:47" x14ac:dyDescent="0.25">
      <c r="AO54" s="32"/>
      <c r="AQ54" s="7">
        <f>+AQ53*AQ49</f>
        <v>0</v>
      </c>
      <c r="AS54" s="43"/>
      <c r="AT54" s="43"/>
    </row>
    <row r="55" spans="41:47" ht="15.75" thickBot="1" x14ac:dyDescent="0.3">
      <c r="AO55" s="32"/>
      <c r="AQ55" s="8">
        <f>+AQ54*10%</f>
        <v>0</v>
      </c>
      <c r="AS55" s="1"/>
      <c r="AT55" s="1"/>
    </row>
    <row r="56" spans="41:47" x14ac:dyDescent="0.25">
      <c r="AO56" s="32"/>
      <c r="AP56" s="9" t="s">
        <v>17</v>
      </c>
      <c r="AQ56" s="10">
        <f>+AQ54-AQ55</f>
        <v>0</v>
      </c>
      <c r="AS56" s="1"/>
      <c r="AT56" s="1"/>
    </row>
    <row r="57" spans="41:47" x14ac:dyDescent="0.25">
      <c r="AO57" s="32"/>
      <c r="AP57" s="9"/>
      <c r="AQ57" s="7">
        <f>+AQ56/40</f>
        <v>0</v>
      </c>
      <c r="AS57" s="1"/>
      <c r="AT57" s="1"/>
    </row>
    <row r="58" spans="41:47" x14ac:dyDescent="0.25">
      <c r="AO58" s="32"/>
      <c r="AP58" s="9"/>
      <c r="AQ58" s="11"/>
      <c r="AS58" s="1"/>
      <c r="AT58" s="1"/>
    </row>
    <row r="59" spans="41:47" x14ac:dyDescent="0.25">
      <c r="AO59" s="32"/>
      <c r="AP59" s="9"/>
      <c r="AQ59" s="11"/>
      <c r="AR59" s="12"/>
      <c r="AS59" s="13"/>
      <c r="AT59" s="14"/>
    </row>
    <row r="60" spans="41:47" x14ac:dyDescent="0.25">
      <c r="AO60" s="32"/>
      <c r="AP60" s="82" t="s">
        <v>27</v>
      </c>
      <c r="AQ60" s="82"/>
      <c r="AR60" s="82"/>
      <c r="AS60" s="82"/>
      <c r="AT60" s="82"/>
    </row>
    <row r="61" spans="41:47" x14ac:dyDescent="0.25">
      <c r="AO61" s="32"/>
      <c r="AP61" s="1" t="s">
        <v>3</v>
      </c>
      <c r="AQ61" s="1"/>
      <c r="AR61" s="1"/>
      <c r="AS61" s="1"/>
      <c r="AT61" s="1" t="s">
        <v>28</v>
      </c>
    </row>
    <row r="62" spans="41:47" x14ac:dyDescent="0.25">
      <c r="AO62" s="32"/>
      <c r="AP62" s="19">
        <f>AQ56</f>
        <v>0</v>
      </c>
      <c r="AQ62" s="20"/>
      <c r="AR62" s="20">
        <f>+AP62*43*9</f>
        <v>0</v>
      </c>
      <c r="AS62" s="20"/>
      <c r="AT62" s="20"/>
      <c r="AU62" s="7"/>
    </row>
    <row r="63" spans="41:47" x14ac:dyDescent="0.25">
      <c r="AO63" s="32"/>
      <c r="AP63" s="20" t="s">
        <v>8</v>
      </c>
      <c r="AQ63" s="20"/>
      <c r="AR63" s="20">
        <f>2*12*100</f>
        <v>2400</v>
      </c>
      <c r="AS63" s="20"/>
      <c r="AT63" s="19">
        <f>AR62/AR63</f>
        <v>0</v>
      </c>
      <c r="AU63" s="7">
        <f>+AT63/8</f>
        <v>0</v>
      </c>
    </row>
    <row r="64" spans="41:47" x14ac:dyDescent="0.25">
      <c r="AO64" s="32"/>
      <c r="AS64" s="1"/>
      <c r="AT64" s="1"/>
    </row>
    <row r="65" spans="41:46" x14ac:dyDescent="0.25">
      <c r="AO65" s="32"/>
      <c r="AS65" s="1"/>
      <c r="AT65" s="1"/>
    </row>
    <row r="66" spans="41:46" x14ac:dyDescent="0.25">
      <c r="AO66" s="32"/>
      <c r="AS66" s="1"/>
      <c r="AT66" s="1"/>
    </row>
    <row r="67" spans="41:46" x14ac:dyDescent="0.25">
      <c r="AO67" s="32"/>
      <c r="AS67" s="1"/>
      <c r="AT67" s="1"/>
    </row>
    <row r="68" spans="41:46" x14ac:dyDescent="0.25">
      <c r="AO68" s="32"/>
      <c r="AS68" s="1"/>
      <c r="AT68" s="1"/>
    </row>
    <row r="69" spans="41:46" x14ac:dyDescent="0.25">
      <c r="AO69" s="32"/>
      <c r="AS69" s="1"/>
      <c r="AT69" s="1"/>
    </row>
    <row r="70" spans="41:46" x14ac:dyDescent="0.25">
      <c r="AO70" s="32"/>
      <c r="AS70" s="1"/>
      <c r="AT70" s="1"/>
    </row>
    <row r="71" spans="41:46" x14ac:dyDescent="0.25">
      <c r="AO71" s="34"/>
      <c r="AS71" s="1"/>
      <c r="AT71" s="1"/>
    </row>
    <row r="72" spans="41:46" x14ac:dyDescent="0.25">
      <c r="AO72" s="34"/>
      <c r="AS72" s="1"/>
      <c r="AT72" s="1"/>
    </row>
    <row r="73" spans="41:46" x14ac:dyDescent="0.25">
      <c r="AO73" s="28"/>
      <c r="AS73" s="1"/>
      <c r="AT73" s="1"/>
    </row>
    <row r="74" spans="41:46" x14ac:dyDescent="0.25">
      <c r="AO74" s="28"/>
      <c r="AS74" s="1"/>
      <c r="AT74" s="1"/>
    </row>
    <row r="75" spans="41:46" x14ac:dyDescent="0.25">
      <c r="AO75" s="28"/>
      <c r="AS75" s="1"/>
      <c r="AT75" s="1"/>
    </row>
    <row r="76" spans="41:46" x14ac:dyDescent="0.25">
      <c r="AO76" s="28"/>
      <c r="AS76" s="1"/>
      <c r="AT76" s="1"/>
    </row>
    <row r="77" spans="41:46" x14ac:dyDescent="0.25">
      <c r="AO77" s="28"/>
      <c r="AS77" s="1"/>
      <c r="AT77" s="1"/>
    </row>
    <row r="78" spans="41:46" x14ac:dyDescent="0.25">
      <c r="AO78" s="28"/>
      <c r="AS78" s="1"/>
      <c r="AT78" s="1"/>
    </row>
    <row r="79" spans="41:46" x14ac:dyDescent="0.25">
      <c r="AO79" s="29"/>
      <c r="AS79" s="1"/>
      <c r="AT79" s="1"/>
    </row>
    <row r="80" spans="41:46" x14ac:dyDescent="0.25">
      <c r="AO80" s="16"/>
      <c r="AS80" s="1"/>
      <c r="AT80" s="15"/>
    </row>
    <row r="81" spans="41:48" x14ac:dyDescent="0.25">
      <c r="AO81" s="1"/>
      <c r="AS81" s="1"/>
      <c r="AT81" s="1"/>
    </row>
    <row r="82" spans="41:48" x14ac:dyDescent="0.25">
      <c r="AO82" s="1"/>
      <c r="AS82" s="1"/>
      <c r="AT82" s="1"/>
    </row>
    <row r="83" spans="41:48" x14ac:dyDescent="0.25">
      <c r="AO83" s="1"/>
      <c r="AS83" s="1"/>
      <c r="AT83" s="1"/>
    </row>
    <row r="84" spans="41:48" x14ac:dyDescent="0.25">
      <c r="AO84" s="1"/>
      <c r="AS84" s="1"/>
      <c r="AT84" s="1"/>
    </row>
    <row r="85" spans="41:48" ht="15.75" x14ac:dyDescent="0.25">
      <c r="AO85" s="23"/>
      <c r="AS85" s="1"/>
      <c r="AT85" s="1"/>
    </row>
    <row r="86" spans="41:48" x14ac:dyDescent="0.25">
      <c r="AO86" s="33"/>
      <c r="AP86" s="1"/>
      <c r="AQ86" s="1"/>
      <c r="AR86" s="1"/>
      <c r="AS86" s="1"/>
      <c r="AT86" s="1"/>
      <c r="AU86" s="1"/>
      <c r="AV86" s="1"/>
    </row>
    <row r="87" spans="41:48" x14ac:dyDescent="0.25">
      <c r="AO87" s="32"/>
      <c r="AS87" s="1"/>
      <c r="AT87" s="1"/>
    </row>
    <row r="88" spans="41:48" ht="15.75" thickBot="1" x14ac:dyDescent="0.3">
      <c r="AO88" s="32"/>
      <c r="AS88" s="42"/>
      <c r="AT88" s="42"/>
    </row>
    <row r="89" spans="41:48" ht="19.5" thickBot="1" x14ac:dyDescent="0.35">
      <c r="AO89" s="32"/>
      <c r="AQ89" s="24">
        <f>IF(KGID!$B$3&lt;=28,4,IF(KGID!$B$3&lt;=35,5,IF(KGID!$B$3&lt;=41,6,IF(KGID!$B$3&lt;=47,7,IF(KGID!$B$3&lt;=51,8,IF(KGID!$B$3&lt;=55,9))))))</f>
        <v>4</v>
      </c>
      <c r="AS89" s="43"/>
      <c r="AT89" s="43"/>
    </row>
    <row r="90" spans="41:48" x14ac:dyDescent="0.25">
      <c r="AO90" s="32"/>
      <c r="AS90" s="43"/>
      <c r="AT90" s="43"/>
    </row>
    <row r="91" spans="41:48" x14ac:dyDescent="0.25">
      <c r="AO91" s="32"/>
      <c r="AQ91" t="s">
        <v>8</v>
      </c>
      <c r="AS91" s="43"/>
      <c r="AT91" s="43"/>
    </row>
    <row r="92" spans="41:48" x14ac:dyDescent="0.25">
      <c r="AO92" s="32"/>
      <c r="AQ92" s="6">
        <f>BONUS!Q37</f>
        <v>0</v>
      </c>
      <c r="AS92" s="43"/>
      <c r="AT92" s="43"/>
    </row>
    <row r="93" spans="41:48" x14ac:dyDescent="0.25">
      <c r="AO93" s="32"/>
      <c r="AQ93" s="7">
        <f>+AQ92/10</f>
        <v>0</v>
      </c>
      <c r="AS93" s="43"/>
      <c r="AT93" s="43"/>
    </row>
    <row r="94" spans="41:48" x14ac:dyDescent="0.25">
      <c r="AO94" s="32"/>
      <c r="AQ94" s="7">
        <f>+AQ93*AQ89</f>
        <v>0</v>
      </c>
      <c r="AS94" s="43"/>
      <c r="AT94" s="43"/>
    </row>
    <row r="95" spans="41:48" ht="15.75" thickBot="1" x14ac:dyDescent="0.3">
      <c r="AO95" s="32"/>
      <c r="AQ95" s="8">
        <f>+AQ94*10%</f>
        <v>0</v>
      </c>
      <c r="AS95" s="1"/>
      <c r="AT95" s="1"/>
    </row>
    <row r="96" spans="41:48" x14ac:dyDescent="0.25">
      <c r="AO96" s="32"/>
      <c r="AP96" s="9" t="s">
        <v>17</v>
      </c>
      <c r="AQ96" s="10">
        <f>+AQ94-AQ95</f>
        <v>0</v>
      </c>
      <c r="AS96" s="1"/>
      <c r="AT96" s="1"/>
    </row>
    <row r="97" spans="41:47" x14ac:dyDescent="0.25">
      <c r="AO97" s="32"/>
      <c r="AP97" s="9"/>
      <c r="AQ97" s="7">
        <f>+AQ96/40</f>
        <v>0</v>
      </c>
      <c r="AS97" s="1"/>
      <c r="AT97" s="1"/>
    </row>
    <row r="98" spans="41:47" x14ac:dyDescent="0.25">
      <c r="AO98" s="32"/>
      <c r="AP98" s="9"/>
      <c r="AQ98" s="11"/>
      <c r="AS98" s="1"/>
      <c r="AT98" s="1"/>
    </row>
    <row r="99" spans="41:47" x14ac:dyDescent="0.25">
      <c r="AO99" s="32"/>
      <c r="AP99" s="9"/>
      <c r="AQ99" s="11"/>
      <c r="AR99" s="12"/>
      <c r="AS99" s="13"/>
      <c r="AT99" s="14"/>
    </row>
    <row r="100" spans="41:47" x14ac:dyDescent="0.25">
      <c r="AO100" s="32"/>
      <c r="AP100" s="82" t="s">
        <v>27</v>
      </c>
      <c r="AQ100" s="82"/>
      <c r="AR100" s="82"/>
      <c r="AS100" s="82"/>
      <c r="AT100" s="82"/>
    </row>
    <row r="101" spans="41:47" x14ac:dyDescent="0.25">
      <c r="AO101" s="32"/>
      <c r="AP101" s="1" t="s">
        <v>3</v>
      </c>
      <c r="AQ101" s="1"/>
      <c r="AR101" s="1"/>
      <c r="AS101" s="1"/>
      <c r="AT101" s="1" t="s">
        <v>28</v>
      </c>
    </row>
    <row r="102" spans="41:47" x14ac:dyDescent="0.25">
      <c r="AO102" s="32"/>
      <c r="AP102" s="19">
        <f>AQ96</f>
        <v>0</v>
      </c>
      <c r="AQ102" s="20"/>
      <c r="AR102" s="20">
        <f>+AP102*43*9</f>
        <v>0</v>
      </c>
      <c r="AS102" s="20"/>
      <c r="AT102" s="20"/>
      <c r="AU102" s="7"/>
    </row>
    <row r="103" spans="41:47" x14ac:dyDescent="0.25">
      <c r="AO103" s="32"/>
      <c r="AP103" s="20" t="s">
        <v>8</v>
      </c>
      <c r="AQ103" s="20"/>
      <c r="AR103" s="20">
        <f>2*12*100</f>
        <v>2400</v>
      </c>
      <c r="AS103" s="20"/>
      <c r="AT103" s="19">
        <f>AR102/AR103</f>
        <v>0</v>
      </c>
      <c r="AU103" s="7">
        <f>+AT103/8</f>
        <v>0</v>
      </c>
    </row>
    <row r="104" spans="41:47" x14ac:dyDescent="0.25">
      <c r="AO104" s="32"/>
      <c r="AS104" s="1"/>
      <c r="AT104" s="1"/>
    </row>
    <row r="105" spans="41:47" x14ac:dyDescent="0.25">
      <c r="AO105" s="32"/>
      <c r="AS105" s="1"/>
      <c r="AT105" s="1"/>
    </row>
    <row r="106" spans="41:47" x14ac:dyDescent="0.25">
      <c r="AO106" s="32"/>
      <c r="AS106" s="1"/>
      <c r="AT106" s="1"/>
    </row>
    <row r="107" spans="41:47" x14ac:dyDescent="0.25">
      <c r="AO107" s="32"/>
      <c r="AS107" s="1"/>
      <c r="AT107" s="1"/>
    </row>
    <row r="108" spans="41:47" x14ac:dyDescent="0.25">
      <c r="AO108" s="32"/>
      <c r="AS108" s="1"/>
      <c r="AT108" s="1"/>
    </row>
    <row r="109" spans="41:47" x14ac:dyDescent="0.25">
      <c r="AO109" s="32"/>
      <c r="AS109" s="1"/>
      <c r="AT109" s="1"/>
    </row>
    <row r="110" spans="41:47" x14ac:dyDescent="0.25">
      <c r="AO110" s="32"/>
      <c r="AS110" s="1"/>
      <c r="AT110" s="1"/>
    </row>
    <row r="111" spans="41:47" x14ac:dyDescent="0.25">
      <c r="AO111" s="34"/>
      <c r="AS111" s="1"/>
      <c r="AT111" s="1"/>
    </row>
    <row r="112" spans="41:47" x14ac:dyDescent="0.25">
      <c r="AO112" s="34"/>
      <c r="AS112" s="1"/>
      <c r="AT112" s="1"/>
    </row>
    <row r="113" spans="41:48" x14ac:dyDescent="0.25">
      <c r="AO113" s="28"/>
      <c r="AS113" s="1"/>
      <c r="AT113" s="1"/>
    </row>
    <row r="114" spans="41:48" x14ac:dyDescent="0.25">
      <c r="AO114" s="28"/>
      <c r="AS114" s="1"/>
      <c r="AT114" s="1"/>
    </row>
    <row r="115" spans="41:48" x14ac:dyDescent="0.25">
      <c r="AO115" s="28"/>
      <c r="AS115" s="1"/>
      <c r="AT115" s="1"/>
    </row>
    <row r="116" spans="41:48" x14ac:dyDescent="0.25">
      <c r="AO116" s="28"/>
      <c r="AS116" s="1"/>
      <c r="AT116" s="1"/>
    </row>
    <row r="117" spans="41:48" x14ac:dyDescent="0.25">
      <c r="AO117" s="28"/>
      <c r="AS117" s="1"/>
      <c r="AT117" s="1"/>
    </row>
    <row r="118" spans="41:48" x14ac:dyDescent="0.25">
      <c r="AO118" s="28"/>
      <c r="AS118" s="1"/>
      <c r="AT118" s="1"/>
    </row>
    <row r="119" spans="41:48" x14ac:dyDescent="0.25">
      <c r="AO119" s="29"/>
      <c r="AS119" s="1"/>
      <c r="AT119" s="1"/>
    </row>
    <row r="120" spans="41:48" x14ac:dyDescent="0.25">
      <c r="AO120" s="16"/>
      <c r="AS120" s="1"/>
      <c r="AT120" s="15"/>
    </row>
    <row r="121" spans="41:48" x14ac:dyDescent="0.25">
      <c r="AO121" s="1"/>
      <c r="AS121" s="1"/>
      <c r="AT121" s="1"/>
    </row>
    <row r="122" spans="41:48" x14ac:dyDescent="0.25">
      <c r="AO122" s="1"/>
      <c r="AS122" s="1"/>
      <c r="AT122" s="1"/>
    </row>
    <row r="123" spans="41:48" x14ac:dyDescent="0.25">
      <c r="AO123" s="1"/>
      <c r="AS123" s="1"/>
      <c r="AT123" s="1"/>
    </row>
    <row r="124" spans="41:48" x14ac:dyDescent="0.25">
      <c r="AO124" s="1"/>
      <c r="AS124" s="1"/>
      <c r="AT124" s="1"/>
    </row>
    <row r="125" spans="41:48" ht="15.75" x14ac:dyDescent="0.25">
      <c r="AO125" s="23"/>
      <c r="AS125" s="1"/>
      <c r="AT125" s="1"/>
    </row>
    <row r="126" spans="41:48" x14ac:dyDescent="0.25">
      <c r="AO126" s="33"/>
      <c r="AP126" s="1"/>
      <c r="AQ126" s="1"/>
      <c r="AR126" s="1"/>
      <c r="AS126" s="1"/>
      <c r="AT126" s="1"/>
      <c r="AU126" s="1"/>
      <c r="AV126" s="1"/>
    </row>
    <row r="127" spans="41:48" x14ac:dyDescent="0.25">
      <c r="AO127" s="32"/>
      <c r="AS127" s="1"/>
      <c r="AT127" s="1"/>
    </row>
    <row r="128" spans="41:48" ht="15.75" thickBot="1" x14ac:dyDescent="0.3">
      <c r="AO128" s="32"/>
      <c r="AS128" s="42"/>
      <c r="AT128" s="42"/>
    </row>
    <row r="129" spans="41:47" ht="19.5" thickBot="1" x14ac:dyDescent="0.35">
      <c r="AO129" s="32"/>
      <c r="AQ129" s="24">
        <f>IF(KGID!$B$3&lt;=28,4,IF(KGID!$B$3&lt;=35,5,IF(KGID!$B$3&lt;=41,6,IF(KGID!$B$3&lt;=47,7,IF(KGID!$B$3&lt;=51,8,IF(KGID!$B$3&lt;=55,9))))))</f>
        <v>4</v>
      </c>
      <c r="AS129" s="43"/>
      <c r="AT129" s="43"/>
    </row>
    <row r="130" spans="41:47" x14ac:dyDescent="0.25">
      <c r="AO130" s="32"/>
      <c r="AS130" s="43"/>
      <c r="AT130" s="43"/>
    </row>
    <row r="131" spans="41:47" x14ac:dyDescent="0.25">
      <c r="AO131" s="32"/>
      <c r="AQ131" t="s">
        <v>8</v>
      </c>
      <c r="AS131" s="43"/>
      <c r="AT131" s="43"/>
    </row>
    <row r="132" spans="41:47" x14ac:dyDescent="0.25">
      <c r="AO132" s="32"/>
      <c r="AQ132" s="6">
        <f>BONUS!W37</f>
        <v>0</v>
      </c>
      <c r="AS132" s="43"/>
      <c r="AT132" s="43"/>
    </row>
    <row r="133" spans="41:47" x14ac:dyDescent="0.25">
      <c r="AO133" s="32"/>
      <c r="AQ133" s="7">
        <f>+AQ132/10</f>
        <v>0</v>
      </c>
      <c r="AS133" s="43"/>
      <c r="AT133" s="43"/>
    </row>
    <row r="134" spans="41:47" x14ac:dyDescent="0.25">
      <c r="AO134" s="32"/>
      <c r="AQ134" s="7">
        <f>+AQ133*AQ129</f>
        <v>0</v>
      </c>
      <c r="AS134" s="43"/>
      <c r="AT134" s="43"/>
    </row>
    <row r="135" spans="41:47" ht="15.75" thickBot="1" x14ac:dyDescent="0.3">
      <c r="AO135" s="32"/>
      <c r="AQ135" s="8">
        <f>+AQ134*10%</f>
        <v>0</v>
      </c>
      <c r="AS135" s="1"/>
      <c r="AT135" s="1"/>
    </row>
    <row r="136" spans="41:47" x14ac:dyDescent="0.25">
      <c r="AO136" s="32"/>
      <c r="AP136" s="9" t="s">
        <v>17</v>
      </c>
      <c r="AQ136" s="10">
        <f>+AQ134-AQ135</f>
        <v>0</v>
      </c>
      <c r="AS136" s="1"/>
      <c r="AT136" s="1"/>
    </row>
    <row r="137" spans="41:47" x14ac:dyDescent="0.25">
      <c r="AO137" s="32"/>
      <c r="AP137" s="9"/>
      <c r="AQ137" s="7">
        <f>+AQ136/40</f>
        <v>0</v>
      </c>
      <c r="AS137" s="1"/>
      <c r="AT137" s="1"/>
    </row>
    <row r="138" spans="41:47" x14ac:dyDescent="0.25">
      <c r="AO138" s="32"/>
      <c r="AP138" s="9"/>
      <c r="AQ138" s="11"/>
      <c r="AS138" s="1"/>
      <c r="AT138" s="1"/>
    </row>
    <row r="139" spans="41:47" x14ac:dyDescent="0.25">
      <c r="AO139" s="32"/>
      <c r="AP139" s="9"/>
      <c r="AQ139" s="11"/>
      <c r="AR139" s="12"/>
      <c r="AS139" s="13"/>
      <c r="AT139" s="14"/>
    </row>
    <row r="140" spans="41:47" x14ac:dyDescent="0.25">
      <c r="AO140" s="32"/>
      <c r="AP140" s="82" t="s">
        <v>27</v>
      </c>
      <c r="AQ140" s="82"/>
      <c r="AR140" s="82"/>
      <c r="AS140" s="82"/>
      <c r="AT140" s="82"/>
    </row>
    <row r="141" spans="41:47" x14ac:dyDescent="0.25">
      <c r="AO141" s="32"/>
      <c r="AP141" s="1" t="s">
        <v>3</v>
      </c>
      <c r="AQ141" s="1"/>
      <c r="AR141" s="1"/>
      <c r="AS141" s="1"/>
      <c r="AT141" s="1" t="s">
        <v>28</v>
      </c>
    </row>
    <row r="142" spans="41:47" x14ac:dyDescent="0.25">
      <c r="AO142" s="32"/>
      <c r="AP142" s="19">
        <f>AQ136</f>
        <v>0</v>
      </c>
      <c r="AQ142" s="20"/>
      <c r="AR142" s="20">
        <f>+AP142*43*9</f>
        <v>0</v>
      </c>
      <c r="AS142" s="20"/>
      <c r="AT142" s="20"/>
      <c r="AU142" s="7"/>
    </row>
    <row r="143" spans="41:47" x14ac:dyDescent="0.25">
      <c r="AO143" s="32"/>
      <c r="AP143" s="20" t="s">
        <v>8</v>
      </c>
      <c r="AQ143" s="20"/>
      <c r="AR143" s="20">
        <f>2*12*100</f>
        <v>2400</v>
      </c>
      <c r="AS143" s="20"/>
      <c r="AT143" s="19">
        <f>AR142/AR143</f>
        <v>0</v>
      </c>
      <c r="AU143" s="7">
        <f>+AT143/8</f>
        <v>0</v>
      </c>
    </row>
    <row r="144" spans="41:47" x14ac:dyDescent="0.25">
      <c r="AO144" s="32"/>
      <c r="AS144" s="1"/>
      <c r="AT144" s="1"/>
    </row>
    <row r="145" spans="41:46" x14ac:dyDescent="0.25">
      <c r="AO145" s="32"/>
      <c r="AS145" s="1"/>
      <c r="AT145" s="1"/>
    </row>
    <row r="146" spans="41:46" x14ac:dyDescent="0.25">
      <c r="AO146" s="32"/>
      <c r="AS146" s="1"/>
      <c r="AT146" s="1"/>
    </row>
    <row r="147" spans="41:46" x14ac:dyDescent="0.25">
      <c r="AO147" s="32"/>
      <c r="AS147" s="1"/>
      <c r="AT147" s="1"/>
    </row>
    <row r="148" spans="41:46" x14ac:dyDescent="0.25">
      <c r="AO148" s="32"/>
      <c r="AS148" s="1"/>
      <c r="AT148" s="1"/>
    </row>
    <row r="149" spans="41:46" x14ac:dyDescent="0.25">
      <c r="AO149" s="32"/>
      <c r="AS149" s="1"/>
      <c r="AT149" s="1"/>
    </row>
    <row r="150" spans="41:46" x14ac:dyDescent="0.25">
      <c r="AO150" s="32"/>
      <c r="AS150" s="1"/>
      <c r="AT150" s="1"/>
    </row>
    <row r="151" spans="41:46" x14ac:dyDescent="0.25">
      <c r="AO151" s="34"/>
      <c r="AS151" s="1"/>
      <c r="AT151" s="1"/>
    </row>
    <row r="152" spans="41:46" x14ac:dyDescent="0.25">
      <c r="AO152" s="34"/>
      <c r="AS152" s="1"/>
      <c r="AT152" s="1"/>
    </row>
    <row r="153" spans="41:46" x14ac:dyDescent="0.25">
      <c r="AO153" s="28"/>
      <c r="AS153" s="1"/>
      <c r="AT153" s="1"/>
    </row>
    <row r="154" spans="41:46" x14ac:dyDescent="0.25">
      <c r="AO154" s="28"/>
      <c r="AS154" s="1"/>
      <c r="AT154" s="1"/>
    </row>
    <row r="155" spans="41:46" x14ac:dyDescent="0.25">
      <c r="AO155" s="28"/>
      <c r="AS155" s="1"/>
      <c r="AT155" s="1"/>
    </row>
    <row r="156" spans="41:46" x14ac:dyDescent="0.25">
      <c r="AO156" s="28"/>
      <c r="AS156" s="1"/>
      <c r="AT156" s="1"/>
    </row>
    <row r="157" spans="41:46" x14ac:dyDescent="0.25">
      <c r="AO157" s="28"/>
      <c r="AS157" s="1"/>
      <c r="AT157" s="1"/>
    </row>
    <row r="158" spans="41:46" x14ac:dyDescent="0.25">
      <c r="AO158" s="28"/>
      <c r="AS158" s="1"/>
      <c r="AT158" s="1"/>
    </row>
    <row r="159" spans="41:46" x14ac:dyDescent="0.25">
      <c r="AO159" s="29"/>
      <c r="AS159" s="1"/>
      <c r="AT159" s="1"/>
    </row>
    <row r="160" spans="41:46" x14ac:dyDescent="0.25">
      <c r="AO160" s="16"/>
      <c r="AS160" s="1"/>
      <c r="AT160" s="15"/>
    </row>
    <row r="161" spans="41:48" x14ac:dyDescent="0.25">
      <c r="AO161" s="1"/>
      <c r="AS161" s="1"/>
      <c r="AT161" s="1"/>
    </row>
    <row r="162" spans="41:48" x14ac:dyDescent="0.25">
      <c r="AO162" s="1"/>
      <c r="AS162" s="1"/>
      <c r="AT162" s="1"/>
    </row>
    <row r="163" spans="41:48" x14ac:dyDescent="0.25">
      <c r="AO163" s="1"/>
      <c r="AS163" s="1"/>
      <c r="AT163" s="1"/>
    </row>
    <row r="164" spans="41:48" x14ac:dyDescent="0.25">
      <c r="AO164" s="1"/>
      <c r="AS164" s="1"/>
      <c r="AT164" s="1"/>
    </row>
    <row r="165" spans="41:48" ht="15.75" x14ac:dyDescent="0.25">
      <c r="AO165" s="23"/>
      <c r="AS165" s="1"/>
      <c r="AT165" s="1"/>
    </row>
    <row r="166" spans="41:48" x14ac:dyDescent="0.25">
      <c r="AO166" s="33"/>
      <c r="AP166" s="1"/>
      <c r="AQ166" s="1"/>
      <c r="AR166" s="1"/>
      <c r="AS166" s="1"/>
      <c r="AT166" s="1"/>
      <c r="AU166" s="1"/>
      <c r="AV166" s="1"/>
    </row>
    <row r="167" spans="41:48" x14ac:dyDescent="0.25">
      <c r="AO167" s="32"/>
      <c r="AS167" s="1"/>
      <c r="AT167" s="1"/>
    </row>
    <row r="168" spans="41:48" ht="15.75" thickBot="1" x14ac:dyDescent="0.3">
      <c r="AO168" s="32"/>
      <c r="AS168" s="42"/>
      <c r="AT168" s="42"/>
    </row>
    <row r="169" spans="41:48" ht="19.5" thickBot="1" x14ac:dyDescent="0.35">
      <c r="AO169" s="32"/>
      <c r="AQ169" s="24">
        <f>IF(KGID!$B$3&lt;=28,4,IF(KGID!$B$3&lt;=35,5,IF(KGID!$B$3&lt;=41,6,IF(KGID!$B$3&lt;=47,7,IF(KGID!$B$3&lt;=51,8,IF(KGID!$B$3&lt;=55,9))))))</f>
        <v>4</v>
      </c>
      <c r="AS169" s="43"/>
      <c r="AT169" s="43"/>
    </row>
    <row r="170" spans="41:48" x14ac:dyDescent="0.25">
      <c r="AO170" s="32"/>
      <c r="AS170" s="43"/>
      <c r="AT170" s="43"/>
    </row>
    <row r="171" spans="41:48" x14ac:dyDescent="0.25">
      <c r="AO171" s="32"/>
      <c r="AQ171" t="s">
        <v>8</v>
      </c>
      <c r="AS171" s="43"/>
      <c r="AT171" s="43"/>
    </row>
    <row r="172" spans="41:48" x14ac:dyDescent="0.25">
      <c r="AO172" s="32"/>
      <c r="AQ172" s="6">
        <f>BONUS!AC37</f>
        <v>0</v>
      </c>
      <c r="AS172" s="43"/>
      <c r="AT172" s="43"/>
    </row>
    <row r="173" spans="41:48" x14ac:dyDescent="0.25">
      <c r="AO173" s="32"/>
      <c r="AQ173" s="7">
        <f>+AQ172/10</f>
        <v>0</v>
      </c>
      <c r="AS173" s="43"/>
      <c r="AT173" s="43"/>
    </row>
    <row r="174" spans="41:48" x14ac:dyDescent="0.25">
      <c r="AO174" s="32"/>
      <c r="AQ174" s="7">
        <f>+AQ173*AQ169</f>
        <v>0</v>
      </c>
      <c r="AS174" s="43"/>
      <c r="AT174" s="43"/>
    </row>
    <row r="175" spans="41:48" ht="15.75" thickBot="1" x14ac:dyDescent="0.3">
      <c r="AO175" s="32"/>
      <c r="AQ175" s="8">
        <f>+AQ174*10%</f>
        <v>0</v>
      </c>
      <c r="AS175" s="1"/>
      <c r="AT175" s="1"/>
    </row>
    <row r="176" spans="41:48" x14ac:dyDescent="0.25">
      <c r="AO176" s="32"/>
      <c r="AP176" s="9" t="s">
        <v>17</v>
      </c>
      <c r="AQ176" s="10">
        <f>+AQ174-AQ175</f>
        <v>0</v>
      </c>
      <c r="AS176" s="1"/>
      <c r="AT176" s="1"/>
    </row>
    <row r="177" spans="41:47" x14ac:dyDescent="0.25">
      <c r="AO177" s="32"/>
      <c r="AP177" s="9"/>
      <c r="AQ177" s="7">
        <f>+AQ176/40</f>
        <v>0</v>
      </c>
      <c r="AS177" s="1"/>
      <c r="AT177" s="1"/>
    </row>
    <row r="178" spans="41:47" x14ac:dyDescent="0.25">
      <c r="AO178" s="32"/>
      <c r="AP178" s="9"/>
      <c r="AQ178" s="11"/>
      <c r="AS178" s="1"/>
      <c r="AT178" s="1"/>
    </row>
    <row r="179" spans="41:47" x14ac:dyDescent="0.25">
      <c r="AO179" s="32"/>
      <c r="AP179" s="9"/>
      <c r="AQ179" s="11"/>
      <c r="AR179" s="12"/>
      <c r="AS179" s="13"/>
      <c r="AT179" s="14"/>
    </row>
    <row r="180" spans="41:47" x14ac:dyDescent="0.25">
      <c r="AO180" s="32"/>
      <c r="AP180" s="82" t="s">
        <v>27</v>
      </c>
      <c r="AQ180" s="82"/>
      <c r="AR180" s="82"/>
      <c r="AS180" s="82"/>
      <c r="AT180" s="82"/>
    </row>
    <row r="181" spans="41:47" x14ac:dyDescent="0.25">
      <c r="AO181" s="32"/>
      <c r="AP181" s="1" t="s">
        <v>3</v>
      </c>
      <c r="AQ181" s="1"/>
      <c r="AR181" s="1"/>
      <c r="AS181" s="1"/>
      <c r="AT181" s="1" t="s">
        <v>28</v>
      </c>
    </row>
    <row r="182" spans="41:47" x14ac:dyDescent="0.25">
      <c r="AO182" s="32"/>
      <c r="AP182" s="19">
        <f>AQ176</f>
        <v>0</v>
      </c>
      <c r="AQ182" s="20"/>
      <c r="AR182" s="20">
        <f>+AP182*43*9</f>
        <v>0</v>
      </c>
      <c r="AS182" s="20"/>
      <c r="AT182" s="20"/>
      <c r="AU182" s="7"/>
    </row>
    <row r="183" spans="41:47" x14ac:dyDescent="0.25">
      <c r="AO183" s="32"/>
      <c r="AP183" s="20" t="s">
        <v>8</v>
      </c>
      <c r="AQ183" s="20"/>
      <c r="AR183" s="20">
        <f>2*12*100</f>
        <v>2400</v>
      </c>
      <c r="AS183" s="20"/>
      <c r="AT183" s="19">
        <f>AR182/AR183</f>
        <v>0</v>
      </c>
      <c r="AU183" s="7">
        <f>+AT183/8</f>
        <v>0</v>
      </c>
    </row>
    <row r="184" spans="41:47" x14ac:dyDescent="0.25">
      <c r="AO184" s="32"/>
      <c r="AS184" s="1"/>
      <c r="AT184" s="1"/>
    </row>
    <row r="185" spans="41:47" x14ac:dyDescent="0.25">
      <c r="AO185" s="32"/>
      <c r="AS185" s="1"/>
      <c r="AT185" s="1"/>
    </row>
    <row r="186" spans="41:47" x14ac:dyDescent="0.25">
      <c r="AO186" s="32"/>
      <c r="AS186" s="1"/>
      <c r="AT186" s="1"/>
    </row>
    <row r="187" spans="41:47" x14ac:dyDescent="0.25">
      <c r="AO187" s="32"/>
      <c r="AS187" s="1"/>
      <c r="AT187" s="1"/>
    </row>
    <row r="188" spans="41:47" x14ac:dyDescent="0.25">
      <c r="AO188" s="32"/>
      <c r="AS188" s="1"/>
      <c r="AT188" s="1"/>
    </row>
    <row r="189" spans="41:47" x14ac:dyDescent="0.25">
      <c r="AO189" s="32"/>
      <c r="AS189" s="1"/>
      <c r="AT189" s="1"/>
    </row>
    <row r="190" spans="41:47" x14ac:dyDescent="0.25">
      <c r="AO190" s="32"/>
      <c r="AS190" s="1"/>
      <c r="AT190" s="1"/>
    </row>
    <row r="191" spans="41:47" x14ac:dyDescent="0.25">
      <c r="AO191" s="34"/>
      <c r="AS191" s="1"/>
      <c r="AT191" s="1"/>
    </row>
    <row r="192" spans="41:47" x14ac:dyDescent="0.25">
      <c r="AO192" s="34"/>
      <c r="AS192" s="1"/>
      <c r="AT192" s="1"/>
    </row>
    <row r="193" spans="41:46" x14ac:dyDescent="0.25">
      <c r="AO193" s="28"/>
      <c r="AS193" s="1"/>
      <c r="AT193" s="1"/>
    </row>
    <row r="194" spans="41:46" x14ac:dyDescent="0.25">
      <c r="AO194" s="28"/>
      <c r="AS194" s="1"/>
      <c r="AT194" s="1"/>
    </row>
    <row r="195" spans="41:46" x14ac:dyDescent="0.25">
      <c r="AO195" s="28"/>
      <c r="AS195" s="1"/>
      <c r="AT195" s="1"/>
    </row>
    <row r="196" spans="41:46" x14ac:dyDescent="0.25">
      <c r="AO196" s="28"/>
      <c r="AS196" s="1"/>
      <c r="AT196" s="1"/>
    </row>
    <row r="197" spans="41:46" x14ac:dyDescent="0.25">
      <c r="AO197" s="28"/>
      <c r="AS197" s="1"/>
      <c r="AT197" s="1"/>
    </row>
    <row r="198" spans="41:46" x14ac:dyDescent="0.25">
      <c r="AO198" s="28"/>
      <c r="AS198" s="1"/>
      <c r="AT198" s="1"/>
    </row>
    <row r="199" spans="41:46" x14ac:dyDescent="0.25">
      <c r="AO199" s="29"/>
      <c r="AS199" s="1"/>
      <c r="AT199" s="1"/>
    </row>
    <row r="200" spans="41:46" x14ac:dyDescent="0.25">
      <c r="AO200" s="16"/>
      <c r="AS200" s="1"/>
      <c r="AT200" s="15"/>
    </row>
    <row r="201" spans="41:46" x14ac:dyDescent="0.25">
      <c r="AO201" s="1"/>
      <c r="AS201" s="1"/>
      <c r="AT201" s="1"/>
    </row>
    <row r="202" spans="41:46" x14ac:dyDescent="0.25">
      <c r="AO202" s="1"/>
      <c r="AS202" s="1"/>
      <c r="AT202" s="1"/>
    </row>
    <row r="203" spans="41:46" x14ac:dyDescent="0.25">
      <c r="AO203" s="1"/>
      <c r="AS203" s="1"/>
      <c r="AT203" s="1"/>
    </row>
    <row r="204" spans="41:46" x14ac:dyDescent="0.25">
      <c r="AO204" s="1"/>
      <c r="AS204" s="1"/>
      <c r="AT204" s="1"/>
    </row>
    <row r="205" spans="41:46" x14ac:dyDescent="0.25">
      <c r="AO205" s="1"/>
      <c r="AS205" s="1"/>
      <c r="AT205" s="1"/>
    </row>
    <row r="206" spans="41:46" x14ac:dyDescent="0.25">
      <c r="AO206" s="1"/>
      <c r="AS206" s="1"/>
      <c r="AT206" s="1"/>
    </row>
    <row r="207" spans="41:46" x14ac:dyDescent="0.25">
      <c r="AO207" s="1"/>
      <c r="AS207" s="1"/>
      <c r="AT207" s="1"/>
    </row>
    <row r="208" spans="41:46" x14ac:dyDescent="0.25">
      <c r="AO208" s="1"/>
      <c r="AS208" s="1"/>
      <c r="AT208" s="1"/>
    </row>
    <row r="209" spans="41:46" x14ac:dyDescent="0.25">
      <c r="AO209" s="1"/>
      <c r="AS209" s="1"/>
      <c r="AT209" s="1"/>
    </row>
    <row r="210" spans="41:46" x14ac:dyDescent="0.25">
      <c r="AO210" s="1"/>
      <c r="AS210" s="1"/>
      <c r="AT210" s="1"/>
    </row>
    <row r="211" spans="41:46" x14ac:dyDescent="0.25">
      <c r="AO211" s="1"/>
      <c r="AS211" s="1"/>
      <c r="AT211" s="1"/>
    </row>
    <row r="212" spans="41:46" x14ac:dyDescent="0.25">
      <c r="AO212" s="1"/>
      <c r="AS212" s="1"/>
      <c r="AT212" s="1"/>
    </row>
    <row r="213" spans="41:46" x14ac:dyDescent="0.25">
      <c r="AO213" s="1"/>
      <c r="AS213" s="1"/>
      <c r="AT213" s="1"/>
    </row>
    <row r="214" spans="41:46" x14ac:dyDescent="0.25">
      <c r="AO214" s="1"/>
      <c r="AS214" s="1"/>
      <c r="AT214" s="1"/>
    </row>
    <row r="215" spans="41:46" x14ac:dyDescent="0.25">
      <c r="AO215" s="1"/>
      <c r="AS215" s="1"/>
      <c r="AT215" s="1"/>
    </row>
    <row r="216" spans="41:46" x14ac:dyDescent="0.25">
      <c r="AO216" s="1"/>
      <c r="AS216" s="1"/>
      <c r="AT216" s="1"/>
    </row>
    <row r="217" spans="41:46" x14ac:dyDescent="0.25">
      <c r="AO217" s="1"/>
      <c r="AS217" s="1"/>
      <c r="AT217" s="1"/>
    </row>
    <row r="218" spans="41:46" x14ac:dyDescent="0.25">
      <c r="AO218" s="1"/>
      <c r="AS218" s="1"/>
      <c r="AT218" s="1"/>
    </row>
    <row r="219" spans="41:46" x14ac:dyDescent="0.25">
      <c r="AO219" s="1"/>
      <c r="AS219" s="1"/>
      <c r="AT219" s="1"/>
    </row>
    <row r="220" spans="41:46" x14ac:dyDescent="0.25">
      <c r="AO220" s="1"/>
      <c r="AS220" s="1"/>
      <c r="AT220" s="1"/>
    </row>
    <row r="221" spans="41:46" x14ac:dyDescent="0.25">
      <c r="AO221" s="1"/>
      <c r="AS221" s="1"/>
      <c r="AT221" s="1"/>
    </row>
    <row r="222" spans="41:46" x14ac:dyDescent="0.25">
      <c r="AO222" s="1"/>
      <c r="AS222" s="1"/>
      <c r="AT222" s="1"/>
    </row>
    <row r="223" spans="41:46" x14ac:dyDescent="0.25">
      <c r="AO223" s="1"/>
      <c r="AS223" s="1"/>
      <c r="AT223" s="1"/>
    </row>
    <row r="224" spans="41:46" x14ac:dyDescent="0.25">
      <c r="AO224" s="1"/>
      <c r="AS224" s="1"/>
      <c r="AT224" s="1"/>
    </row>
    <row r="225" spans="41:46" x14ac:dyDescent="0.25">
      <c r="AO225" s="1"/>
      <c r="AS225" s="1"/>
      <c r="AT225" s="1"/>
    </row>
    <row r="226" spans="41:46" x14ac:dyDescent="0.25">
      <c r="AO226" s="1"/>
      <c r="AS226" s="1"/>
      <c r="AT226" s="1"/>
    </row>
    <row r="227" spans="41:46" x14ac:dyDescent="0.25">
      <c r="AO227" s="1"/>
      <c r="AS227" s="1"/>
      <c r="AT227" s="1"/>
    </row>
    <row r="228" spans="41:46" x14ac:dyDescent="0.25">
      <c r="AO228" s="1"/>
      <c r="AS228" s="1"/>
      <c r="AT228" s="1"/>
    </row>
    <row r="229" spans="41:46" x14ac:dyDescent="0.25">
      <c r="AO229" s="1"/>
      <c r="AS229" s="1"/>
      <c r="AT229" s="1"/>
    </row>
    <row r="230" spans="41:46" x14ac:dyDescent="0.25">
      <c r="AO230" s="1"/>
      <c r="AS230" s="1"/>
      <c r="AT230" s="1"/>
    </row>
    <row r="231" spans="41:46" x14ac:dyDescent="0.25">
      <c r="AO231" s="1"/>
      <c r="AS231" s="1"/>
      <c r="AT231" s="1"/>
    </row>
    <row r="232" spans="41:46" x14ac:dyDescent="0.25">
      <c r="AO232" s="1"/>
      <c r="AS232" s="1"/>
      <c r="AT232" s="1"/>
    </row>
    <row r="233" spans="41:46" x14ac:dyDescent="0.25">
      <c r="AO233" s="1"/>
      <c r="AS233" s="1"/>
      <c r="AT233" s="1"/>
    </row>
    <row r="234" spans="41:46" x14ac:dyDescent="0.25">
      <c r="AO234" s="1"/>
      <c r="AS234" s="1"/>
      <c r="AT234" s="1"/>
    </row>
    <row r="235" spans="41:46" x14ac:dyDescent="0.25">
      <c r="AO235" s="1"/>
      <c r="AS235" s="1"/>
      <c r="AT235" s="1"/>
    </row>
    <row r="236" spans="41:46" x14ac:dyDescent="0.25">
      <c r="AO236" s="1"/>
      <c r="AS236" s="1"/>
      <c r="AT236" s="1"/>
    </row>
    <row r="237" spans="41:46" x14ac:dyDescent="0.25">
      <c r="AO237" s="1"/>
      <c r="AS237" s="1"/>
      <c r="AT237" s="1"/>
    </row>
    <row r="238" spans="41:46" x14ac:dyDescent="0.25">
      <c r="AO238" s="1"/>
      <c r="AS238" s="1"/>
      <c r="AT238" s="1"/>
    </row>
    <row r="239" spans="41:46" x14ac:dyDescent="0.25">
      <c r="AO239" s="1"/>
      <c r="AS239" s="1"/>
      <c r="AT239" s="1"/>
    </row>
    <row r="240" spans="41:46" x14ac:dyDescent="0.25">
      <c r="AO240" s="1"/>
      <c r="AS240" s="1"/>
      <c r="AT240" s="1"/>
    </row>
    <row r="241" spans="41:46" x14ac:dyDescent="0.25">
      <c r="AO241" s="1"/>
      <c r="AS241" s="1"/>
      <c r="AT241" s="1"/>
    </row>
    <row r="242" spans="41:46" x14ac:dyDescent="0.25">
      <c r="AO242" s="1"/>
      <c r="AS242" s="1"/>
      <c r="AT242" s="1"/>
    </row>
    <row r="243" spans="41:46" x14ac:dyDescent="0.25">
      <c r="AO243" s="1"/>
      <c r="AS243" s="1"/>
      <c r="AT243" s="1"/>
    </row>
    <row r="244" spans="41:46" x14ac:dyDescent="0.25">
      <c r="AO244" s="1"/>
      <c r="AS244" s="1"/>
      <c r="AT244" s="1"/>
    </row>
    <row r="245" spans="41:46" x14ac:dyDescent="0.25">
      <c r="AO245" s="1"/>
      <c r="AS245" s="1"/>
      <c r="AT245" s="1"/>
    </row>
    <row r="246" spans="41:46" x14ac:dyDescent="0.25">
      <c r="AO246" s="1"/>
      <c r="AS246" s="1"/>
      <c r="AT246" s="1"/>
    </row>
    <row r="247" spans="41:46" x14ac:dyDescent="0.25">
      <c r="AO247" s="1"/>
      <c r="AS247" s="1"/>
      <c r="AT247" s="1"/>
    </row>
    <row r="248" spans="41:46" x14ac:dyDescent="0.25">
      <c r="AO248" s="1"/>
      <c r="AS248" s="1"/>
      <c r="AT248" s="1"/>
    </row>
    <row r="249" spans="41:46" x14ac:dyDescent="0.25">
      <c r="AO249" s="1"/>
      <c r="AS249" s="1"/>
      <c r="AT249" s="1"/>
    </row>
    <row r="250" spans="41:46" x14ac:dyDescent="0.25">
      <c r="AO250" s="1"/>
      <c r="AS250" s="1"/>
      <c r="AT250" s="1"/>
    </row>
    <row r="251" spans="41:46" x14ac:dyDescent="0.25">
      <c r="AO251" s="1"/>
      <c r="AS251" s="1"/>
      <c r="AT251" s="1"/>
    </row>
    <row r="252" spans="41:46" x14ac:dyDescent="0.25">
      <c r="AO252" s="1"/>
      <c r="AS252" s="1"/>
      <c r="AT252" s="1"/>
    </row>
    <row r="253" spans="41:46" x14ac:dyDescent="0.25">
      <c r="AO253" s="1"/>
      <c r="AS253" s="1"/>
      <c r="AT253" s="1"/>
    </row>
    <row r="254" spans="41:46" x14ac:dyDescent="0.25">
      <c r="AO254" s="1"/>
      <c r="AS254" s="1"/>
      <c r="AT254" s="1"/>
    </row>
    <row r="255" spans="41:46" x14ac:dyDescent="0.25">
      <c r="AO255" s="1"/>
      <c r="AS255" s="1"/>
      <c r="AT255" s="1"/>
    </row>
    <row r="256" spans="41:46" x14ac:dyDescent="0.25">
      <c r="AO256" s="1"/>
      <c r="AS256" s="1"/>
      <c r="AT256" s="1"/>
    </row>
    <row r="257" spans="41:46" x14ac:dyDescent="0.25">
      <c r="AO257" s="1"/>
      <c r="AS257" s="1"/>
      <c r="AT257" s="1"/>
    </row>
    <row r="258" spans="41:46" x14ac:dyDescent="0.25">
      <c r="AO258" s="1"/>
      <c r="AS258" s="1"/>
      <c r="AT258" s="1"/>
    </row>
    <row r="259" spans="41:46" x14ac:dyDescent="0.25">
      <c r="AO259" s="1"/>
      <c r="AS259" s="1"/>
      <c r="AT259" s="1"/>
    </row>
    <row r="260" spans="41:46" x14ac:dyDescent="0.25">
      <c r="AO260" s="1"/>
      <c r="AS260" s="1"/>
      <c r="AT260" s="1"/>
    </row>
    <row r="261" spans="41:46" x14ac:dyDescent="0.25">
      <c r="AO261" s="1"/>
      <c r="AS261" s="1"/>
      <c r="AT261" s="1"/>
    </row>
    <row r="262" spans="41:46" x14ac:dyDescent="0.25">
      <c r="AO262" s="1"/>
      <c r="AS262" s="1"/>
      <c r="AT262" s="1"/>
    </row>
    <row r="263" spans="41:46" x14ac:dyDescent="0.25">
      <c r="AO263" s="1"/>
      <c r="AS263" s="1"/>
      <c r="AT263" s="1"/>
    </row>
    <row r="264" spans="41:46" x14ac:dyDescent="0.25">
      <c r="AO264" s="1"/>
      <c r="AS264" s="1"/>
      <c r="AT264" s="1"/>
    </row>
    <row r="265" spans="41:46" x14ac:dyDescent="0.25">
      <c r="AO265" s="1"/>
      <c r="AS265" s="1"/>
      <c r="AT265" s="1"/>
    </row>
    <row r="266" spans="41:46" x14ac:dyDescent="0.25">
      <c r="AO266" s="1"/>
      <c r="AS266" s="1"/>
      <c r="AT266" s="1"/>
    </row>
    <row r="267" spans="41:46" x14ac:dyDescent="0.25">
      <c r="AO267" s="1"/>
      <c r="AS267" s="1"/>
      <c r="AT267" s="1"/>
    </row>
    <row r="268" spans="41:46" x14ac:dyDescent="0.25">
      <c r="AO268" s="1"/>
      <c r="AS268" s="1"/>
      <c r="AT268" s="1"/>
    </row>
    <row r="269" spans="41:46" x14ac:dyDescent="0.25">
      <c r="AO269" s="1"/>
      <c r="AS269" s="1"/>
      <c r="AT269" s="1"/>
    </row>
    <row r="270" spans="41:46" x14ac:dyDescent="0.25">
      <c r="AO270" s="1"/>
      <c r="AS270" s="1"/>
      <c r="AT270" s="1"/>
    </row>
    <row r="271" spans="41:46" x14ac:dyDescent="0.25">
      <c r="AO271" s="1"/>
      <c r="AS271" s="1"/>
      <c r="AT271" s="1"/>
    </row>
    <row r="272" spans="41:46" x14ac:dyDescent="0.25">
      <c r="AO272" s="1"/>
      <c r="AS272" s="1"/>
      <c r="AT272" s="1"/>
    </row>
    <row r="273" spans="41:46" x14ac:dyDescent="0.25">
      <c r="AO273" s="1"/>
      <c r="AS273" s="1"/>
      <c r="AT273" s="1"/>
    </row>
    <row r="274" spans="41:46" x14ac:dyDescent="0.25">
      <c r="AO274" s="1"/>
      <c r="AS274" s="1"/>
      <c r="AT274" s="1"/>
    </row>
    <row r="275" spans="41:46" x14ac:dyDescent="0.25">
      <c r="AO275" s="1"/>
      <c r="AS275" s="1"/>
      <c r="AT275" s="1"/>
    </row>
    <row r="276" spans="41:46" x14ac:dyDescent="0.25">
      <c r="AO276" s="1"/>
      <c r="AS276" s="1"/>
      <c r="AT276" s="1"/>
    </row>
    <row r="277" spans="41:46" x14ac:dyDescent="0.25">
      <c r="AO277" s="1"/>
      <c r="AS277" s="1"/>
      <c r="AT277" s="1"/>
    </row>
    <row r="278" spans="41:46" x14ac:dyDescent="0.25">
      <c r="AO278" s="1"/>
      <c r="AS278" s="1"/>
      <c r="AT278" s="1"/>
    </row>
    <row r="279" spans="41:46" x14ac:dyDescent="0.25">
      <c r="AO279" s="1"/>
      <c r="AS279" s="1"/>
      <c r="AT279" s="1"/>
    </row>
    <row r="280" spans="41:46" x14ac:dyDescent="0.25">
      <c r="AO280" s="1"/>
      <c r="AS280" s="1"/>
      <c r="AT280" s="1"/>
    </row>
    <row r="281" spans="41:46" x14ac:dyDescent="0.25">
      <c r="AO281" s="1"/>
      <c r="AS281" s="1"/>
      <c r="AT281" s="1"/>
    </row>
    <row r="282" spans="41:46" x14ac:dyDescent="0.25">
      <c r="AO282" s="1"/>
      <c r="AS282" s="1"/>
      <c r="AT282" s="1"/>
    </row>
    <row r="283" spans="41:46" x14ac:dyDescent="0.25">
      <c r="AO283" s="1"/>
      <c r="AS283" s="1"/>
      <c r="AT283" s="1"/>
    </row>
    <row r="284" spans="41:46" x14ac:dyDescent="0.25">
      <c r="AO284" s="1"/>
      <c r="AS284" s="1"/>
      <c r="AT284" s="1"/>
    </row>
    <row r="285" spans="41:46" x14ac:dyDescent="0.25">
      <c r="AO285" s="1"/>
      <c r="AS285" s="1"/>
      <c r="AT285" s="1"/>
    </row>
    <row r="286" spans="41:46" x14ac:dyDescent="0.25">
      <c r="AO286" s="1"/>
      <c r="AS286" s="1"/>
      <c r="AT286" s="1"/>
    </row>
    <row r="287" spans="41:46" x14ac:dyDescent="0.25">
      <c r="AO287" s="1"/>
      <c r="AS287" s="1"/>
      <c r="AT287" s="1"/>
    </row>
    <row r="288" spans="41:46" x14ac:dyDescent="0.25">
      <c r="AO288" s="1"/>
      <c r="AS288" s="1"/>
      <c r="AT288" s="1"/>
    </row>
    <row r="289" spans="41:46" x14ac:dyDescent="0.25">
      <c r="AO289" s="1"/>
      <c r="AS289" s="1"/>
      <c r="AT289" s="1"/>
    </row>
    <row r="290" spans="41:46" x14ac:dyDescent="0.25">
      <c r="AO290" s="1"/>
      <c r="AS290" s="1"/>
      <c r="AT290" s="1"/>
    </row>
    <row r="291" spans="41:46" x14ac:dyDescent="0.25">
      <c r="AO291" s="1"/>
      <c r="AS291" s="1"/>
      <c r="AT291" s="1"/>
    </row>
    <row r="292" spans="41:46" x14ac:dyDescent="0.25">
      <c r="AO292" s="1"/>
      <c r="AS292" s="1"/>
      <c r="AT292" s="1"/>
    </row>
    <row r="293" spans="41:46" x14ac:dyDescent="0.25">
      <c r="AO293" s="1"/>
      <c r="AS293" s="1"/>
      <c r="AT293" s="1"/>
    </row>
    <row r="294" spans="41:46" x14ac:dyDescent="0.25">
      <c r="AO294" s="1"/>
      <c r="AS294" s="1"/>
      <c r="AT294" s="1"/>
    </row>
    <row r="295" spans="41:46" x14ac:dyDescent="0.25">
      <c r="AO295" s="1"/>
      <c r="AS295" s="1"/>
      <c r="AT295" s="1"/>
    </row>
    <row r="296" spans="41:46" x14ac:dyDescent="0.25">
      <c r="AO296" s="1"/>
      <c r="AS296" s="1"/>
      <c r="AT296" s="1"/>
    </row>
    <row r="297" spans="41:46" x14ac:dyDescent="0.25">
      <c r="AO297" s="1"/>
      <c r="AS297" s="1"/>
      <c r="AT297" s="1"/>
    </row>
    <row r="298" spans="41:46" x14ac:dyDescent="0.25">
      <c r="AO298" s="1"/>
      <c r="AS298" s="1"/>
      <c r="AT298" s="1"/>
    </row>
    <row r="299" spans="41:46" x14ac:dyDescent="0.25">
      <c r="AO299" s="1"/>
      <c r="AS299" s="1"/>
      <c r="AT299" s="1"/>
    </row>
    <row r="300" spans="41:46" x14ac:dyDescent="0.25">
      <c r="AO300" s="1"/>
      <c r="AS300" s="1"/>
      <c r="AT300" s="1"/>
    </row>
    <row r="301" spans="41:46" x14ac:dyDescent="0.25">
      <c r="AO301" s="1"/>
      <c r="AS301" s="1"/>
      <c r="AT301" s="1"/>
    </row>
    <row r="302" spans="41:46" x14ac:dyDescent="0.25">
      <c r="AO302" s="1"/>
      <c r="AS302" s="1"/>
      <c r="AT302" s="1"/>
    </row>
    <row r="303" spans="41:46" x14ac:dyDescent="0.25">
      <c r="AO303" s="1"/>
      <c r="AS303" s="1"/>
      <c r="AT303" s="1"/>
    </row>
    <row r="304" spans="41:46" x14ac:dyDescent="0.25">
      <c r="AO304" s="1"/>
      <c r="AS304" s="1"/>
      <c r="AT304" s="1"/>
    </row>
    <row r="305" spans="41:46" x14ac:dyDescent="0.25">
      <c r="AO305" s="1"/>
      <c r="AS305" s="1"/>
      <c r="AT305" s="1"/>
    </row>
    <row r="306" spans="41:46" x14ac:dyDescent="0.25">
      <c r="AO306" s="1"/>
      <c r="AS306" s="1"/>
      <c r="AT306" s="1"/>
    </row>
    <row r="307" spans="41:46" x14ac:dyDescent="0.25">
      <c r="AO307" s="1"/>
      <c r="AS307" s="1"/>
      <c r="AT307" s="1"/>
    </row>
    <row r="308" spans="41:46" x14ac:dyDescent="0.25">
      <c r="AO308" s="1"/>
      <c r="AS308" s="1"/>
      <c r="AT308" s="1"/>
    </row>
    <row r="309" spans="41:46" x14ac:dyDescent="0.25">
      <c r="AO309" s="1"/>
      <c r="AS309" s="1"/>
      <c r="AT309" s="1"/>
    </row>
    <row r="310" spans="41:46" x14ac:dyDescent="0.25">
      <c r="AO310" s="1"/>
      <c r="AS310" s="1"/>
      <c r="AT310" s="1"/>
    </row>
    <row r="311" spans="41:46" x14ac:dyDescent="0.25">
      <c r="AO311" s="1"/>
      <c r="AS311" s="1"/>
      <c r="AT311" s="1"/>
    </row>
    <row r="312" spans="41:46" x14ac:dyDescent="0.25">
      <c r="AO312" s="1"/>
      <c r="AS312" s="1"/>
      <c r="AT312" s="1"/>
    </row>
    <row r="313" spans="41:46" x14ac:dyDescent="0.25">
      <c r="AO313" s="1"/>
      <c r="AS313" s="1"/>
      <c r="AT313" s="1"/>
    </row>
    <row r="314" spans="41:46" x14ac:dyDescent="0.25">
      <c r="AO314" s="1"/>
      <c r="AS314" s="1"/>
      <c r="AT314" s="1"/>
    </row>
    <row r="315" spans="41:46" x14ac:dyDescent="0.25">
      <c r="AO315" s="1"/>
      <c r="AS315" s="1"/>
      <c r="AT315" s="1"/>
    </row>
    <row r="316" spans="41:46" x14ac:dyDescent="0.25">
      <c r="AO316" s="1"/>
      <c r="AS316" s="1"/>
      <c r="AT316" s="1"/>
    </row>
    <row r="317" spans="41:46" x14ac:dyDescent="0.25">
      <c r="AO317" s="1"/>
      <c r="AS317" s="1"/>
      <c r="AT317" s="1"/>
    </row>
    <row r="318" spans="41:46" x14ac:dyDescent="0.25">
      <c r="AO318" s="1"/>
      <c r="AS318" s="1"/>
      <c r="AT318" s="1"/>
    </row>
    <row r="319" spans="41:46" x14ac:dyDescent="0.25">
      <c r="AO319" s="1"/>
      <c r="AS319" s="1"/>
      <c r="AT319" s="1"/>
    </row>
    <row r="320" spans="41:46" x14ac:dyDescent="0.25">
      <c r="AO320" s="1"/>
      <c r="AS320" s="1"/>
      <c r="AT320" s="1"/>
    </row>
    <row r="321" spans="41:46" x14ac:dyDescent="0.25">
      <c r="AO321" s="1"/>
      <c r="AS321" s="1"/>
      <c r="AT321" s="1"/>
    </row>
    <row r="322" spans="41:46" x14ac:dyDescent="0.25">
      <c r="AO322" s="1"/>
      <c r="AS322" s="1"/>
      <c r="AT322" s="1"/>
    </row>
    <row r="323" spans="41:46" x14ac:dyDescent="0.25">
      <c r="AO323" s="1"/>
      <c r="AS323" s="1"/>
      <c r="AT323" s="1"/>
    </row>
    <row r="324" spans="41:46" x14ac:dyDescent="0.25">
      <c r="AO324" s="1"/>
      <c r="AS324" s="1"/>
      <c r="AT324" s="1"/>
    </row>
    <row r="325" spans="41:46" x14ac:dyDescent="0.25">
      <c r="AO325" s="1"/>
      <c r="AS325" s="1"/>
      <c r="AT325" s="1"/>
    </row>
    <row r="326" spans="41:46" x14ac:dyDescent="0.25">
      <c r="AO326" s="1"/>
      <c r="AS326" s="1"/>
      <c r="AT326" s="1"/>
    </row>
    <row r="327" spans="41:46" x14ac:dyDescent="0.25">
      <c r="AO327" s="1"/>
      <c r="AS327" s="1"/>
      <c r="AT327" s="1"/>
    </row>
    <row r="328" spans="41:46" x14ac:dyDescent="0.25">
      <c r="AO328" s="1"/>
      <c r="AS328" s="1"/>
      <c r="AT328" s="1"/>
    </row>
    <row r="329" spans="41:46" x14ac:dyDescent="0.25">
      <c r="AO329" s="1"/>
      <c r="AS329" s="1"/>
      <c r="AT329" s="1"/>
    </row>
    <row r="330" spans="41:46" x14ac:dyDescent="0.25">
      <c r="AO330" s="1"/>
      <c r="AS330" s="1"/>
      <c r="AT330" s="1"/>
    </row>
    <row r="331" spans="41:46" x14ac:dyDescent="0.25">
      <c r="AO331" s="1"/>
      <c r="AS331" s="1"/>
      <c r="AT331" s="1"/>
    </row>
    <row r="332" spans="41:46" x14ac:dyDescent="0.25">
      <c r="AO332" s="1"/>
      <c r="AS332" s="1"/>
      <c r="AT332" s="1"/>
    </row>
    <row r="333" spans="41:46" x14ac:dyDescent="0.25">
      <c r="AO333" s="1"/>
      <c r="AS333" s="1"/>
      <c r="AT333" s="1"/>
    </row>
    <row r="334" spans="41:46" x14ac:dyDescent="0.25">
      <c r="AO334" s="1"/>
      <c r="AS334" s="1"/>
      <c r="AT334" s="1"/>
    </row>
    <row r="335" spans="41:46" x14ac:dyDescent="0.25">
      <c r="AO335" s="1"/>
      <c r="AS335" s="1"/>
      <c r="AT335" s="1"/>
    </row>
    <row r="336" spans="41:46" x14ac:dyDescent="0.25">
      <c r="AO336" s="1"/>
      <c r="AS336" s="1"/>
      <c r="AT336" s="1"/>
    </row>
    <row r="337" spans="41:46" x14ac:dyDescent="0.25">
      <c r="AO337" s="1"/>
      <c r="AS337" s="1"/>
      <c r="AT337" s="1"/>
    </row>
    <row r="338" spans="41:46" x14ac:dyDescent="0.25">
      <c r="AO338" s="1"/>
      <c r="AS338" s="1"/>
      <c r="AT338" s="1"/>
    </row>
    <row r="339" spans="41:46" x14ac:dyDescent="0.25">
      <c r="AO339" s="1"/>
      <c r="AS339" s="1"/>
      <c r="AT339" s="1"/>
    </row>
    <row r="340" spans="41:46" x14ac:dyDescent="0.25">
      <c r="AO340" s="1"/>
      <c r="AS340" s="1"/>
      <c r="AT340" s="1"/>
    </row>
    <row r="341" spans="41:46" x14ac:dyDescent="0.25">
      <c r="AO341" s="1"/>
      <c r="AS341" s="1"/>
      <c r="AT341" s="1"/>
    </row>
    <row r="342" spans="41:46" x14ac:dyDescent="0.25">
      <c r="AO342" s="1"/>
      <c r="AS342" s="1"/>
      <c r="AT342" s="1"/>
    </row>
    <row r="343" spans="41:46" x14ac:dyDescent="0.25">
      <c r="AO343" s="1"/>
      <c r="AS343" s="1"/>
      <c r="AT343" s="1"/>
    </row>
    <row r="344" spans="41:46" x14ac:dyDescent="0.25">
      <c r="AO344" s="1"/>
      <c r="AS344" s="1"/>
      <c r="AT344" s="1"/>
    </row>
    <row r="345" spans="41:46" x14ac:dyDescent="0.25">
      <c r="AO345" s="1"/>
      <c r="AS345" s="1"/>
      <c r="AT345" s="1"/>
    </row>
    <row r="346" spans="41:46" x14ac:dyDescent="0.25">
      <c r="AO346" s="1"/>
      <c r="AS346" s="1"/>
      <c r="AT346" s="1"/>
    </row>
    <row r="347" spans="41:46" x14ac:dyDescent="0.25">
      <c r="AO347" s="1"/>
      <c r="AS347" s="1"/>
      <c r="AT347" s="1"/>
    </row>
    <row r="348" spans="41:46" x14ac:dyDescent="0.25">
      <c r="AO348" s="1"/>
      <c r="AS348" s="1"/>
      <c r="AT348" s="1"/>
    </row>
    <row r="349" spans="41:46" x14ac:dyDescent="0.25">
      <c r="AO349" s="1"/>
      <c r="AS349" s="1"/>
      <c r="AT349" s="1"/>
    </row>
    <row r="350" spans="41:46" x14ac:dyDescent="0.25">
      <c r="AO350" s="1"/>
      <c r="AS350" s="1"/>
      <c r="AT350" s="1"/>
    </row>
    <row r="351" spans="41:46" x14ac:dyDescent="0.25">
      <c r="AO351" s="1"/>
      <c r="AS351" s="1"/>
      <c r="AT351" s="1"/>
    </row>
    <row r="352" spans="41:46" x14ac:dyDescent="0.25">
      <c r="AO352" s="1"/>
      <c r="AS352" s="1"/>
      <c r="AT352" s="1"/>
    </row>
    <row r="353" spans="41:46" x14ac:dyDescent="0.25">
      <c r="AO353" s="1"/>
      <c r="AS353" s="1"/>
      <c r="AT353" s="1"/>
    </row>
    <row r="354" spans="41:46" x14ac:dyDescent="0.25">
      <c r="AO354" s="1"/>
      <c r="AS354" s="1"/>
      <c r="AT354" s="1"/>
    </row>
    <row r="355" spans="41:46" x14ac:dyDescent="0.25">
      <c r="AO355" s="1"/>
      <c r="AS355" s="1"/>
      <c r="AT355" s="1"/>
    </row>
    <row r="356" spans="41:46" x14ac:dyDescent="0.25">
      <c r="AO356" s="1"/>
      <c r="AS356" s="1"/>
      <c r="AT356" s="1"/>
    </row>
    <row r="357" spans="41:46" x14ac:dyDescent="0.25">
      <c r="AO357" s="1"/>
      <c r="AS357" s="1"/>
      <c r="AT357" s="1"/>
    </row>
    <row r="358" spans="41:46" x14ac:dyDescent="0.25">
      <c r="AO358" s="1"/>
      <c r="AS358" s="1"/>
      <c r="AT358" s="1"/>
    </row>
    <row r="359" spans="41:46" x14ac:dyDescent="0.25">
      <c r="AO359" s="1"/>
      <c r="AS359" s="1"/>
      <c r="AT359" s="1"/>
    </row>
    <row r="360" spans="41:46" x14ac:dyDescent="0.25">
      <c r="AO360" s="1"/>
      <c r="AS360" s="1"/>
      <c r="AT360" s="1"/>
    </row>
    <row r="361" spans="41:46" x14ac:dyDescent="0.25">
      <c r="AO361" s="1"/>
      <c r="AS361" s="1"/>
      <c r="AT361" s="1"/>
    </row>
    <row r="362" spans="41:46" x14ac:dyDescent="0.25">
      <c r="AO362" s="1"/>
      <c r="AS362" s="1"/>
      <c r="AT362" s="1"/>
    </row>
    <row r="363" spans="41:46" x14ac:dyDescent="0.25">
      <c r="AO363" s="1"/>
      <c r="AS363" s="1"/>
      <c r="AT363" s="1"/>
    </row>
    <row r="364" spans="41:46" x14ac:dyDescent="0.25">
      <c r="AO364" s="1"/>
      <c r="AS364" s="1"/>
      <c r="AT364" s="1"/>
    </row>
    <row r="365" spans="41:46" x14ac:dyDescent="0.25">
      <c r="AO365" s="1"/>
      <c r="AS365" s="1"/>
      <c r="AT365" s="1"/>
    </row>
    <row r="366" spans="41:46" x14ac:dyDescent="0.25">
      <c r="AO366" s="1"/>
      <c r="AS366" s="1"/>
      <c r="AT366" s="1"/>
    </row>
    <row r="367" spans="41:46" x14ac:dyDescent="0.25">
      <c r="AO367" s="1"/>
      <c r="AS367" s="1"/>
      <c r="AT367" s="1"/>
    </row>
    <row r="368" spans="41:46" x14ac:dyDescent="0.25">
      <c r="AO368" s="1"/>
      <c r="AS368" s="1"/>
      <c r="AT368" s="1"/>
    </row>
    <row r="369" spans="41:46" x14ac:dyDescent="0.25">
      <c r="AO369" s="1"/>
      <c r="AS369" s="1"/>
      <c r="AT369" s="1"/>
    </row>
    <row r="370" spans="41:46" x14ac:dyDescent="0.25">
      <c r="AO370" s="1"/>
      <c r="AS370" s="1"/>
      <c r="AT370" s="1"/>
    </row>
    <row r="371" spans="41:46" x14ac:dyDescent="0.25">
      <c r="AO371" s="1"/>
      <c r="AS371" s="1"/>
      <c r="AT371" s="1"/>
    </row>
    <row r="372" spans="41:46" x14ac:dyDescent="0.25">
      <c r="AO372" s="1"/>
      <c r="AS372" s="1"/>
      <c r="AT372" s="1"/>
    </row>
    <row r="373" spans="41:46" x14ac:dyDescent="0.25">
      <c r="AO373" s="1"/>
      <c r="AS373" s="1"/>
      <c r="AT373" s="1"/>
    </row>
    <row r="374" spans="41:46" x14ac:dyDescent="0.25">
      <c r="AO374" s="1"/>
      <c r="AS374" s="1"/>
      <c r="AT374" s="1"/>
    </row>
    <row r="375" spans="41:46" x14ac:dyDescent="0.25">
      <c r="AO375" s="1"/>
      <c r="AS375" s="1"/>
      <c r="AT375" s="1"/>
    </row>
    <row r="376" spans="41:46" x14ac:dyDescent="0.25">
      <c r="AO376" s="1"/>
      <c r="AS376" s="1"/>
      <c r="AT376" s="1"/>
    </row>
    <row r="377" spans="41:46" x14ac:dyDescent="0.25">
      <c r="AO377" s="1"/>
      <c r="AS377" s="1"/>
      <c r="AT377" s="1"/>
    </row>
    <row r="378" spans="41:46" x14ac:dyDescent="0.25">
      <c r="AO378" s="1"/>
      <c r="AS378" s="1"/>
      <c r="AT378" s="1"/>
    </row>
    <row r="379" spans="41:46" x14ac:dyDescent="0.25">
      <c r="AO379" s="1"/>
      <c r="AS379" s="1"/>
      <c r="AT379" s="1"/>
    </row>
    <row r="380" spans="41:46" x14ac:dyDescent="0.25">
      <c r="AO380" s="1"/>
      <c r="AS380" s="1"/>
      <c r="AT380" s="1"/>
    </row>
    <row r="381" spans="41:46" x14ac:dyDescent="0.25">
      <c r="AO381" s="1"/>
      <c r="AS381" s="1"/>
      <c r="AT381" s="1"/>
    </row>
    <row r="382" spans="41:46" x14ac:dyDescent="0.25">
      <c r="AO382" s="1"/>
      <c r="AS382" s="1"/>
      <c r="AT382" s="1"/>
    </row>
    <row r="383" spans="41:46" x14ac:dyDescent="0.25">
      <c r="AO383" s="1"/>
      <c r="AS383" s="1"/>
      <c r="AT383" s="1"/>
    </row>
    <row r="384" spans="41:46" x14ac:dyDescent="0.25">
      <c r="AO384" s="1"/>
      <c r="AS384" s="1"/>
      <c r="AT384" s="1"/>
    </row>
    <row r="385" spans="41:46" x14ac:dyDescent="0.25">
      <c r="AO385" s="1"/>
      <c r="AS385" s="1"/>
      <c r="AT385" s="1"/>
    </row>
    <row r="386" spans="41:46" x14ac:dyDescent="0.25">
      <c r="AO386" s="1"/>
      <c r="AS386" s="1"/>
      <c r="AT386" s="1"/>
    </row>
    <row r="387" spans="41:46" x14ac:dyDescent="0.25">
      <c r="AO387" s="1"/>
      <c r="AS387" s="1"/>
      <c r="AT387" s="1"/>
    </row>
    <row r="388" spans="41:46" x14ac:dyDescent="0.25">
      <c r="AO388" s="1"/>
      <c r="AS388" s="1"/>
      <c r="AT388" s="1"/>
    </row>
    <row r="389" spans="41:46" x14ac:dyDescent="0.25">
      <c r="AO389" s="1"/>
      <c r="AS389" s="1"/>
      <c r="AT389" s="1"/>
    </row>
    <row r="390" spans="41:46" x14ac:dyDescent="0.25">
      <c r="AO390" s="1"/>
      <c r="AS390" s="1"/>
      <c r="AT390" s="1"/>
    </row>
    <row r="391" spans="41:46" x14ac:dyDescent="0.25">
      <c r="AO391" s="1"/>
      <c r="AS391" s="1"/>
      <c r="AT391" s="1"/>
    </row>
    <row r="392" spans="41:46" x14ac:dyDescent="0.25">
      <c r="AO392" s="1"/>
      <c r="AS392" s="1"/>
      <c r="AT392" s="1"/>
    </row>
    <row r="393" spans="41:46" x14ac:dyDescent="0.25">
      <c r="AO393" s="1"/>
      <c r="AS393" s="1"/>
      <c r="AT393" s="1"/>
    </row>
    <row r="394" spans="41:46" x14ac:dyDescent="0.25">
      <c r="AO394" s="1"/>
      <c r="AS394" s="1"/>
      <c r="AT394" s="1"/>
    </row>
    <row r="395" spans="41:46" x14ac:dyDescent="0.25">
      <c r="AO395" s="1"/>
      <c r="AS395" s="1"/>
      <c r="AT395" s="1"/>
    </row>
    <row r="396" spans="41:46" x14ac:dyDescent="0.25">
      <c r="AO396" s="1"/>
      <c r="AS396" s="1"/>
      <c r="AT396" s="1"/>
    </row>
    <row r="397" spans="41:46" x14ac:dyDescent="0.25">
      <c r="AO397" s="1"/>
      <c r="AS397" s="1"/>
      <c r="AT397" s="1"/>
    </row>
    <row r="398" spans="41:46" x14ac:dyDescent="0.25">
      <c r="AO398" s="1"/>
      <c r="AS398" s="1"/>
      <c r="AT398" s="1"/>
    </row>
    <row r="399" spans="41:46" x14ac:dyDescent="0.25">
      <c r="AO399" s="1"/>
      <c r="AS399" s="1"/>
      <c r="AT399" s="1"/>
    </row>
    <row r="400" spans="41:46" x14ac:dyDescent="0.25">
      <c r="AO400" s="1"/>
      <c r="AS400" s="1"/>
      <c r="AT400" s="1"/>
    </row>
    <row r="401" spans="41:46" x14ac:dyDescent="0.25">
      <c r="AO401" s="1"/>
      <c r="AS401" s="1"/>
      <c r="AT401" s="1"/>
    </row>
    <row r="402" spans="41:46" x14ac:dyDescent="0.25">
      <c r="AO402" s="1"/>
      <c r="AS402" s="1"/>
      <c r="AT402" s="1"/>
    </row>
    <row r="403" spans="41:46" x14ac:dyDescent="0.25">
      <c r="AO403" s="1"/>
      <c r="AS403" s="1"/>
      <c r="AT403" s="1"/>
    </row>
    <row r="404" spans="41:46" x14ac:dyDescent="0.25">
      <c r="AO404" s="1"/>
      <c r="AS404" s="1"/>
      <c r="AT404" s="1"/>
    </row>
    <row r="405" spans="41:46" x14ac:dyDescent="0.25">
      <c r="AO405" s="1"/>
      <c r="AS405" s="1"/>
      <c r="AT405" s="1"/>
    </row>
    <row r="406" spans="41:46" x14ac:dyDescent="0.25">
      <c r="AO406" s="1"/>
      <c r="AS406" s="1"/>
      <c r="AT406" s="1"/>
    </row>
    <row r="407" spans="41:46" x14ac:dyDescent="0.25">
      <c r="AO407" s="1"/>
      <c r="AS407" s="1"/>
      <c r="AT407" s="1"/>
    </row>
    <row r="408" spans="41:46" x14ac:dyDescent="0.25">
      <c r="AO408" s="1"/>
      <c r="AS408" s="1"/>
      <c r="AT408" s="1"/>
    </row>
    <row r="409" spans="41:46" x14ac:dyDescent="0.25">
      <c r="AO409" s="1"/>
      <c r="AS409" s="1"/>
      <c r="AT409" s="1"/>
    </row>
    <row r="410" spans="41:46" x14ac:dyDescent="0.25">
      <c r="AO410" s="1"/>
      <c r="AS410" s="1"/>
      <c r="AT410" s="1"/>
    </row>
    <row r="411" spans="41:46" x14ac:dyDescent="0.25">
      <c r="AO411" s="1"/>
      <c r="AS411" s="1"/>
      <c r="AT411" s="1"/>
    </row>
    <row r="412" spans="41:46" x14ac:dyDescent="0.25">
      <c r="AO412" s="1"/>
      <c r="AS412" s="1"/>
      <c r="AT412" s="1"/>
    </row>
    <row r="413" spans="41:46" x14ac:dyDescent="0.25">
      <c r="AO413" s="1"/>
      <c r="AS413" s="1"/>
      <c r="AT413" s="1"/>
    </row>
    <row r="414" spans="41:46" x14ac:dyDescent="0.25">
      <c r="AO414" s="1"/>
      <c r="AS414" s="1"/>
      <c r="AT414" s="1"/>
    </row>
    <row r="415" spans="41:46" x14ac:dyDescent="0.25">
      <c r="AO415" s="1"/>
      <c r="AS415" s="1"/>
      <c r="AT415" s="1"/>
    </row>
    <row r="416" spans="41:46" x14ac:dyDescent="0.25">
      <c r="AO416" s="1"/>
      <c r="AS416" s="1"/>
      <c r="AT416" s="1"/>
    </row>
    <row r="417" spans="41:46" x14ac:dyDescent="0.25">
      <c r="AO417" s="1"/>
      <c r="AS417" s="1"/>
      <c r="AT417" s="1"/>
    </row>
    <row r="418" spans="41:46" x14ac:dyDescent="0.25">
      <c r="AO418" s="1"/>
      <c r="AS418" s="1"/>
      <c r="AT418" s="1"/>
    </row>
    <row r="419" spans="41:46" x14ac:dyDescent="0.25">
      <c r="AO419" s="1"/>
      <c r="AS419" s="1"/>
      <c r="AT419" s="1"/>
    </row>
    <row r="420" spans="41:46" x14ac:dyDescent="0.25">
      <c r="AO420" s="1"/>
      <c r="AS420" s="1"/>
      <c r="AT420" s="1"/>
    </row>
    <row r="421" spans="41:46" x14ac:dyDescent="0.25">
      <c r="AO421" s="1"/>
      <c r="AS421" s="1"/>
      <c r="AT421" s="1"/>
    </row>
    <row r="422" spans="41:46" x14ac:dyDescent="0.25">
      <c r="AO422" s="1"/>
      <c r="AS422" s="1"/>
      <c r="AT422" s="1"/>
    </row>
    <row r="423" spans="41:46" x14ac:dyDescent="0.25">
      <c r="AO423" s="1"/>
      <c r="AS423" s="1"/>
      <c r="AT423" s="1"/>
    </row>
    <row r="424" spans="41:46" x14ac:dyDescent="0.25">
      <c r="AO424" s="1"/>
      <c r="AS424" s="1"/>
      <c r="AT424" s="1"/>
    </row>
    <row r="425" spans="41:46" x14ac:dyDescent="0.25">
      <c r="AO425" s="1"/>
      <c r="AS425" s="1"/>
      <c r="AT425" s="1"/>
    </row>
    <row r="426" spans="41:46" x14ac:dyDescent="0.25">
      <c r="AO426" s="1"/>
      <c r="AS426" s="1"/>
      <c r="AT426" s="1"/>
    </row>
    <row r="427" spans="41:46" x14ac:dyDescent="0.25">
      <c r="AO427" s="1"/>
      <c r="AS427" s="1"/>
      <c r="AT427" s="1"/>
    </row>
    <row r="428" spans="41:46" x14ac:dyDescent="0.25">
      <c r="AO428" s="1"/>
      <c r="AS428" s="1"/>
      <c r="AT428" s="1"/>
    </row>
    <row r="429" spans="41:46" x14ac:dyDescent="0.25">
      <c r="AO429" s="1"/>
      <c r="AS429" s="1"/>
      <c r="AT429" s="1"/>
    </row>
    <row r="430" spans="41:46" x14ac:dyDescent="0.25">
      <c r="AO430" s="1"/>
      <c r="AS430" s="1"/>
      <c r="AT430" s="1"/>
    </row>
    <row r="431" spans="41:46" x14ac:dyDescent="0.25">
      <c r="AO431" s="1"/>
      <c r="AS431" s="1"/>
      <c r="AT431" s="1"/>
    </row>
    <row r="432" spans="41:46" x14ac:dyDescent="0.25">
      <c r="AO432" s="1"/>
      <c r="AS432" s="1"/>
      <c r="AT432" s="1"/>
    </row>
    <row r="433" spans="41:46" x14ac:dyDescent="0.25">
      <c r="AO433" s="1"/>
      <c r="AS433" s="1"/>
      <c r="AT433" s="1"/>
    </row>
    <row r="434" spans="41:46" x14ac:dyDescent="0.25">
      <c r="AO434" s="1"/>
      <c r="AS434" s="1"/>
      <c r="AT434" s="1"/>
    </row>
    <row r="435" spans="41:46" x14ac:dyDescent="0.25">
      <c r="AO435" s="1"/>
      <c r="AS435" s="1"/>
      <c r="AT435" s="1"/>
    </row>
  </sheetData>
  <sheetProtection password="C345" sheet="1" objects="1" scenarios="1" selectLockedCells="1"/>
  <mergeCells count="6">
    <mergeCell ref="F40:K40"/>
    <mergeCell ref="AP20:AT20"/>
    <mergeCell ref="AP60:AT60"/>
    <mergeCell ref="AP180:AT180"/>
    <mergeCell ref="AP100:AT100"/>
    <mergeCell ref="AP140:AT1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KGID</vt:lpstr>
      <vt:lpstr>BONUS</vt:lpstr>
      <vt:lpstr>KGID!Print_Area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</dc:creator>
  <cp:lastModifiedBy>Purushotham</cp:lastModifiedBy>
  <cp:lastPrinted>2020-05-01T08:19:19Z</cp:lastPrinted>
  <dcterms:created xsi:type="dcterms:W3CDTF">2015-01-24T16:37:03Z</dcterms:created>
  <dcterms:modified xsi:type="dcterms:W3CDTF">2020-07-02T13:43:35Z</dcterms:modified>
</cp:coreProperties>
</file>