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 activeTab="2"/>
  </bookViews>
  <sheets>
    <sheet name="DEATHS" sheetId="2" r:id="rId1"/>
    <sheet name="YLLs" sheetId="3" r:id="rId2"/>
    <sheet name="YLDs" sheetId="4" r:id="rId3"/>
    <sheet name="DALYs" sheetId="5" r:id="rId4"/>
  </sheets>
  <definedNames>
    <definedName name="_xlnm._FilterDatabase" localSheetId="3" hidden="1">DALYs!$A$9:$L$69</definedName>
    <definedName name="_xlnm._FilterDatabase" localSheetId="0" hidden="1">DEATHS!$A$9:$J$69</definedName>
    <definedName name="_xlnm._FilterDatabase" localSheetId="2" hidden="1">YLDs!$A$12:$K$71</definedName>
    <definedName name="_xlnm._FilterDatabase" localSheetId="1" hidden="1">YLLs!$A$8:$K$68</definedName>
  </definedNames>
  <calcPr calcId="145621"/>
</workbook>
</file>

<file path=xl/calcChain.xml><?xml version="1.0" encoding="utf-8"?>
<calcChain xmlns="http://schemas.openxmlformats.org/spreadsheetml/2006/main">
  <c r="W21" i="4" l="1"/>
  <c r="V21" i="4"/>
  <c r="W20" i="4"/>
  <c r="V20" i="4"/>
  <c r="W19" i="4"/>
  <c r="V19" i="4"/>
  <c r="W18" i="4"/>
  <c r="V18" i="4"/>
  <c r="W17" i="4"/>
  <c r="V17" i="4"/>
  <c r="S21" i="4"/>
  <c r="S18" i="4"/>
  <c r="R37" i="4"/>
  <c r="R35" i="4"/>
  <c r="S29" i="4"/>
  <c r="R29" i="4"/>
  <c r="S28" i="4"/>
  <c r="R28" i="4"/>
  <c r="S27" i="4"/>
  <c r="R27" i="4"/>
  <c r="S26" i="4"/>
  <c r="S30" i="4" s="1"/>
  <c r="R26" i="4"/>
  <c r="S25" i="4"/>
  <c r="R25" i="4"/>
  <c r="R30" i="4" s="1"/>
  <c r="T30" i="4" s="1"/>
  <c r="S38" i="4"/>
  <c r="R21" i="4"/>
  <c r="S20" i="4"/>
  <c r="S37" i="4" s="1"/>
  <c r="R20" i="4"/>
  <c r="S19" i="4"/>
  <c r="S36" i="4" s="1"/>
  <c r="R19" i="4"/>
  <c r="R18" i="4"/>
  <c r="S17" i="4"/>
  <c r="S34" i="4" s="1"/>
  <c r="R17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S25" i="3"/>
  <c r="R25" i="3"/>
  <c r="S24" i="3"/>
  <c r="R24" i="3"/>
  <c r="S23" i="3"/>
  <c r="R23" i="3"/>
  <c r="S22" i="3"/>
  <c r="S26" i="3" s="1"/>
  <c r="R22" i="3"/>
  <c r="R26" i="3" s="1"/>
  <c r="T26" i="3" s="1"/>
  <c r="S21" i="3"/>
  <c r="R21" i="3"/>
  <c r="S17" i="3"/>
  <c r="W17" i="3" s="1"/>
  <c r="S16" i="3"/>
  <c r="W16" i="3" s="1"/>
  <c r="S15" i="3"/>
  <c r="W15" i="3" s="1"/>
  <c r="S14" i="3"/>
  <c r="W14" i="3" s="1"/>
  <c r="S13" i="3"/>
  <c r="W13" i="3"/>
  <c r="N67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R17" i="3"/>
  <c r="V17" i="3" s="1"/>
  <c r="N17" i="3"/>
  <c r="R16" i="3"/>
  <c r="V16" i="3" s="1"/>
  <c r="N16" i="3"/>
  <c r="R15" i="3"/>
  <c r="V15" i="3" s="1"/>
  <c r="N15" i="3"/>
  <c r="R14" i="3"/>
  <c r="V14" i="3" s="1"/>
  <c r="N14" i="3"/>
  <c r="R13" i="3"/>
  <c r="V13" i="3" s="1"/>
  <c r="N13" i="3"/>
  <c r="N12" i="3"/>
  <c r="N11" i="3"/>
  <c r="N10" i="3"/>
  <c r="N9" i="3"/>
  <c r="N66" i="3"/>
  <c r="S35" i="4" l="1"/>
  <c r="R36" i="4"/>
  <c r="R34" i="4"/>
  <c r="R38" i="4"/>
  <c r="S32" i="3"/>
  <c r="R32" i="3"/>
  <c r="S33" i="3"/>
  <c r="R30" i="3"/>
  <c r="R34" i="3"/>
  <c r="S31" i="3"/>
  <c r="R31" i="3"/>
  <c r="S34" i="3"/>
  <c r="R33" i="3"/>
  <c r="V18" i="5"/>
  <c r="U18" i="5"/>
  <c r="V17" i="5"/>
  <c r="U17" i="5"/>
  <c r="V16" i="5"/>
  <c r="U16" i="5"/>
  <c r="V15" i="5"/>
  <c r="U15" i="5"/>
  <c r="V14" i="5"/>
  <c r="U14" i="5"/>
  <c r="S27" i="2"/>
  <c r="Q34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R25" i="2" s="1"/>
  <c r="R34" i="2" s="1"/>
  <c r="M45" i="2"/>
  <c r="M44" i="2"/>
  <c r="M43" i="2"/>
  <c r="R24" i="2" s="1"/>
  <c r="M42" i="2"/>
  <c r="M41" i="2"/>
  <c r="M40" i="2"/>
  <c r="M39" i="2"/>
  <c r="M38" i="2"/>
  <c r="R23" i="2" s="1"/>
  <c r="R32" i="2" s="1"/>
  <c r="M37" i="2"/>
  <c r="M36" i="2"/>
  <c r="M35" i="2"/>
  <c r="M34" i="2"/>
  <c r="R22" i="2" s="1"/>
  <c r="M33" i="2"/>
  <c r="M32" i="2"/>
  <c r="M31" i="2"/>
  <c r="M30" i="2"/>
  <c r="M29" i="2"/>
  <c r="Q26" i="2" s="1"/>
  <c r="Q35" i="2" s="1"/>
  <c r="M28" i="2"/>
  <c r="M27" i="2"/>
  <c r="R26" i="2"/>
  <c r="R35" i="2" s="1"/>
  <c r="M26" i="2"/>
  <c r="Q25" i="2"/>
  <c r="M25" i="2"/>
  <c r="M24" i="2"/>
  <c r="Q24" i="2" s="1"/>
  <c r="M23" i="2"/>
  <c r="M22" i="2"/>
  <c r="M21" i="2"/>
  <c r="M20" i="2"/>
  <c r="M19" i="2"/>
  <c r="R18" i="2"/>
  <c r="Q18" i="2"/>
  <c r="M18" i="2"/>
  <c r="R17" i="2"/>
  <c r="Q17" i="2"/>
  <c r="M17" i="2"/>
  <c r="Q23" i="2" s="1"/>
  <c r="R16" i="2"/>
  <c r="R33" i="2" s="1"/>
  <c r="Q16" i="2"/>
  <c r="M16" i="2"/>
  <c r="R15" i="2"/>
  <c r="Q15" i="2"/>
  <c r="Q32" i="2" s="1"/>
  <c r="M15" i="2"/>
  <c r="R14" i="2"/>
  <c r="Q14" i="2"/>
  <c r="M14" i="2"/>
  <c r="M13" i="2"/>
  <c r="M12" i="2"/>
  <c r="M11" i="2"/>
  <c r="M10" i="2"/>
  <c r="Q22" i="2" s="1"/>
  <c r="S35" i="5"/>
  <c r="R35" i="5"/>
  <c r="S34" i="5"/>
  <c r="R34" i="5"/>
  <c r="S33" i="5"/>
  <c r="R33" i="5"/>
  <c r="S32" i="5"/>
  <c r="R32" i="5"/>
  <c r="S31" i="5"/>
  <c r="R31" i="5"/>
  <c r="S26" i="5"/>
  <c r="S25" i="5"/>
  <c r="S24" i="5"/>
  <c r="S23" i="5"/>
  <c r="S22" i="5"/>
  <c r="S27" i="5"/>
  <c r="T27" i="5" s="1"/>
  <c r="S18" i="5"/>
  <c r="S17" i="5"/>
  <c r="S16" i="5"/>
  <c r="S15" i="5"/>
  <c r="S14" i="5"/>
  <c r="R27" i="5"/>
  <c r="R26" i="5"/>
  <c r="R25" i="5"/>
  <c r="R24" i="5"/>
  <c r="R23" i="5"/>
  <c r="R22" i="5"/>
  <c r="R18" i="5"/>
  <c r="R17" i="5"/>
  <c r="R16" i="5"/>
  <c r="R15" i="5"/>
  <c r="R14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S30" i="3" l="1"/>
  <c r="Q27" i="2"/>
  <c r="Q31" i="2"/>
  <c r="Q33" i="2"/>
  <c r="R27" i="2"/>
  <c r="R31" i="2"/>
</calcChain>
</file>

<file path=xl/sharedStrings.xml><?xml version="1.0" encoding="utf-8"?>
<sst xmlns="http://schemas.openxmlformats.org/spreadsheetml/2006/main" count="1495" uniqueCount="70">
  <si>
    <t>location_name</t>
  </si>
  <si>
    <t>cause</t>
  </si>
  <si>
    <t>cause_name</t>
  </si>
  <si>
    <t>sex</t>
  </si>
  <si>
    <t>sex_name</t>
  </si>
  <si>
    <t>age</t>
  </si>
  <si>
    <t>age_name</t>
  </si>
  <si>
    <t>year</t>
  </si>
  <si>
    <t>nm_mean</t>
  </si>
  <si>
    <t>rt_mean</t>
  </si>
  <si>
    <t>metric</t>
  </si>
  <si>
    <t>metric_name</t>
  </si>
  <si>
    <t>England</t>
  </si>
  <si>
    <t>All causes</t>
  </si>
  <si>
    <t>Male</t>
  </si>
  <si>
    <t>Deaths</t>
  </si>
  <si>
    <t>Female</t>
  </si>
  <si>
    <t>Both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</si>
  <si>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</si>
  <si>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</si>
  <si>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</si>
  <si>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</si>
  <si>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</si>
  <si>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</si>
  <si>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</si>
  <si>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</si>
  <si>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</si>
  <si>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</si>
  <si>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</si>
  <si>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</si>
  <si>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</si>
  <si>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</si>
  <si>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</si>
  <si>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</si>
  <si>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</si>
  <si>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</si>
  <si>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</si>
  <si>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</si>
  <si>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</si>
  <si>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SUMMARISED FOR ALL AGES</t>
  </si>
  <si>
    <t>DEATHS BY AGE-SEX</t>
  </si>
  <si>
    <t>YLLs</t>
  </si>
  <si>
    <t>YLLs 2013 England</t>
  </si>
  <si>
    <t>YLLs 2013 England by age &amp; sex</t>
  </si>
  <si>
    <t>YLDs</t>
  </si>
  <si>
    <t>YLDs England by age-sex</t>
  </si>
  <si>
    <t>YLDs England all ages grouped</t>
  </si>
  <si>
    <t>DALYs</t>
  </si>
  <si>
    <t>DALYs England all ages</t>
  </si>
  <si>
    <t>DALYs England by age &amp; sex</t>
  </si>
  <si>
    <t>Population</t>
  </si>
  <si>
    <t>Number of DALYs by age and sex</t>
  </si>
  <si>
    <t>Age</t>
  </si>
  <si>
    <t>0-19</t>
  </si>
  <si>
    <t>20-49</t>
  </si>
  <si>
    <t>50-64</t>
  </si>
  <si>
    <t>65-80</t>
  </si>
  <si>
    <t>80+</t>
  </si>
  <si>
    <t>Number of people by age and sex</t>
  </si>
  <si>
    <t>sum</t>
  </si>
  <si>
    <t>DALY rate by age and gender</t>
  </si>
  <si>
    <t>Number of deaths by age and sex</t>
  </si>
  <si>
    <t>Death rate by age and gender</t>
  </si>
  <si>
    <t>DALY per deaths</t>
  </si>
  <si>
    <t>Number of YYLs by age and sex</t>
  </si>
  <si>
    <t>YLL rate by age and gender</t>
  </si>
  <si>
    <t>YLL rate by death</t>
  </si>
  <si>
    <t>YLD rate by death</t>
  </si>
  <si>
    <t>Number of YLDs by age and sex</t>
  </si>
  <si>
    <t>YLD rate by age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</si>
</sst>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64" fontId="0" fillId="0" borderId="0" xfId="0" applyNumberFormat="1"/>
    <xf numFmtId="1" fontId="0" fillId="4" borderId="0" xfId="0" applyNumberFormat="1" applyFill="1"/>
    <xf numFmtId="1" fontId="0" fillId="0" borderId="0" xfId="0" applyNumberFormat="1"/>
    <xf numFmtId="164" fontId="0" fillId="4" borderId="0" xfId="0" applyNumberFormat="1" applyFill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A7" workbookViewId="0">
      <selection activeCell="Q22" sqref="Q22:S27"/>
    </sheetView>
  </sheetViews>
  <sheetFormatPr defaultRowHeight="15" x14ac:dyDescent="0.25"/>
  <cols>
    <col min="1" max="1" width="16.5703125" customWidth="1"/>
    <col min="4" max="4" width="12.85546875" customWidth="1"/>
    <col min="5" max="5" width="12.42578125" customWidth="1"/>
    <col min="8" max="8" width="12.7109375" customWidth="1"/>
    <col min="9" max="9" width="14.140625" customWidth="1"/>
    <col min="10" max="10" width="12.42578125" customWidth="1"/>
    <col min="11" max="11" width="13.140625" customWidth="1"/>
    <col min="12" max="12" width="12.140625" customWidth="1"/>
    <col min="17" max="17" width="10.5703125" bestFit="1" customWidth="1"/>
    <col min="18" max="19" width="10.140625" bestFit="1" customWidth="1"/>
    <col min="22" max="22" width="10.5703125" customWidth="1"/>
  </cols>
  <sheetData>
    <row r="1" spans="1:18" ht="18.75" x14ac:dyDescent="0.3">
      <c r="A1" s="4" t="s">
        <v>39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11</v>
      </c>
    </row>
    <row r="3" spans="1:18" x14ac:dyDescent="0.25">
      <c r="A3" s="3" t="s">
        <v>12</v>
      </c>
      <c r="B3" s="3">
        <v>294</v>
      </c>
      <c r="C3" s="3" t="s">
        <v>13</v>
      </c>
      <c r="D3" s="3">
        <v>1</v>
      </c>
      <c r="E3" s="3" t="s">
        <v>14</v>
      </c>
      <c r="F3" s="3">
        <v>22</v>
      </c>
      <c r="G3" s="3" t="s">
        <v>38</v>
      </c>
      <c r="H3" s="3">
        <v>2013</v>
      </c>
      <c r="I3" s="6">
        <v>232243.68337369</v>
      </c>
      <c r="J3" s="8">
        <v>879.968498888</v>
      </c>
      <c r="K3" s="3" t="s">
        <v>15</v>
      </c>
    </row>
    <row r="4" spans="1:18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7">
        <v>247021.46128013</v>
      </c>
      <c r="J4" s="5">
        <v>909.46883338099997</v>
      </c>
      <c r="K4" t="s">
        <v>15</v>
      </c>
    </row>
    <row r="5" spans="1:18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7">
        <v>479265.14465382003</v>
      </c>
      <c r="J5" s="5">
        <v>894.93041546999996</v>
      </c>
      <c r="K5" t="s">
        <v>15</v>
      </c>
    </row>
    <row r="7" spans="1:18" ht="18.75" x14ac:dyDescent="0.3">
      <c r="A7" s="4" t="s">
        <v>40</v>
      </c>
    </row>
    <row r="8" spans="1:18" ht="18.75" x14ac:dyDescent="0.3">
      <c r="A8" s="4"/>
    </row>
    <row r="9" spans="1:18" x14ac:dyDescent="0.25">
      <c r="A9" s="1" t="s">
        <v>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2" t="s">
        <v>8</v>
      </c>
      <c r="I9" s="2" t="s">
        <v>9</v>
      </c>
      <c r="J9" s="2" t="s">
        <v>11</v>
      </c>
      <c r="M9" s="1" t="s">
        <v>50</v>
      </c>
    </row>
    <row r="10" spans="1:18" x14ac:dyDescent="0.25">
      <c r="A10" t="s">
        <v>12</v>
      </c>
      <c r="B10" t="s">
        <v>13</v>
      </c>
      <c r="C10">
        <v>1</v>
      </c>
      <c r="D10" t="s">
        <v>14</v>
      </c>
      <c r="E10">
        <v>2</v>
      </c>
      <c r="F10" t="s">
        <v>18</v>
      </c>
      <c r="G10">
        <v>2013</v>
      </c>
      <c r="H10" s="7">
        <v>796.29960519636995</v>
      </c>
      <c r="I10" s="5">
        <v>12231.882967292901</v>
      </c>
      <c r="J10" t="s">
        <v>15</v>
      </c>
      <c r="M10" s="9">
        <f>H10*100000/I10</f>
        <v>6510.0328978425714</v>
      </c>
    </row>
    <row r="11" spans="1:18" x14ac:dyDescent="0.25">
      <c r="A11" t="s">
        <v>12</v>
      </c>
      <c r="B11" t="s">
        <v>13</v>
      </c>
      <c r="C11">
        <v>1</v>
      </c>
      <c r="D11" t="s">
        <v>14</v>
      </c>
      <c r="E11">
        <v>3</v>
      </c>
      <c r="F11" t="s">
        <v>19</v>
      </c>
      <c r="G11">
        <v>2013</v>
      </c>
      <c r="H11" s="7">
        <v>262.31726512345</v>
      </c>
      <c r="I11" s="5">
        <v>1345.453438083</v>
      </c>
      <c r="J11" t="s">
        <v>15</v>
      </c>
      <c r="M11" s="9">
        <f t="shared" ref="M11:M69" si="0">H11*100000/I11</f>
        <v>19496.569535486804</v>
      </c>
    </row>
    <row r="12" spans="1:18" x14ac:dyDescent="0.25">
      <c r="A12" t="s">
        <v>12</v>
      </c>
      <c r="B12" t="s">
        <v>13</v>
      </c>
      <c r="C12">
        <v>1</v>
      </c>
      <c r="D12" t="s">
        <v>14</v>
      </c>
      <c r="E12">
        <v>4</v>
      </c>
      <c r="F12" t="s">
        <v>20</v>
      </c>
      <c r="G12">
        <v>2013</v>
      </c>
      <c r="H12" s="7">
        <v>512.77426126881005</v>
      </c>
      <c r="I12" s="5">
        <v>164.44720480999999</v>
      </c>
      <c r="J12" t="s">
        <v>15</v>
      </c>
      <c r="M12" s="9">
        <f t="shared" si="0"/>
        <v>311816.95174524997</v>
      </c>
      <c r="P12" t="s">
        <v>61</v>
      </c>
    </row>
    <row r="13" spans="1:18" x14ac:dyDescent="0.25">
      <c r="A13" t="s">
        <v>12</v>
      </c>
      <c r="B13" t="s">
        <v>13</v>
      </c>
      <c r="C13">
        <v>1</v>
      </c>
      <c r="D13" t="s">
        <v>14</v>
      </c>
      <c r="E13">
        <v>5</v>
      </c>
      <c r="F13" t="s">
        <v>21</v>
      </c>
      <c r="G13">
        <v>2013</v>
      </c>
      <c r="H13" s="7">
        <v>277.12748334554999</v>
      </c>
      <c r="I13" s="5">
        <v>20.835089885999999</v>
      </c>
      <c r="J13" t="s">
        <v>15</v>
      </c>
      <c r="M13" s="9">
        <f t="shared" si="0"/>
        <v>1330099.7733240593</v>
      </c>
      <c r="P13" t="s">
        <v>52</v>
      </c>
      <c r="Q13" t="s">
        <v>14</v>
      </c>
      <c r="R13" t="s">
        <v>16</v>
      </c>
    </row>
    <row r="14" spans="1:18" x14ac:dyDescent="0.25">
      <c r="A14" t="s">
        <v>12</v>
      </c>
      <c r="B14" t="s">
        <v>13</v>
      </c>
      <c r="C14">
        <v>1</v>
      </c>
      <c r="D14" t="s">
        <v>14</v>
      </c>
      <c r="E14">
        <v>6</v>
      </c>
      <c r="F14" t="s">
        <v>22</v>
      </c>
      <c r="G14">
        <v>2013</v>
      </c>
      <c r="H14" s="7">
        <v>151.48372488780001</v>
      </c>
      <c r="I14" s="5">
        <v>9.5162138130000002</v>
      </c>
      <c r="J14" t="s">
        <v>15</v>
      </c>
      <c r="M14" s="9">
        <f t="shared" si="0"/>
        <v>1591848.6896633164</v>
      </c>
      <c r="P14" t="s">
        <v>53</v>
      </c>
      <c r="Q14" s="5">
        <f>SUM(H10:H16)</f>
        <v>2732.7443429390801</v>
      </c>
      <c r="R14" s="5">
        <f>SUM(H30:H36)</f>
        <v>1947.5603649894697</v>
      </c>
    </row>
    <row r="15" spans="1:18" x14ac:dyDescent="0.25">
      <c r="A15" t="s">
        <v>12</v>
      </c>
      <c r="B15" t="s">
        <v>13</v>
      </c>
      <c r="C15">
        <v>1</v>
      </c>
      <c r="D15" t="s">
        <v>14</v>
      </c>
      <c r="E15">
        <v>7</v>
      </c>
      <c r="F15" t="s">
        <v>23</v>
      </c>
      <c r="G15">
        <v>2013</v>
      </c>
      <c r="H15" s="7">
        <v>163.87780406710999</v>
      </c>
      <c r="I15" s="5">
        <v>10.826618963</v>
      </c>
      <c r="J15" t="s">
        <v>15</v>
      </c>
      <c r="M15" s="9">
        <f t="shared" si="0"/>
        <v>1513656.3374693692</v>
      </c>
      <c r="P15" t="s">
        <v>54</v>
      </c>
      <c r="Q15" s="5">
        <f>SUM(H17:H22)</f>
        <v>12116.31840935692</v>
      </c>
      <c r="R15" s="5">
        <f>SUM(H37:H42)</f>
        <v>7305.4180587560204</v>
      </c>
    </row>
    <row r="16" spans="1:18" x14ac:dyDescent="0.25">
      <c r="A16" t="s">
        <v>12</v>
      </c>
      <c r="B16" t="s">
        <v>13</v>
      </c>
      <c r="C16">
        <v>1</v>
      </c>
      <c r="D16" t="s">
        <v>14</v>
      </c>
      <c r="E16">
        <v>8</v>
      </c>
      <c r="F16" t="s">
        <v>24</v>
      </c>
      <c r="G16">
        <v>2013</v>
      </c>
      <c r="H16" s="7">
        <v>568.86419904999002</v>
      </c>
      <c r="I16" s="5">
        <v>34.489940214999997</v>
      </c>
      <c r="J16" t="s">
        <v>15</v>
      </c>
      <c r="M16" s="9">
        <f t="shared" si="0"/>
        <v>1649362.6706913968</v>
      </c>
      <c r="P16" t="s">
        <v>55</v>
      </c>
      <c r="Q16" s="5">
        <f>SUM(H23:H25)</f>
        <v>27945.326127542197</v>
      </c>
      <c r="R16" s="5">
        <f>SUM(H43:H45)</f>
        <v>19555.4153437034</v>
      </c>
    </row>
    <row r="17" spans="1:19" x14ac:dyDescent="0.25">
      <c r="A17" t="s">
        <v>12</v>
      </c>
      <c r="B17" t="s">
        <v>13</v>
      </c>
      <c r="C17">
        <v>1</v>
      </c>
      <c r="D17" t="s">
        <v>14</v>
      </c>
      <c r="E17">
        <v>9</v>
      </c>
      <c r="F17" t="s">
        <v>25</v>
      </c>
      <c r="G17">
        <v>2013</v>
      </c>
      <c r="H17" s="7">
        <v>964.53721563251997</v>
      </c>
      <c r="I17" s="5">
        <v>52.622877660999997</v>
      </c>
      <c r="J17" t="s">
        <v>15</v>
      </c>
      <c r="M17" s="9">
        <f t="shared" si="0"/>
        <v>1832923.7367939693</v>
      </c>
      <c r="P17" t="s">
        <v>56</v>
      </c>
      <c r="Q17" s="5">
        <f>SUM(H26:H28)</f>
        <v>77473.910569247993</v>
      </c>
      <c r="R17" s="5">
        <f>SUM(H46:H48)</f>
        <v>57981.640847495997</v>
      </c>
    </row>
    <row r="18" spans="1:19" x14ac:dyDescent="0.25">
      <c r="A18" t="s">
        <v>12</v>
      </c>
      <c r="B18" t="s">
        <v>13</v>
      </c>
      <c r="C18">
        <v>1</v>
      </c>
      <c r="D18" t="s">
        <v>14</v>
      </c>
      <c r="E18">
        <v>10</v>
      </c>
      <c r="F18" t="s">
        <v>26</v>
      </c>
      <c r="G18">
        <v>2013</v>
      </c>
      <c r="H18" s="7">
        <v>1080.4579610315</v>
      </c>
      <c r="I18" s="5">
        <v>58.776354077999997</v>
      </c>
      <c r="J18" t="s">
        <v>15</v>
      </c>
      <c r="M18" s="9">
        <f t="shared" si="0"/>
        <v>1838252.7769545945</v>
      </c>
      <c r="P18" t="s">
        <v>57</v>
      </c>
      <c r="Q18" s="5">
        <f>H29</f>
        <v>111975.38392461</v>
      </c>
      <c r="R18" s="5">
        <f>H49</f>
        <v>160231.42666518001</v>
      </c>
    </row>
    <row r="19" spans="1:19" x14ac:dyDescent="0.25">
      <c r="A19" t="s">
        <v>12</v>
      </c>
      <c r="B19" t="s">
        <v>13</v>
      </c>
      <c r="C19">
        <v>1</v>
      </c>
      <c r="D19" t="s">
        <v>14</v>
      </c>
      <c r="E19">
        <v>11</v>
      </c>
      <c r="F19" t="s">
        <v>27</v>
      </c>
      <c r="G19">
        <v>2013</v>
      </c>
      <c r="H19" s="7">
        <v>1369.3903991499999</v>
      </c>
      <c r="I19" s="5">
        <v>74.318236190999997</v>
      </c>
      <c r="J19" t="s">
        <v>15</v>
      </c>
      <c r="M19" s="9">
        <f t="shared" si="0"/>
        <v>1842603.4703388645</v>
      </c>
    </row>
    <row r="20" spans="1:19" x14ac:dyDescent="0.25">
      <c r="A20" t="s">
        <v>12</v>
      </c>
      <c r="B20" t="s">
        <v>13</v>
      </c>
      <c r="C20">
        <v>1</v>
      </c>
      <c r="D20" t="s">
        <v>14</v>
      </c>
      <c r="E20">
        <v>12</v>
      </c>
      <c r="F20" t="s">
        <v>28</v>
      </c>
      <c r="G20">
        <v>2013</v>
      </c>
      <c r="H20" s="7">
        <v>1656.7983931803001</v>
      </c>
      <c r="I20" s="5">
        <v>99.937648889000002</v>
      </c>
      <c r="J20" t="s">
        <v>15</v>
      </c>
      <c r="M20" s="9">
        <f t="shared" si="0"/>
        <v>1657832.0698943934</v>
      </c>
      <c r="P20" t="s">
        <v>58</v>
      </c>
    </row>
    <row r="21" spans="1:19" x14ac:dyDescent="0.25">
      <c r="A21" t="s">
        <v>12</v>
      </c>
      <c r="B21" t="s">
        <v>13</v>
      </c>
      <c r="C21">
        <v>1</v>
      </c>
      <c r="D21" t="s">
        <v>14</v>
      </c>
      <c r="E21">
        <v>13</v>
      </c>
      <c r="F21" t="s">
        <v>29</v>
      </c>
      <c r="G21">
        <v>2013</v>
      </c>
      <c r="H21" s="7">
        <v>2757.2107337276998</v>
      </c>
      <c r="I21" s="5">
        <v>146.393968849</v>
      </c>
      <c r="J21" t="s">
        <v>15</v>
      </c>
      <c r="M21" s="9">
        <f t="shared" si="0"/>
        <v>1883418.2551411397</v>
      </c>
      <c r="P21" t="s">
        <v>52</v>
      </c>
      <c r="Q21" t="s">
        <v>14</v>
      </c>
      <c r="R21" t="s">
        <v>16</v>
      </c>
    </row>
    <row r="22" spans="1:19" x14ac:dyDescent="0.25">
      <c r="A22" t="s">
        <v>12</v>
      </c>
      <c r="B22" t="s">
        <v>13</v>
      </c>
      <c r="C22">
        <v>1</v>
      </c>
      <c r="D22" t="s">
        <v>14</v>
      </c>
      <c r="E22">
        <v>14</v>
      </c>
      <c r="F22" t="s">
        <v>30</v>
      </c>
      <c r="G22">
        <v>2013</v>
      </c>
      <c r="H22" s="7">
        <v>4287.9237066348996</v>
      </c>
      <c r="I22" s="5">
        <v>217.91343280999999</v>
      </c>
      <c r="J22" t="s">
        <v>15</v>
      </c>
      <c r="M22" s="9">
        <f t="shared" si="0"/>
        <v>1967718.8557593718</v>
      </c>
      <c r="P22" t="s">
        <v>53</v>
      </c>
      <c r="Q22" s="5">
        <f>SUM(M10:M16)</f>
        <v>6422791.0253267214</v>
      </c>
      <c r="R22" s="9">
        <f>SUM(M30:M36)</f>
        <v>6114722.698877003</v>
      </c>
    </row>
    <row r="23" spans="1:19" x14ac:dyDescent="0.25">
      <c r="A23" t="s">
        <v>12</v>
      </c>
      <c r="B23" t="s">
        <v>13</v>
      </c>
      <c r="C23">
        <v>1</v>
      </c>
      <c r="D23" t="s">
        <v>14</v>
      </c>
      <c r="E23">
        <v>15</v>
      </c>
      <c r="F23" t="s">
        <v>31</v>
      </c>
      <c r="G23">
        <v>2013</v>
      </c>
      <c r="H23" s="7">
        <v>6167.1444243839996</v>
      </c>
      <c r="I23" s="5">
        <v>344.61745993599999</v>
      </c>
      <c r="J23" t="s">
        <v>15</v>
      </c>
      <c r="M23" s="9">
        <f t="shared" si="0"/>
        <v>1789562.3818738956</v>
      </c>
      <c r="P23" t="s">
        <v>54</v>
      </c>
      <c r="Q23" s="5">
        <f>SUM(M17:M22)</f>
        <v>11022749.164882332</v>
      </c>
      <c r="R23" s="9">
        <f>SUM(M37:M42)</f>
        <v>11035774.936580773</v>
      </c>
    </row>
    <row r="24" spans="1:19" x14ac:dyDescent="0.25">
      <c r="A24" t="s">
        <v>12</v>
      </c>
      <c r="B24" t="s">
        <v>13</v>
      </c>
      <c r="C24">
        <v>1</v>
      </c>
      <c r="D24" t="s">
        <v>14</v>
      </c>
      <c r="E24">
        <v>16</v>
      </c>
      <c r="F24" t="s">
        <v>32</v>
      </c>
      <c r="G24">
        <v>2013</v>
      </c>
      <c r="H24" s="7">
        <v>8230.4099052202</v>
      </c>
      <c r="I24" s="5">
        <v>546.93895996599997</v>
      </c>
      <c r="J24" t="s">
        <v>15</v>
      </c>
      <c r="M24" s="9">
        <f t="shared" si="0"/>
        <v>1504813.2438273984</v>
      </c>
      <c r="P24" t="s">
        <v>55</v>
      </c>
      <c r="Q24" s="5">
        <f>SUM(M23:M25)</f>
        <v>4796809.133828463</v>
      </c>
      <c r="R24" s="9">
        <f>SUM(M43:M45)</f>
        <v>4928843.8331805449</v>
      </c>
    </row>
    <row r="25" spans="1:19" x14ac:dyDescent="0.25">
      <c r="A25" t="s">
        <v>12</v>
      </c>
      <c r="B25" t="s">
        <v>13</v>
      </c>
      <c r="C25">
        <v>1</v>
      </c>
      <c r="D25" t="s">
        <v>14</v>
      </c>
      <c r="E25">
        <v>17</v>
      </c>
      <c r="F25" t="s">
        <v>33</v>
      </c>
      <c r="G25">
        <v>2013</v>
      </c>
      <c r="H25" s="7">
        <v>13547.771797938</v>
      </c>
      <c r="I25" s="5">
        <v>901.72188816699997</v>
      </c>
      <c r="J25" t="s">
        <v>15</v>
      </c>
      <c r="M25" s="9">
        <f t="shared" si="0"/>
        <v>1502433.5081271683</v>
      </c>
      <c r="P25" t="s">
        <v>56</v>
      </c>
      <c r="Q25" s="5">
        <f>SUM(M26:M28)</f>
        <v>3162462.4848663155</v>
      </c>
      <c r="R25" s="9">
        <f>SUM(M46:M48)</f>
        <v>3479932.6178518487</v>
      </c>
    </row>
    <row r="26" spans="1:19" x14ac:dyDescent="0.25">
      <c r="A26" t="s">
        <v>12</v>
      </c>
      <c r="B26" t="s">
        <v>13</v>
      </c>
      <c r="C26">
        <v>1</v>
      </c>
      <c r="D26" t="s">
        <v>14</v>
      </c>
      <c r="E26">
        <v>18</v>
      </c>
      <c r="F26" t="s">
        <v>34</v>
      </c>
      <c r="G26">
        <v>2013</v>
      </c>
      <c r="H26" s="7">
        <v>20592.081743482999</v>
      </c>
      <c r="I26" s="5">
        <v>1466.6457509669999</v>
      </c>
      <c r="J26" t="s">
        <v>15</v>
      </c>
      <c r="M26" s="9">
        <f t="shared" si="0"/>
        <v>1404025.5958131726</v>
      </c>
      <c r="P26" t="s">
        <v>57</v>
      </c>
      <c r="Q26" s="5">
        <f>M29</f>
        <v>987460.60392227839</v>
      </c>
      <c r="R26" s="9">
        <f>M49</f>
        <v>1601795.3435472767</v>
      </c>
    </row>
    <row r="27" spans="1:19" x14ac:dyDescent="0.25">
      <c r="A27" t="s">
        <v>12</v>
      </c>
      <c r="B27" t="s">
        <v>13</v>
      </c>
      <c r="C27">
        <v>1</v>
      </c>
      <c r="D27" t="s">
        <v>14</v>
      </c>
      <c r="E27">
        <v>19</v>
      </c>
      <c r="F27" t="s">
        <v>35</v>
      </c>
      <c r="G27">
        <v>2013</v>
      </c>
      <c r="H27" s="7">
        <v>23650.165171435001</v>
      </c>
      <c r="I27" s="5">
        <v>2438.1131073350002</v>
      </c>
      <c r="J27" t="s">
        <v>15</v>
      </c>
      <c r="M27" s="9">
        <f t="shared" si="0"/>
        <v>970019.19641398476</v>
      </c>
      <c r="P27" t="s">
        <v>59</v>
      </c>
      <c r="Q27" s="9">
        <f>SUM(Q22:Q26)</f>
        <v>26392272.412826106</v>
      </c>
      <c r="R27" s="9">
        <f>SUM(R22:R26)</f>
        <v>27161069.43003745</v>
      </c>
      <c r="S27" s="9">
        <f>SUM(Q27:R27)</f>
        <v>53553341.84286356</v>
      </c>
    </row>
    <row r="28" spans="1:19" x14ac:dyDescent="0.25">
      <c r="A28" t="s">
        <v>12</v>
      </c>
      <c r="B28" t="s">
        <v>13</v>
      </c>
      <c r="C28">
        <v>1</v>
      </c>
      <c r="D28" t="s">
        <v>14</v>
      </c>
      <c r="E28">
        <v>20</v>
      </c>
      <c r="F28" t="s">
        <v>36</v>
      </c>
      <c r="G28">
        <v>2013</v>
      </c>
      <c r="H28" s="7">
        <v>33231.663654329997</v>
      </c>
      <c r="I28" s="5">
        <v>4214.9819777749999</v>
      </c>
      <c r="J28" t="s">
        <v>15</v>
      </c>
      <c r="M28" s="9">
        <f t="shared" si="0"/>
        <v>788417.69263915787</v>
      </c>
    </row>
    <row r="29" spans="1:19" x14ac:dyDescent="0.25">
      <c r="A29" t="s">
        <v>12</v>
      </c>
      <c r="B29" t="s">
        <v>13</v>
      </c>
      <c r="C29">
        <v>1</v>
      </c>
      <c r="D29" t="s">
        <v>14</v>
      </c>
      <c r="E29">
        <v>21</v>
      </c>
      <c r="F29" t="s">
        <v>37</v>
      </c>
      <c r="G29">
        <v>2013</v>
      </c>
      <c r="H29" s="7">
        <v>111975.38392461</v>
      </c>
      <c r="I29" s="5">
        <v>11339.731780673999</v>
      </c>
      <c r="J29" t="s">
        <v>15</v>
      </c>
      <c r="M29" s="9">
        <f t="shared" si="0"/>
        <v>987460.60392227839</v>
      </c>
      <c r="P29" t="s">
        <v>62</v>
      </c>
    </row>
    <row r="30" spans="1:19" x14ac:dyDescent="0.25">
      <c r="A30" t="s">
        <v>12</v>
      </c>
      <c r="B30" t="s">
        <v>13</v>
      </c>
      <c r="C30">
        <v>2</v>
      </c>
      <c r="D30" t="s">
        <v>16</v>
      </c>
      <c r="E30">
        <v>2</v>
      </c>
      <c r="F30" t="s">
        <v>18</v>
      </c>
      <c r="G30">
        <v>2013</v>
      </c>
      <c r="H30" s="7">
        <v>608.35825507619995</v>
      </c>
      <c r="I30" s="5">
        <v>9802.7663217339996</v>
      </c>
      <c r="J30" t="s">
        <v>15</v>
      </c>
      <c r="M30" s="9">
        <f t="shared" si="0"/>
        <v>6205.985485213404</v>
      </c>
      <c r="P30" t="s">
        <v>52</v>
      </c>
      <c r="Q30" t="s">
        <v>14</v>
      </c>
      <c r="R30" t="s">
        <v>16</v>
      </c>
    </row>
    <row r="31" spans="1:19" x14ac:dyDescent="0.25">
      <c r="A31" t="s">
        <v>12</v>
      </c>
      <c r="B31" t="s">
        <v>13</v>
      </c>
      <c r="C31">
        <v>2</v>
      </c>
      <c r="D31" t="s">
        <v>16</v>
      </c>
      <c r="E31">
        <v>3</v>
      </c>
      <c r="F31" t="s">
        <v>19</v>
      </c>
      <c r="G31">
        <v>2013</v>
      </c>
      <c r="H31" s="7">
        <v>207.47959632761001</v>
      </c>
      <c r="I31" s="5">
        <v>1116.054151733</v>
      </c>
      <c r="J31" t="s">
        <v>15</v>
      </c>
      <c r="M31" s="9">
        <f t="shared" si="0"/>
        <v>18590.459612146718</v>
      </c>
      <c r="P31" t="s">
        <v>53</v>
      </c>
      <c r="Q31" s="10">
        <f>Q14/Q22</f>
        <v>4.2547614147232321E-4</v>
      </c>
      <c r="R31" s="10">
        <f t="shared" ref="R31:R35" si="1">R14/R22</f>
        <v>3.1850346465378521E-4</v>
      </c>
    </row>
    <row r="32" spans="1:19" x14ac:dyDescent="0.25">
      <c r="A32" t="s">
        <v>12</v>
      </c>
      <c r="B32" t="s">
        <v>13</v>
      </c>
      <c r="C32">
        <v>2</v>
      </c>
      <c r="D32" t="s">
        <v>16</v>
      </c>
      <c r="E32">
        <v>4</v>
      </c>
      <c r="F32" t="s">
        <v>20</v>
      </c>
      <c r="G32">
        <v>2013</v>
      </c>
      <c r="H32" s="7">
        <v>394.35302438192002</v>
      </c>
      <c r="I32" s="5">
        <v>132.70029557699999</v>
      </c>
      <c r="J32" t="s">
        <v>15</v>
      </c>
      <c r="M32" s="9">
        <f t="shared" si="0"/>
        <v>297175.69404590718</v>
      </c>
      <c r="P32" t="s">
        <v>54</v>
      </c>
      <c r="Q32" s="10">
        <f t="shared" ref="Q32:Q35" si="2">Q15/Q23</f>
        <v>1.0992102086436494E-3</v>
      </c>
      <c r="R32" s="10">
        <f t="shared" si="1"/>
        <v>6.6197599178472062E-4</v>
      </c>
    </row>
    <row r="33" spans="1:18" x14ac:dyDescent="0.25">
      <c r="A33" t="s">
        <v>12</v>
      </c>
      <c r="B33" t="s">
        <v>13</v>
      </c>
      <c r="C33">
        <v>2</v>
      </c>
      <c r="D33" t="s">
        <v>16</v>
      </c>
      <c r="E33">
        <v>5</v>
      </c>
      <c r="F33" t="s">
        <v>21</v>
      </c>
      <c r="G33">
        <v>2013</v>
      </c>
      <c r="H33" s="7">
        <v>224.82813666211999</v>
      </c>
      <c r="I33" s="5">
        <v>17.761228170999999</v>
      </c>
      <c r="J33" t="s">
        <v>15</v>
      </c>
      <c r="M33" s="9">
        <f t="shared" si="0"/>
        <v>1265836.6555372148</v>
      </c>
      <c r="P33" t="s">
        <v>55</v>
      </c>
      <c r="Q33" s="10">
        <f t="shared" si="2"/>
        <v>5.8258157345606699E-3</v>
      </c>
      <c r="R33" s="10">
        <f t="shared" si="1"/>
        <v>3.9675461437950329E-3</v>
      </c>
    </row>
    <row r="34" spans="1:18" x14ac:dyDescent="0.25">
      <c r="A34" t="s">
        <v>12</v>
      </c>
      <c r="B34" t="s">
        <v>13</v>
      </c>
      <c r="C34">
        <v>2</v>
      </c>
      <c r="D34" t="s">
        <v>16</v>
      </c>
      <c r="E34">
        <v>6</v>
      </c>
      <c r="F34" t="s">
        <v>22</v>
      </c>
      <c r="G34">
        <v>2013</v>
      </c>
      <c r="H34" s="7">
        <v>116.31950764131</v>
      </c>
      <c r="I34" s="5">
        <v>7.657394708</v>
      </c>
      <c r="J34" t="s">
        <v>15</v>
      </c>
      <c r="M34" s="9">
        <f t="shared" si="0"/>
        <v>1519048.0845892162</v>
      </c>
      <c r="P34" t="s">
        <v>56</v>
      </c>
      <c r="Q34" s="10">
        <f>Q17/Q25</f>
        <v>2.4497969838375173E-2</v>
      </c>
      <c r="R34" s="10">
        <f t="shared" si="1"/>
        <v>1.6661713663665097E-2</v>
      </c>
    </row>
    <row r="35" spans="1:18" x14ac:dyDescent="0.25">
      <c r="A35" t="s">
        <v>12</v>
      </c>
      <c r="B35" t="s">
        <v>13</v>
      </c>
      <c r="C35">
        <v>2</v>
      </c>
      <c r="D35" t="s">
        <v>16</v>
      </c>
      <c r="E35">
        <v>7</v>
      </c>
      <c r="F35" t="s">
        <v>23</v>
      </c>
      <c r="G35">
        <v>2013</v>
      </c>
      <c r="H35" s="7">
        <v>124.97838369794</v>
      </c>
      <c r="I35" s="5">
        <v>8.6421930519999997</v>
      </c>
      <c r="J35" t="s">
        <v>15</v>
      </c>
      <c r="M35" s="9">
        <f t="shared" si="0"/>
        <v>1446142.0029146094</v>
      </c>
      <c r="P35" t="s">
        <v>57</v>
      </c>
      <c r="Q35" s="10">
        <f t="shared" si="2"/>
        <v>0.11339731780673998</v>
      </c>
      <c r="R35" s="10">
        <f t="shared" si="1"/>
        <v>0.10003239634243001</v>
      </c>
    </row>
    <row r="36" spans="1:18" x14ac:dyDescent="0.25">
      <c r="A36" t="s">
        <v>12</v>
      </c>
      <c r="B36" t="s">
        <v>13</v>
      </c>
      <c r="C36">
        <v>2</v>
      </c>
      <c r="D36" t="s">
        <v>16</v>
      </c>
      <c r="E36">
        <v>8</v>
      </c>
      <c r="F36" t="s">
        <v>24</v>
      </c>
      <c r="G36">
        <v>2013</v>
      </c>
      <c r="H36" s="7">
        <v>271.24346120236999</v>
      </c>
      <c r="I36" s="5">
        <v>17.368209302</v>
      </c>
      <c r="J36" t="s">
        <v>15</v>
      </c>
      <c r="M36" s="9">
        <f t="shared" si="0"/>
        <v>1561723.8166926946</v>
      </c>
    </row>
    <row r="37" spans="1:18" x14ac:dyDescent="0.25">
      <c r="A37" t="s">
        <v>12</v>
      </c>
      <c r="B37" t="s">
        <v>13</v>
      </c>
      <c r="C37">
        <v>2</v>
      </c>
      <c r="D37" t="s">
        <v>16</v>
      </c>
      <c r="E37">
        <v>9</v>
      </c>
      <c r="F37" t="s">
        <v>25</v>
      </c>
      <c r="G37">
        <v>2013</v>
      </c>
      <c r="H37" s="7">
        <v>360.62573988397997</v>
      </c>
      <c r="I37" s="5">
        <v>20.507971353999999</v>
      </c>
      <c r="J37" t="s">
        <v>15</v>
      </c>
      <c r="M37" s="9">
        <f t="shared" si="0"/>
        <v>1758466.1771708657</v>
      </c>
    </row>
    <row r="38" spans="1:18" x14ac:dyDescent="0.25">
      <c r="A38" t="s">
        <v>12</v>
      </c>
      <c r="B38" t="s">
        <v>13</v>
      </c>
      <c r="C38">
        <v>2</v>
      </c>
      <c r="D38" t="s">
        <v>16</v>
      </c>
      <c r="E38">
        <v>10</v>
      </c>
      <c r="F38" t="s">
        <v>26</v>
      </c>
      <c r="G38">
        <v>2013</v>
      </c>
      <c r="H38" s="7">
        <v>472.90144570706002</v>
      </c>
      <c r="I38" s="5">
        <v>25.766056110000001</v>
      </c>
      <c r="J38" t="s">
        <v>15</v>
      </c>
      <c r="M38" s="9">
        <f t="shared" si="0"/>
        <v>1835366.0478272552</v>
      </c>
    </row>
    <row r="39" spans="1:18" x14ac:dyDescent="0.25">
      <c r="A39" t="s">
        <v>12</v>
      </c>
      <c r="B39" t="s">
        <v>13</v>
      </c>
      <c r="C39">
        <v>2</v>
      </c>
      <c r="D39" t="s">
        <v>16</v>
      </c>
      <c r="E39">
        <v>11</v>
      </c>
      <c r="F39" t="s">
        <v>27</v>
      </c>
      <c r="G39">
        <v>2013</v>
      </c>
      <c r="H39" s="7">
        <v>696.42271963618998</v>
      </c>
      <c r="I39" s="5">
        <v>37.938228711999997</v>
      </c>
      <c r="J39" t="s">
        <v>15</v>
      </c>
      <c r="M39" s="9">
        <f t="shared" si="0"/>
        <v>1835675.3683018126</v>
      </c>
    </row>
    <row r="40" spans="1:18" x14ac:dyDescent="0.25">
      <c r="A40" t="s">
        <v>12</v>
      </c>
      <c r="B40" t="s">
        <v>13</v>
      </c>
      <c r="C40">
        <v>2</v>
      </c>
      <c r="D40" t="s">
        <v>16</v>
      </c>
      <c r="E40">
        <v>12</v>
      </c>
      <c r="F40" t="s">
        <v>28</v>
      </c>
      <c r="G40">
        <v>2013</v>
      </c>
      <c r="H40" s="7">
        <v>950.60022034358997</v>
      </c>
      <c r="I40" s="5">
        <v>57.214288775</v>
      </c>
      <c r="J40" t="s">
        <v>15</v>
      </c>
      <c r="M40" s="9">
        <f t="shared" si="0"/>
        <v>1661473.4547901228</v>
      </c>
    </row>
    <row r="41" spans="1:18" x14ac:dyDescent="0.25">
      <c r="A41" t="s">
        <v>12</v>
      </c>
      <c r="B41" t="s">
        <v>13</v>
      </c>
      <c r="C41">
        <v>2</v>
      </c>
      <c r="D41" t="s">
        <v>16</v>
      </c>
      <c r="E41">
        <v>13</v>
      </c>
      <c r="F41" t="s">
        <v>29</v>
      </c>
      <c r="G41">
        <v>2013</v>
      </c>
      <c r="H41" s="7">
        <v>1775.9450408713001</v>
      </c>
      <c r="I41" s="5">
        <v>92.276127969999905</v>
      </c>
      <c r="J41" t="s">
        <v>15</v>
      </c>
      <c r="M41" s="9">
        <f t="shared" si="0"/>
        <v>1924598.5716356472</v>
      </c>
    </row>
    <row r="42" spans="1:18" x14ac:dyDescent="0.25">
      <c r="A42" t="s">
        <v>12</v>
      </c>
      <c r="B42" t="s">
        <v>13</v>
      </c>
      <c r="C42">
        <v>2</v>
      </c>
      <c r="D42" t="s">
        <v>16</v>
      </c>
      <c r="E42">
        <v>14</v>
      </c>
      <c r="F42" t="s">
        <v>30</v>
      </c>
      <c r="G42">
        <v>2013</v>
      </c>
      <c r="H42" s="7">
        <v>3048.9228923138999</v>
      </c>
      <c r="I42" s="5">
        <v>150.922183953</v>
      </c>
      <c r="J42" t="s">
        <v>15</v>
      </c>
      <c r="M42" s="9">
        <f t="shared" si="0"/>
        <v>2020195.3168550699</v>
      </c>
    </row>
    <row r="43" spans="1:18" x14ac:dyDescent="0.25">
      <c r="A43" t="s">
        <v>12</v>
      </c>
      <c r="B43" t="s">
        <v>13</v>
      </c>
      <c r="C43">
        <v>2</v>
      </c>
      <c r="D43" t="s">
        <v>16</v>
      </c>
      <c r="E43">
        <v>15</v>
      </c>
      <c r="F43" t="s">
        <v>31</v>
      </c>
      <c r="G43">
        <v>2013</v>
      </c>
      <c r="H43" s="7">
        <v>4425.3018108332999</v>
      </c>
      <c r="I43" s="5">
        <v>242.54419984699999</v>
      </c>
      <c r="J43" t="s">
        <v>15</v>
      </c>
      <c r="M43" s="9">
        <f t="shared" si="0"/>
        <v>1824534.1729980917</v>
      </c>
    </row>
    <row r="44" spans="1:18" x14ac:dyDescent="0.25">
      <c r="A44" t="s">
        <v>12</v>
      </c>
      <c r="B44" t="s">
        <v>13</v>
      </c>
      <c r="C44">
        <v>2</v>
      </c>
      <c r="D44" t="s">
        <v>16</v>
      </c>
      <c r="E44">
        <v>16</v>
      </c>
      <c r="F44" t="s">
        <v>32</v>
      </c>
      <c r="G44">
        <v>2013</v>
      </c>
      <c r="H44" s="7">
        <v>5809.5740151540003</v>
      </c>
      <c r="I44" s="5">
        <v>377.71249030000001</v>
      </c>
      <c r="J44" t="s">
        <v>15</v>
      </c>
      <c r="M44" s="9">
        <f t="shared" si="0"/>
        <v>1538094.2289040317</v>
      </c>
    </row>
    <row r="45" spans="1:18" x14ac:dyDescent="0.25">
      <c r="A45" t="s">
        <v>12</v>
      </c>
      <c r="B45" t="s">
        <v>13</v>
      </c>
      <c r="C45">
        <v>2</v>
      </c>
      <c r="D45" t="s">
        <v>16</v>
      </c>
      <c r="E45">
        <v>17</v>
      </c>
      <c r="F45" t="s">
        <v>33</v>
      </c>
      <c r="G45">
        <v>2013</v>
      </c>
      <c r="H45" s="7">
        <v>9320.5395177161008</v>
      </c>
      <c r="I45" s="5">
        <v>595.09945640800004</v>
      </c>
      <c r="J45" t="s">
        <v>15</v>
      </c>
      <c r="M45" s="9">
        <f t="shared" si="0"/>
        <v>1566215.4312784218</v>
      </c>
    </row>
    <row r="46" spans="1:18" x14ac:dyDescent="0.25">
      <c r="A46" t="s">
        <v>12</v>
      </c>
      <c r="B46" t="s">
        <v>13</v>
      </c>
      <c r="C46">
        <v>2</v>
      </c>
      <c r="D46" t="s">
        <v>16</v>
      </c>
      <c r="E46">
        <v>18</v>
      </c>
      <c r="F46" t="s">
        <v>34</v>
      </c>
      <c r="G46">
        <v>2013</v>
      </c>
      <c r="H46" s="7">
        <v>14093.479223885999</v>
      </c>
      <c r="I46" s="5">
        <v>954.32658611099998</v>
      </c>
      <c r="J46" t="s">
        <v>15</v>
      </c>
      <c r="M46" s="9">
        <f t="shared" si="0"/>
        <v>1476798.3444031132</v>
      </c>
    </row>
    <row r="47" spans="1:18" x14ac:dyDescent="0.25">
      <c r="A47" t="s">
        <v>12</v>
      </c>
      <c r="B47" t="s">
        <v>13</v>
      </c>
      <c r="C47">
        <v>2</v>
      </c>
      <c r="D47" t="s">
        <v>16</v>
      </c>
      <c r="E47">
        <v>19</v>
      </c>
      <c r="F47" t="s">
        <v>35</v>
      </c>
      <c r="G47">
        <v>2013</v>
      </c>
      <c r="H47" s="7">
        <v>17223.630567523</v>
      </c>
      <c r="I47" s="5">
        <v>1601.2302449179999</v>
      </c>
      <c r="J47" t="s">
        <v>15</v>
      </c>
      <c r="M47" s="9">
        <f t="shared" si="0"/>
        <v>1075649.8400019314</v>
      </c>
    </row>
    <row r="48" spans="1:18" x14ac:dyDescent="0.25">
      <c r="A48" t="s">
        <v>12</v>
      </c>
      <c r="B48" t="s">
        <v>13</v>
      </c>
      <c r="C48">
        <v>2</v>
      </c>
      <c r="D48" t="s">
        <v>16</v>
      </c>
      <c r="E48">
        <v>20</v>
      </c>
      <c r="F48" t="s">
        <v>36</v>
      </c>
      <c r="G48">
        <v>2013</v>
      </c>
      <c r="H48" s="7">
        <v>26664.531056086998</v>
      </c>
      <c r="I48" s="5">
        <v>2874.9303055139999</v>
      </c>
      <c r="J48" t="s">
        <v>15</v>
      </c>
      <c r="M48" s="9">
        <f t="shared" si="0"/>
        <v>927484.43344680418</v>
      </c>
    </row>
    <row r="49" spans="1:13" x14ac:dyDescent="0.25">
      <c r="A49" t="s">
        <v>12</v>
      </c>
      <c r="B49" t="s">
        <v>13</v>
      </c>
      <c r="C49">
        <v>2</v>
      </c>
      <c r="D49" t="s">
        <v>16</v>
      </c>
      <c r="E49">
        <v>21</v>
      </c>
      <c r="F49" t="s">
        <v>37</v>
      </c>
      <c r="G49">
        <v>2013</v>
      </c>
      <c r="H49" s="7">
        <v>160231.42666518001</v>
      </c>
      <c r="I49" s="5">
        <v>10003.239634243</v>
      </c>
      <c r="J49" t="s">
        <v>15</v>
      </c>
      <c r="M49" s="9">
        <f t="shared" si="0"/>
        <v>1601795.3435472767</v>
      </c>
    </row>
    <row r="50" spans="1:13" x14ac:dyDescent="0.25">
      <c r="A50" t="s">
        <v>12</v>
      </c>
      <c r="B50" t="s">
        <v>13</v>
      </c>
      <c r="C50">
        <v>3</v>
      </c>
      <c r="D50" t="s">
        <v>17</v>
      </c>
      <c r="E50">
        <v>2</v>
      </c>
      <c r="F50" t="s">
        <v>18</v>
      </c>
      <c r="G50">
        <v>2013</v>
      </c>
      <c r="H50" s="7">
        <v>1404.6578602725999</v>
      </c>
      <c r="I50" s="5">
        <v>11046.365442065</v>
      </c>
      <c r="J50" t="s">
        <v>15</v>
      </c>
      <c r="M50" s="9">
        <f t="shared" si="0"/>
        <v>12716.018383056629</v>
      </c>
    </row>
    <row r="51" spans="1:13" x14ac:dyDescent="0.25">
      <c r="A51" t="s">
        <v>12</v>
      </c>
      <c r="B51" t="s">
        <v>13</v>
      </c>
      <c r="C51">
        <v>3</v>
      </c>
      <c r="D51" t="s">
        <v>17</v>
      </c>
      <c r="E51">
        <v>3</v>
      </c>
      <c r="F51" t="s">
        <v>19</v>
      </c>
      <c r="G51">
        <v>2013</v>
      </c>
      <c r="H51" s="7">
        <v>469.79686145106001</v>
      </c>
      <c r="I51" s="5">
        <v>1233.482558143</v>
      </c>
      <c r="J51" t="s">
        <v>15</v>
      </c>
      <c r="M51" s="9">
        <f t="shared" si="0"/>
        <v>38087.029147646492</v>
      </c>
    </row>
    <row r="52" spans="1:13" x14ac:dyDescent="0.25">
      <c r="A52" t="s">
        <v>12</v>
      </c>
      <c r="B52" t="s">
        <v>13</v>
      </c>
      <c r="C52">
        <v>3</v>
      </c>
      <c r="D52" t="s">
        <v>17</v>
      </c>
      <c r="E52">
        <v>4</v>
      </c>
      <c r="F52" t="s">
        <v>20</v>
      </c>
      <c r="G52">
        <v>2013</v>
      </c>
      <c r="H52" s="7">
        <v>907.12728565072996</v>
      </c>
      <c r="I52" s="5">
        <v>148.95537604899999</v>
      </c>
      <c r="J52" t="s">
        <v>15</v>
      </c>
      <c r="M52" s="9">
        <f t="shared" si="0"/>
        <v>608992.6457923369</v>
      </c>
    </row>
    <row r="53" spans="1:13" x14ac:dyDescent="0.25">
      <c r="A53" t="s">
        <v>12</v>
      </c>
      <c r="B53" t="s">
        <v>13</v>
      </c>
      <c r="C53">
        <v>3</v>
      </c>
      <c r="D53" t="s">
        <v>17</v>
      </c>
      <c r="E53">
        <v>5</v>
      </c>
      <c r="F53" t="s">
        <v>21</v>
      </c>
      <c r="G53">
        <v>2013</v>
      </c>
      <c r="H53" s="7">
        <v>501.95562000767001</v>
      </c>
      <c r="I53" s="5">
        <v>19.336206173000001</v>
      </c>
      <c r="J53" t="s">
        <v>15</v>
      </c>
      <c r="M53" s="9">
        <f t="shared" si="0"/>
        <v>2595936.4288769988</v>
      </c>
    </row>
    <row r="54" spans="1:13" x14ac:dyDescent="0.25">
      <c r="A54" t="s">
        <v>12</v>
      </c>
      <c r="B54" t="s">
        <v>13</v>
      </c>
      <c r="C54">
        <v>3</v>
      </c>
      <c r="D54" t="s">
        <v>17</v>
      </c>
      <c r="E54">
        <v>6</v>
      </c>
      <c r="F54" t="s">
        <v>22</v>
      </c>
      <c r="G54">
        <v>2013</v>
      </c>
      <c r="H54" s="7">
        <v>267.80323252911001</v>
      </c>
      <c r="I54" s="5">
        <v>8.6085541229999993</v>
      </c>
      <c r="J54" t="s">
        <v>15</v>
      </c>
      <c r="M54" s="9">
        <f t="shared" si="0"/>
        <v>3110896.7743329136</v>
      </c>
    </row>
    <row r="55" spans="1:13" x14ac:dyDescent="0.25">
      <c r="A55" t="s">
        <v>12</v>
      </c>
      <c r="B55" t="s">
        <v>13</v>
      </c>
      <c r="C55">
        <v>3</v>
      </c>
      <c r="D55" t="s">
        <v>17</v>
      </c>
      <c r="E55">
        <v>7</v>
      </c>
      <c r="F55" t="s">
        <v>23</v>
      </c>
      <c r="G55">
        <v>2013</v>
      </c>
      <c r="H55" s="7">
        <v>288.85618776504998</v>
      </c>
      <c r="I55" s="5">
        <v>9.7593198769999994</v>
      </c>
      <c r="J55" t="s">
        <v>15</v>
      </c>
      <c r="M55" s="9">
        <f t="shared" si="0"/>
        <v>2959798.3405155479</v>
      </c>
    </row>
    <row r="56" spans="1:13" x14ac:dyDescent="0.25">
      <c r="A56" t="s">
        <v>12</v>
      </c>
      <c r="B56" t="s">
        <v>13</v>
      </c>
      <c r="C56">
        <v>3</v>
      </c>
      <c r="D56" t="s">
        <v>17</v>
      </c>
      <c r="E56">
        <v>8</v>
      </c>
      <c r="F56" t="s">
        <v>24</v>
      </c>
      <c r="G56">
        <v>2013</v>
      </c>
      <c r="H56" s="7">
        <v>840.10766025236001</v>
      </c>
      <c r="I56" s="5">
        <v>26.162722915</v>
      </c>
      <c r="J56" t="s">
        <v>15</v>
      </c>
      <c r="M56" s="9">
        <f t="shared" si="0"/>
        <v>3211086.48737283</v>
      </c>
    </row>
    <row r="57" spans="1:13" x14ac:dyDescent="0.25">
      <c r="A57" t="s">
        <v>12</v>
      </c>
      <c r="B57" t="s">
        <v>13</v>
      </c>
      <c r="C57">
        <v>3</v>
      </c>
      <c r="D57" t="s">
        <v>17</v>
      </c>
      <c r="E57">
        <v>9</v>
      </c>
      <c r="F57" t="s">
        <v>25</v>
      </c>
      <c r="G57">
        <v>2013</v>
      </c>
      <c r="H57" s="7">
        <v>1325.1629555165</v>
      </c>
      <c r="I57" s="5">
        <v>36.898331489</v>
      </c>
      <c r="J57" t="s">
        <v>15</v>
      </c>
      <c r="M57" s="9">
        <f t="shared" si="0"/>
        <v>3591389.9139627842</v>
      </c>
    </row>
    <row r="58" spans="1:13" x14ac:dyDescent="0.25">
      <c r="A58" t="s">
        <v>12</v>
      </c>
      <c r="B58" t="s">
        <v>13</v>
      </c>
      <c r="C58">
        <v>3</v>
      </c>
      <c r="D58" t="s">
        <v>17</v>
      </c>
      <c r="E58">
        <v>10</v>
      </c>
      <c r="F58" t="s">
        <v>26</v>
      </c>
      <c r="G58">
        <v>2013</v>
      </c>
      <c r="H58" s="7">
        <v>1553.3594067385</v>
      </c>
      <c r="I58" s="5">
        <v>42.284174837000002</v>
      </c>
      <c r="J58" t="s">
        <v>15</v>
      </c>
      <c r="M58" s="9">
        <f t="shared" si="0"/>
        <v>3673618.8248357656</v>
      </c>
    </row>
    <row r="59" spans="1:13" x14ac:dyDescent="0.25">
      <c r="A59" t="s">
        <v>12</v>
      </c>
      <c r="B59" t="s">
        <v>13</v>
      </c>
      <c r="C59">
        <v>3</v>
      </c>
      <c r="D59" t="s">
        <v>17</v>
      </c>
      <c r="E59">
        <v>11</v>
      </c>
      <c r="F59" t="s">
        <v>27</v>
      </c>
      <c r="G59">
        <v>2013</v>
      </c>
      <c r="H59" s="7">
        <v>2065.8131187862</v>
      </c>
      <c r="I59" s="5">
        <v>56.162493638999997</v>
      </c>
      <c r="J59" t="s">
        <v>15</v>
      </c>
      <c r="M59" s="9">
        <f t="shared" si="0"/>
        <v>3678278.8386583878</v>
      </c>
    </row>
    <row r="60" spans="1:13" x14ac:dyDescent="0.25">
      <c r="A60" t="s">
        <v>12</v>
      </c>
      <c r="B60" t="s">
        <v>13</v>
      </c>
      <c r="C60">
        <v>3</v>
      </c>
      <c r="D60" t="s">
        <v>17</v>
      </c>
      <c r="E60">
        <v>12</v>
      </c>
      <c r="F60" t="s">
        <v>28</v>
      </c>
      <c r="G60">
        <v>2013</v>
      </c>
      <c r="H60" s="7">
        <v>2607.3986135238001</v>
      </c>
      <c r="I60" s="5">
        <v>78.552534381999905</v>
      </c>
      <c r="J60" t="s">
        <v>15</v>
      </c>
      <c r="M60" s="9">
        <f t="shared" si="0"/>
        <v>3319305.5246875375</v>
      </c>
    </row>
    <row r="61" spans="1:13" x14ac:dyDescent="0.25">
      <c r="A61" t="s">
        <v>12</v>
      </c>
      <c r="B61" t="s">
        <v>13</v>
      </c>
      <c r="C61">
        <v>3</v>
      </c>
      <c r="D61" t="s">
        <v>17</v>
      </c>
      <c r="E61">
        <v>13</v>
      </c>
      <c r="F61" t="s">
        <v>29</v>
      </c>
      <c r="G61">
        <v>2013</v>
      </c>
      <c r="H61" s="7">
        <v>4533.1557745990003</v>
      </c>
      <c r="I61" s="5">
        <v>119.04243024199999</v>
      </c>
      <c r="J61" t="s">
        <v>15</v>
      </c>
      <c r="M61" s="9">
        <f t="shared" si="0"/>
        <v>3808016.8267596685</v>
      </c>
    </row>
    <row r="62" spans="1:13" x14ac:dyDescent="0.25">
      <c r="A62" t="s">
        <v>12</v>
      </c>
      <c r="B62" t="s">
        <v>13</v>
      </c>
      <c r="C62">
        <v>3</v>
      </c>
      <c r="D62" t="s">
        <v>17</v>
      </c>
      <c r="E62">
        <v>14</v>
      </c>
      <c r="F62" t="s">
        <v>30</v>
      </c>
      <c r="G62">
        <v>2013</v>
      </c>
      <c r="H62" s="7">
        <v>7336.8465989488004</v>
      </c>
      <c r="I62" s="5">
        <v>183.97704367199901</v>
      </c>
      <c r="J62" t="s">
        <v>15</v>
      </c>
      <c r="M62" s="9">
        <f t="shared" si="0"/>
        <v>3987914.1726123169</v>
      </c>
    </row>
    <row r="63" spans="1:13" x14ac:dyDescent="0.25">
      <c r="A63" t="s">
        <v>12</v>
      </c>
      <c r="B63" t="s">
        <v>13</v>
      </c>
      <c r="C63">
        <v>3</v>
      </c>
      <c r="D63" t="s">
        <v>17</v>
      </c>
      <c r="E63">
        <v>15</v>
      </c>
      <c r="F63" t="s">
        <v>31</v>
      </c>
      <c r="G63">
        <v>2013</v>
      </c>
      <c r="H63" s="7">
        <v>10592.446235216999</v>
      </c>
      <c r="I63" s="5">
        <v>293.08697414199997</v>
      </c>
      <c r="J63" t="s">
        <v>15</v>
      </c>
      <c r="M63" s="9">
        <f t="shared" si="0"/>
        <v>3614096.5548625789</v>
      </c>
    </row>
    <row r="64" spans="1:13" x14ac:dyDescent="0.25">
      <c r="A64" t="s">
        <v>12</v>
      </c>
      <c r="B64" t="s">
        <v>13</v>
      </c>
      <c r="C64">
        <v>3</v>
      </c>
      <c r="D64" t="s">
        <v>17</v>
      </c>
      <c r="E64">
        <v>16</v>
      </c>
      <c r="F64" t="s">
        <v>32</v>
      </c>
      <c r="G64">
        <v>2013</v>
      </c>
      <c r="H64" s="7">
        <v>14039.983920373999</v>
      </c>
      <c r="I64" s="5">
        <v>461.40029055100001</v>
      </c>
      <c r="J64" t="s">
        <v>15</v>
      </c>
      <c r="M64" s="9">
        <f t="shared" si="0"/>
        <v>3042907.4727299325</v>
      </c>
    </row>
    <row r="65" spans="1:13" x14ac:dyDescent="0.25">
      <c r="A65" t="s">
        <v>12</v>
      </c>
      <c r="B65" t="s">
        <v>13</v>
      </c>
      <c r="C65">
        <v>3</v>
      </c>
      <c r="D65" t="s">
        <v>17</v>
      </c>
      <c r="E65">
        <v>17</v>
      </c>
      <c r="F65" t="s">
        <v>33</v>
      </c>
      <c r="G65">
        <v>2013</v>
      </c>
      <c r="H65" s="7">
        <v>22868.311315653998</v>
      </c>
      <c r="I65" s="5">
        <v>745.22409592099996</v>
      </c>
      <c r="J65" t="s">
        <v>15</v>
      </c>
      <c r="M65" s="9">
        <f t="shared" si="0"/>
        <v>3068648.9394028168</v>
      </c>
    </row>
    <row r="66" spans="1:13" x14ac:dyDescent="0.25">
      <c r="A66" t="s">
        <v>12</v>
      </c>
      <c r="B66" t="s">
        <v>13</v>
      </c>
      <c r="C66">
        <v>3</v>
      </c>
      <c r="D66" t="s">
        <v>17</v>
      </c>
      <c r="E66">
        <v>18</v>
      </c>
      <c r="F66" t="s">
        <v>34</v>
      </c>
      <c r="G66">
        <v>2013</v>
      </c>
      <c r="H66" s="7">
        <v>34685.560967368998</v>
      </c>
      <c r="I66" s="5">
        <v>1204.015298649</v>
      </c>
      <c r="J66" t="s">
        <v>15</v>
      </c>
      <c r="M66" s="9">
        <f t="shared" si="0"/>
        <v>2880823.9402181129</v>
      </c>
    </row>
    <row r="67" spans="1:13" x14ac:dyDescent="0.25">
      <c r="A67" t="s">
        <v>12</v>
      </c>
      <c r="B67" t="s">
        <v>13</v>
      </c>
      <c r="C67">
        <v>3</v>
      </c>
      <c r="D67" t="s">
        <v>17</v>
      </c>
      <c r="E67">
        <v>19</v>
      </c>
      <c r="F67" t="s">
        <v>35</v>
      </c>
      <c r="G67">
        <v>2013</v>
      </c>
      <c r="H67" s="7">
        <v>40873.795738957</v>
      </c>
      <c r="I67" s="5">
        <v>1998.064936769</v>
      </c>
      <c r="J67" t="s">
        <v>15</v>
      </c>
      <c r="M67" s="9">
        <f t="shared" si="0"/>
        <v>2045669.0364154312</v>
      </c>
    </row>
    <row r="68" spans="1:13" x14ac:dyDescent="0.25">
      <c r="A68" t="s">
        <v>12</v>
      </c>
      <c r="B68" t="s">
        <v>13</v>
      </c>
      <c r="C68">
        <v>3</v>
      </c>
      <c r="D68" t="s">
        <v>17</v>
      </c>
      <c r="E68">
        <v>20</v>
      </c>
      <c r="F68" t="s">
        <v>36</v>
      </c>
      <c r="G68">
        <v>2013</v>
      </c>
      <c r="H68" s="7">
        <v>59896.194710415999</v>
      </c>
      <c r="I68" s="5">
        <v>3490.6533303880001</v>
      </c>
      <c r="J68" t="s">
        <v>15</v>
      </c>
      <c r="M68" s="9">
        <f t="shared" si="0"/>
        <v>1715902.1260859009</v>
      </c>
    </row>
    <row r="69" spans="1:13" x14ac:dyDescent="0.25">
      <c r="A69" t="s">
        <v>12</v>
      </c>
      <c r="B69" t="s">
        <v>13</v>
      </c>
      <c r="C69">
        <v>3</v>
      </c>
      <c r="D69" t="s">
        <v>17</v>
      </c>
      <c r="E69">
        <v>21</v>
      </c>
      <c r="F69" t="s">
        <v>37</v>
      </c>
      <c r="G69">
        <v>2013</v>
      </c>
      <c r="H69" s="7">
        <v>272206.81058978999</v>
      </c>
      <c r="I69" s="5">
        <v>10512.935612093999</v>
      </c>
      <c r="J69" t="s">
        <v>15</v>
      </c>
      <c r="M69" s="9">
        <f t="shared" si="0"/>
        <v>2589255.9474695669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>
      <selection activeCell="V13" sqref="V13:W17"/>
    </sheetView>
  </sheetViews>
  <sheetFormatPr defaultRowHeight="15" x14ac:dyDescent="0.25"/>
  <cols>
    <col min="2" max="2" width="11.5703125" customWidth="1"/>
    <col min="3" max="3" width="13.7109375" customWidth="1"/>
    <col min="4" max="4" width="11.140625" customWidth="1"/>
    <col min="5" max="5" width="11" customWidth="1"/>
    <col min="7" max="7" width="10.42578125" customWidth="1"/>
    <col min="9" max="9" width="12.42578125" customWidth="1"/>
    <col min="10" max="10" width="9.5703125" bestFit="1" customWidth="1"/>
    <col min="13" max="13" width="13.28515625" customWidth="1"/>
    <col min="18" max="18" width="10.5703125" bestFit="1" customWidth="1"/>
    <col min="19" max="20" width="10.140625" bestFit="1" customWidth="1"/>
  </cols>
  <sheetData>
    <row r="1" spans="1:23" ht="18.75" x14ac:dyDescent="0.3">
      <c r="A1" s="4" t="s">
        <v>42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23" x14ac:dyDescent="0.25">
      <c r="A3" t="s">
        <v>12</v>
      </c>
      <c r="B3">
        <v>294</v>
      </c>
      <c r="C3" t="s">
        <v>13</v>
      </c>
      <c r="D3">
        <v>1</v>
      </c>
      <c r="E3" t="s">
        <v>14</v>
      </c>
      <c r="F3">
        <v>22</v>
      </c>
      <c r="G3" t="s">
        <v>38</v>
      </c>
      <c r="H3">
        <v>2013</v>
      </c>
      <c r="I3" s="5">
        <v>3609926.3124700999</v>
      </c>
      <c r="J3" s="5">
        <v>13677.967004889</v>
      </c>
      <c r="K3" t="s">
        <v>41</v>
      </c>
    </row>
    <row r="4" spans="1:23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5">
        <v>2935691.3083249</v>
      </c>
      <c r="J4" s="5">
        <v>10808.452575384001</v>
      </c>
      <c r="K4" t="s">
        <v>41</v>
      </c>
    </row>
    <row r="5" spans="1:23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5">
        <v>6545617.6207950003</v>
      </c>
      <c r="J5" s="5">
        <v>12222.612810950999</v>
      </c>
      <c r="K5" t="s">
        <v>41</v>
      </c>
    </row>
    <row r="7" spans="1:23" ht="18.75" x14ac:dyDescent="0.3">
      <c r="A7" s="4" t="s">
        <v>43</v>
      </c>
    </row>
    <row r="8" spans="1:23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11</v>
      </c>
      <c r="N8" s="1" t="s">
        <v>50</v>
      </c>
    </row>
    <row r="9" spans="1:23" x14ac:dyDescent="0.25">
      <c r="A9" t="s">
        <v>12</v>
      </c>
      <c r="B9">
        <v>294</v>
      </c>
      <c r="C9" t="s">
        <v>13</v>
      </c>
      <c r="D9">
        <v>1</v>
      </c>
      <c r="E9" t="s">
        <v>14</v>
      </c>
      <c r="F9">
        <v>2</v>
      </c>
      <c r="G9" t="s">
        <v>18</v>
      </c>
      <c r="H9">
        <v>2013</v>
      </c>
      <c r="I9" s="5">
        <v>68912.898803417003</v>
      </c>
      <c r="J9" s="5">
        <v>1058564.5247086</v>
      </c>
      <c r="K9" t="s">
        <v>41</v>
      </c>
      <c r="N9" s="9">
        <f>I9*100000/J9</f>
        <v>6510.0328978422212</v>
      </c>
    </row>
    <row r="10" spans="1:23" x14ac:dyDescent="0.25">
      <c r="A10" t="s">
        <v>12</v>
      </c>
      <c r="B10">
        <v>294</v>
      </c>
      <c r="C10" t="s">
        <v>13</v>
      </c>
      <c r="D10">
        <v>1</v>
      </c>
      <c r="E10" t="s">
        <v>14</v>
      </c>
      <c r="F10">
        <v>3</v>
      </c>
      <c r="G10" t="s">
        <v>19</v>
      </c>
      <c r="H10">
        <v>2013</v>
      </c>
      <c r="I10" s="5">
        <v>22695.606843701</v>
      </c>
      <c r="J10" s="5">
        <v>116408.20608157</v>
      </c>
      <c r="K10" t="s">
        <v>41</v>
      </c>
      <c r="N10" s="9">
        <f t="shared" ref="N10:N28" si="0">I10*100000/J10</f>
        <v>19496.569535482446</v>
      </c>
    </row>
    <row r="11" spans="1:23" x14ac:dyDescent="0.25">
      <c r="A11" t="s">
        <v>12</v>
      </c>
      <c r="B11">
        <v>294</v>
      </c>
      <c r="C11" t="s">
        <v>13</v>
      </c>
      <c r="D11">
        <v>1</v>
      </c>
      <c r="E11" t="s">
        <v>14</v>
      </c>
      <c r="F11">
        <v>4</v>
      </c>
      <c r="G11" t="s">
        <v>20</v>
      </c>
      <c r="H11">
        <v>2013</v>
      </c>
      <c r="I11" s="5">
        <v>44266.976972857003</v>
      </c>
      <c r="J11" s="5">
        <v>14196.462612187001</v>
      </c>
      <c r="K11" t="s">
        <v>41</v>
      </c>
      <c r="N11" s="9">
        <f t="shared" si="0"/>
        <v>311816.95174441457</v>
      </c>
      <c r="Q11" t="s">
        <v>64</v>
      </c>
      <c r="U11" t="s">
        <v>66</v>
      </c>
    </row>
    <row r="12" spans="1:23" x14ac:dyDescent="0.25">
      <c r="A12" t="s">
        <v>12</v>
      </c>
      <c r="B12">
        <v>294</v>
      </c>
      <c r="C12" t="s">
        <v>13</v>
      </c>
      <c r="D12">
        <v>1</v>
      </c>
      <c r="E12" t="s">
        <v>14</v>
      </c>
      <c r="F12">
        <v>5</v>
      </c>
      <c r="G12" t="s">
        <v>21</v>
      </c>
      <c r="H12">
        <v>2013</v>
      </c>
      <c r="I12" s="5">
        <v>23319.436263824999</v>
      </c>
      <c r="J12" s="5">
        <v>1753.209550972</v>
      </c>
      <c r="K12" t="s">
        <v>41</v>
      </c>
      <c r="N12" s="9">
        <f t="shared" si="0"/>
        <v>1330099.7733497645</v>
      </c>
      <c r="Q12" t="s">
        <v>52</v>
      </c>
      <c r="R12" t="s">
        <v>14</v>
      </c>
      <c r="S12" t="s">
        <v>16</v>
      </c>
      <c r="U12" t="s">
        <v>52</v>
      </c>
      <c r="V12" t="s">
        <v>14</v>
      </c>
      <c r="W12" t="s">
        <v>16</v>
      </c>
    </row>
    <row r="13" spans="1:23" x14ac:dyDescent="0.25">
      <c r="A13" t="s">
        <v>12</v>
      </c>
      <c r="B13">
        <v>294</v>
      </c>
      <c r="C13" t="s">
        <v>13</v>
      </c>
      <c r="D13">
        <v>1</v>
      </c>
      <c r="E13" t="s">
        <v>14</v>
      </c>
      <c r="F13">
        <v>6</v>
      </c>
      <c r="G13" t="s">
        <v>22</v>
      </c>
      <c r="H13">
        <v>2013</v>
      </c>
      <c r="I13" s="5">
        <v>12015.281941396001</v>
      </c>
      <c r="J13" s="5">
        <v>754.80050455899902</v>
      </c>
      <c r="K13" t="s">
        <v>41</v>
      </c>
      <c r="N13" s="9">
        <f t="shared" si="0"/>
        <v>1591848.6896635117</v>
      </c>
      <c r="Q13" t="s">
        <v>53</v>
      </c>
      <c r="R13" s="5">
        <f>SUM(I9:I15)</f>
        <v>222662.20554846199</v>
      </c>
      <c r="S13" s="5">
        <f>SUM(I29:I35)</f>
        <v>160863.18672899061</v>
      </c>
      <c r="U13" t="s">
        <v>53</v>
      </c>
      <c r="V13" s="7">
        <f>R13/DEATHS!Q14</f>
        <v>81.479340035514511</v>
      </c>
      <c r="W13" s="7">
        <f>S13/DEATHS!R14</f>
        <v>82.597278944861046</v>
      </c>
    </row>
    <row r="14" spans="1:23" x14ac:dyDescent="0.25">
      <c r="A14" t="s">
        <v>12</v>
      </c>
      <c r="B14">
        <v>294</v>
      </c>
      <c r="C14" t="s">
        <v>13</v>
      </c>
      <c r="D14">
        <v>1</v>
      </c>
      <c r="E14" t="s">
        <v>14</v>
      </c>
      <c r="F14">
        <v>7</v>
      </c>
      <c r="G14" t="s">
        <v>23</v>
      </c>
      <c r="H14">
        <v>2013</v>
      </c>
      <c r="I14" s="5">
        <v>12117.883557748</v>
      </c>
      <c r="J14" s="5">
        <v>800.57033144599995</v>
      </c>
      <c r="K14" t="s">
        <v>41</v>
      </c>
      <c r="N14" s="9">
        <f t="shared" si="0"/>
        <v>1513656.3374588876</v>
      </c>
      <c r="Q14" t="s">
        <v>54</v>
      </c>
      <c r="R14" s="5">
        <f>SUM(I16:I21)</f>
        <v>576465.55569783191</v>
      </c>
      <c r="S14" s="5">
        <f>SUM(I36:I41)</f>
        <v>336616.330611363</v>
      </c>
      <c r="U14" t="s">
        <v>54</v>
      </c>
      <c r="V14" s="7">
        <f>R14/DEATHS!Q15</f>
        <v>47.577616914776023</v>
      </c>
      <c r="W14" s="7">
        <f>S14/DEATHS!R15</f>
        <v>46.07762730401258</v>
      </c>
    </row>
    <row r="15" spans="1:23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8</v>
      </c>
      <c r="G15" t="s">
        <v>24</v>
      </c>
      <c r="H15">
        <v>2013</v>
      </c>
      <c r="I15" s="5">
        <v>39334.121165518001</v>
      </c>
      <c r="J15" s="5">
        <v>2384.8072873430001</v>
      </c>
      <c r="K15" t="s">
        <v>41</v>
      </c>
      <c r="N15" s="9">
        <f t="shared" si="0"/>
        <v>1649362.670697873</v>
      </c>
      <c r="Q15" t="s">
        <v>55</v>
      </c>
      <c r="R15" s="5">
        <f>SUM(I22:I24)</f>
        <v>817164.15365171002</v>
      </c>
      <c r="S15" s="5">
        <f>SUM(I42:I44)</f>
        <v>573070.60473427002</v>
      </c>
      <c r="U15" t="s">
        <v>55</v>
      </c>
      <c r="V15" s="7">
        <f>R15/DEATHS!Q16</f>
        <v>29.24153219476419</v>
      </c>
      <c r="W15" s="7">
        <f>S15/DEATHS!R16</f>
        <v>29.30495694732414</v>
      </c>
    </row>
    <row r="16" spans="1:23" x14ac:dyDescent="0.25">
      <c r="A16" t="s">
        <v>12</v>
      </c>
      <c r="B16">
        <v>294</v>
      </c>
      <c r="C16" t="s">
        <v>13</v>
      </c>
      <c r="D16">
        <v>1</v>
      </c>
      <c r="E16" t="s">
        <v>14</v>
      </c>
      <c r="F16">
        <v>9</v>
      </c>
      <c r="G16" t="s">
        <v>25</v>
      </c>
      <c r="H16">
        <v>2013</v>
      </c>
      <c r="I16" s="5">
        <v>62035.442455149998</v>
      </c>
      <c r="J16" s="5">
        <v>3384.5075607959998</v>
      </c>
      <c r="K16" t="s">
        <v>41</v>
      </c>
      <c r="N16" s="9">
        <f t="shared" si="0"/>
        <v>1832923.7367860961</v>
      </c>
      <c r="Q16" t="s">
        <v>56</v>
      </c>
      <c r="R16" s="5">
        <f>SUM(I25:I27)</f>
        <v>1288634.97764086</v>
      </c>
      <c r="S16" s="5">
        <f>SUM(I45:I47)</f>
        <v>949989.35841843998</v>
      </c>
      <c r="U16" t="s">
        <v>56</v>
      </c>
      <c r="V16" s="7">
        <f>R16/DEATHS!Q17</f>
        <v>16.633147445023418</v>
      </c>
      <c r="W16" s="7">
        <f>S16/DEATHS!R17</f>
        <v>16.384313112440424</v>
      </c>
    </row>
    <row r="17" spans="1:23" x14ac:dyDescent="0.25">
      <c r="A17" t="s">
        <v>12</v>
      </c>
      <c r="B17">
        <v>294</v>
      </c>
      <c r="C17" t="s">
        <v>13</v>
      </c>
      <c r="D17">
        <v>1</v>
      </c>
      <c r="E17" t="s">
        <v>14</v>
      </c>
      <c r="F17">
        <v>10</v>
      </c>
      <c r="G17" t="s">
        <v>26</v>
      </c>
      <c r="H17">
        <v>2013</v>
      </c>
      <c r="I17" s="5">
        <v>64166.354372866997</v>
      </c>
      <c r="J17" s="5">
        <v>3490.6164797930001</v>
      </c>
      <c r="K17" t="s">
        <v>41</v>
      </c>
      <c r="N17" s="9">
        <f t="shared" si="0"/>
        <v>1838252.7769613971</v>
      </c>
      <c r="Q17" t="s">
        <v>57</v>
      </c>
      <c r="R17" s="5">
        <f>I28</f>
        <v>704999.41993125004</v>
      </c>
      <c r="S17" s="5">
        <f>I48</f>
        <v>915151.82783183001</v>
      </c>
      <c r="U17" t="s">
        <v>57</v>
      </c>
      <c r="V17" s="7">
        <f>R17/DEATHS!Q18</f>
        <v>6.2960214577688536</v>
      </c>
      <c r="W17" s="7">
        <f>S17/DEATHS!R18</f>
        <v>5.7114378051699779</v>
      </c>
    </row>
    <row r="18" spans="1:23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11</v>
      </c>
      <c r="G18" t="s">
        <v>27</v>
      </c>
      <c r="H18">
        <v>2013</v>
      </c>
      <c r="I18" s="5">
        <v>74533.787073996005</v>
      </c>
      <c r="J18" s="5">
        <v>4045.025870942</v>
      </c>
      <c r="K18" t="s">
        <v>41</v>
      </c>
      <c r="N18" s="9">
        <f t="shared" si="0"/>
        <v>1842603.4703367346</v>
      </c>
    </row>
    <row r="19" spans="1:23" x14ac:dyDescent="0.25">
      <c r="A19" t="s">
        <v>12</v>
      </c>
      <c r="B19">
        <v>294</v>
      </c>
      <c r="C19" t="s">
        <v>13</v>
      </c>
      <c r="D19">
        <v>1</v>
      </c>
      <c r="E19" t="s">
        <v>14</v>
      </c>
      <c r="F19">
        <v>12</v>
      </c>
      <c r="G19" t="s">
        <v>28</v>
      </c>
      <c r="H19">
        <v>2013</v>
      </c>
      <c r="I19" s="5">
        <v>81991.107298668998</v>
      </c>
      <c r="J19" s="5">
        <v>4945.6823032470002</v>
      </c>
      <c r="K19" t="s">
        <v>41</v>
      </c>
      <c r="N19" s="9">
        <f t="shared" si="0"/>
        <v>1657832.0699014408</v>
      </c>
      <c r="Q19" t="s">
        <v>58</v>
      </c>
    </row>
    <row r="20" spans="1:23" x14ac:dyDescent="0.25">
      <c r="A20" t="s">
        <v>12</v>
      </c>
      <c r="B20">
        <v>294</v>
      </c>
      <c r="C20" t="s">
        <v>13</v>
      </c>
      <c r="D20">
        <v>1</v>
      </c>
      <c r="E20" t="s">
        <v>14</v>
      </c>
      <c r="F20">
        <v>13</v>
      </c>
      <c r="G20" t="s">
        <v>29</v>
      </c>
      <c r="H20">
        <v>2013</v>
      </c>
      <c r="I20" s="5">
        <v>123036.80503228</v>
      </c>
      <c r="J20" s="5">
        <v>6532.6331364030002</v>
      </c>
      <c r="K20" t="s">
        <v>41</v>
      </c>
      <c r="N20" s="9">
        <f t="shared" si="0"/>
        <v>1883418.2551390994</v>
      </c>
      <c r="Q20" t="s">
        <v>52</v>
      </c>
      <c r="R20" t="s">
        <v>14</v>
      </c>
      <c r="S20" t="s">
        <v>16</v>
      </c>
    </row>
    <row r="21" spans="1:23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14</v>
      </c>
      <c r="G21" t="s">
        <v>30</v>
      </c>
      <c r="H21">
        <v>2013</v>
      </c>
      <c r="I21" s="5">
        <v>170702.05946486999</v>
      </c>
      <c r="J21" s="5">
        <v>8675.1244449860005</v>
      </c>
      <c r="K21" t="s">
        <v>41</v>
      </c>
      <c r="N21" s="9">
        <f t="shared" si="0"/>
        <v>1967718.8557627136</v>
      </c>
      <c r="Q21" t="s">
        <v>53</v>
      </c>
      <c r="R21" s="5">
        <f>SUM(N9:N15)</f>
        <v>6422791.0253477767</v>
      </c>
      <c r="S21" s="9">
        <f>SUM(N29:N35)</f>
        <v>6114722.6989658587</v>
      </c>
    </row>
    <row r="22" spans="1:23" x14ac:dyDescent="0.25">
      <c r="A22" t="s">
        <v>12</v>
      </c>
      <c r="B22">
        <v>294</v>
      </c>
      <c r="C22" t="s">
        <v>13</v>
      </c>
      <c r="D22">
        <v>1</v>
      </c>
      <c r="E22" t="s">
        <v>14</v>
      </c>
      <c r="F22">
        <v>15</v>
      </c>
      <c r="G22" t="s">
        <v>31</v>
      </c>
      <c r="H22">
        <v>2013</v>
      </c>
      <c r="I22" s="5">
        <v>216215.09625524</v>
      </c>
      <c r="J22" s="5">
        <v>12082.009459151001</v>
      </c>
      <c r="K22" t="s">
        <v>41</v>
      </c>
      <c r="N22" s="9">
        <f t="shared" si="0"/>
        <v>1789562.3818724717</v>
      </c>
      <c r="Q22" t="s">
        <v>54</v>
      </c>
      <c r="R22" s="5">
        <f>SUM(N16:N21)</f>
        <v>11022749.16488748</v>
      </c>
      <c r="S22" s="9">
        <f>SUM(N36:N41)</f>
        <v>11035774.936606681</v>
      </c>
    </row>
    <row r="23" spans="1:23" x14ac:dyDescent="0.25">
      <c r="A23" t="s">
        <v>12</v>
      </c>
      <c r="B23">
        <v>294</v>
      </c>
      <c r="C23" t="s">
        <v>13</v>
      </c>
      <c r="D23">
        <v>1</v>
      </c>
      <c r="E23" t="s">
        <v>14</v>
      </c>
      <c r="F23">
        <v>16</v>
      </c>
      <c r="G23" t="s">
        <v>32</v>
      </c>
      <c r="H23">
        <v>2013</v>
      </c>
      <c r="I23" s="5">
        <v>250318.72622146001</v>
      </c>
      <c r="J23" s="5">
        <v>16634.537690859899</v>
      </c>
      <c r="K23" t="s">
        <v>41</v>
      </c>
      <c r="N23" s="9">
        <f t="shared" si="0"/>
        <v>1504813.2438270373</v>
      </c>
      <c r="Q23" t="s">
        <v>55</v>
      </c>
      <c r="R23" s="5">
        <f>SUM(N22:N24)</f>
        <v>4796809.133826578</v>
      </c>
      <c r="S23" s="9">
        <f>SUM(N42:N44)</f>
        <v>4928843.8331766883</v>
      </c>
    </row>
    <row r="24" spans="1:23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17</v>
      </c>
      <c r="G24" t="s">
        <v>33</v>
      </c>
      <c r="H24">
        <v>2013</v>
      </c>
      <c r="I24" s="5">
        <v>350630.33117501001</v>
      </c>
      <c r="J24" s="5">
        <v>23337.494090643999</v>
      </c>
      <c r="K24" t="s">
        <v>41</v>
      </c>
      <c r="N24" s="9">
        <f t="shared" si="0"/>
        <v>1502433.5081270689</v>
      </c>
      <c r="Q24" t="s">
        <v>56</v>
      </c>
      <c r="R24" s="5">
        <f>SUM(N25:N27)</f>
        <v>3162462.4848664813</v>
      </c>
      <c r="S24" s="9">
        <f>SUM(N45:N47)</f>
        <v>3479932.6178521933</v>
      </c>
    </row>
    <row r="25" spans="1:23" x14ac:dyDescent="0.25">
      <c r="A25" t="s">
        <v>12</v>
      </c>
      <c r="B25">
        <v>294</v>
      </c>
      <c r="C25" t="s">
        <v>13</v>
      </c>
      <c r="D25">
        <v>1</v>
      </c>
      <c r="E25" t="s">
        <v>14</v>
      </c>
      <c r="F25">
        <v>18</v>
      </c>
      <c r="G25" t="s">
        <v>34</v>
      </c>
      <c r="H25">
        <v>2013</v>
      </c>
      <c r="I25" s="5">
        <v>441446.60169629997</v>
      </c>
      <c r="J25" s="5">
        <v>31441.492449466001</v>
      </c>
      <c r="K25" t="s">
        <v>41</v>
      </c>
      <c r="N25" s="9">
        <f t="shared" si="0"/>
        <v>1404025.5958135901</v>
      </c>
      <c r="Q25" t="s">
        <v>57</v>
      </c>
      <c r="R25" s="5">
        <f>N28</f>
        <v>987460.60392224928</v>
      </c>
      <c r="S25" s="9">
        <f>N48</f>
        <v>12716.018383056178</v>
      </c>
    </row>
    <row r="26" spans="1:23" x14ac:dyDescent="0.25">
      <c r="A26" t="s">
        <v>12</v>
      </c>
      <c r="B26">
        <v>294</v>
      </c>
      <c r="C26" t="s">
        <v>13</v>
      </c>
      <c r="D26">
        <v>1</v>
      </c>
      <c r="E26" t="s">
        <v>14</v>
      </c>
      <c r="F26">
        <v>19</v>
      </c>
      <c r="G26" t="s">
        <v>35</v>
      </c>
      <c r="H26">
        <v>2013</v>
      </c>
      <c r="I26" s="5">
        <v>406811.38576138997</v>
      </c>
      <c r="J26" s="5">
        <v>41938.488152129998</v>
      </c>
      <c r="K26" t="s">
        <v>41</v>
      </c>
      <c r="N26" s="9">
        <f t="shared" si="0"/>
        <v>970019.19641380443</v>
      </c>
      <c r="Q26" t="s">
        <v>59</v>
      </c>
      <c r="R26" s="9">
        <f>SUM(R21:R25)</f>
        <v>26392272.412850562</v>
      </c>
      <c r="S26" s="9">
        <f>SUM(S21:S25)</f>
        <v>25571990.104984473</v>
      </c>
      <c r="T26" s="9">
        <f>SUM(R26:S26)</f>
        <v>51964262.517835036</v>
      </c>
    </row>
    <row r="27" spans="1:23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20</v>
      </c>
      <c r="G27" t="s">
        <v>36</v>
      </c>
      <c r="H27">
        <v>2013</v>
      </c>
      <c r="I27" s="5">
        <v>440376.99018317001</v>
      </c>
      <c r="J27" s="5">
        <v>55855.7975416669</v>
      </c>
      <c r="K27" t="s">
        <v>41</v>
      </c>
      <c r="N27" s="9">
        <f t="shared" si="0"/>
        <v>788417.69263908698</v>
      </c>
    </row>
    <row r="28" spans="1:23" x14ac:dyDescent="0.25">
      <c r="A28" t="s">
        <v>12</v>
      </c>
      <c r="B28">
        <v>294</v>
      </c>
      <c r="C28" t="s">
        <v>13</v>
      </c>
      <c r="D28">
        <v>1</v>
      </c>
      <c r="E28" t="s">
        <v>14</v>
      </c>
      <c r="F28">
        <v>21</v>
      </c>
      <c r="G28" t="s">
        <v>37</v>
      </c>
      <c r="H28">
        <v>2013</v>
      </c>
      <c r="I28" s="5">
        <v>704999.41993125004</v>
      </c>
      <c r="J28" s="5">
        <v>71395.194616469002</v>
      </c>
      <c r="K28" t="s">
        <v>41</v>
      </c>
      <c r="N28" s="9">
        <f t="shared" si="0"/>
        <v>987460.60392224928</v>
      </c>
      <c r="Q28" t="s">
        <v>65</v>
      </c>
    </row>
    <row r="29" spans="1:23" x14ac:dyDescent="0.25">
      <c r="A29" t="s">
        <v>12</v>
      </c>
      <c r="B29">
        <v>294</v>
      </c>
      <c r="C29" t="s">
        <v>13</v>
      </c>
      <c r="D29">
        <v>2</v>
      </c>
      <c r="E29" t="s">
        <v>16</v>
      </c>
      <c r="F29">
        <v>2</v>
      </c>
      <c r="G29" t="s">
        <v>18</v>
      </c>
      <c r="H29">
        <v>2013</v>
      </c>
      <c r="I29" s="5">
        <v>52649.353076519998</v>
      </c>
      <c r="J29" s="5">
        <v>848364.10271926003</v>
      </c>
      <c r="K29" t="s">
        <v>41</v>
      </c>
      <c r="N29" s="9">
        <f>I29*100000/J29</f>
        <v>6205.9854852136141</v>
      </c>
      <c r="Q29" t="s">
        <v>52</v>
      </c>
      <c r="R29" t="s">
        <v>14</v>
      </c>
      <c r="S29" t="s">
        <v>16</v>
      </c>
    </row>
    <row r="30" spans="1:23" x14ac:dyDescent="0.25">
      <c r="A30" t="s">
        <v>12</v>
      </c>
      <c r="B30">
        <v>294</v>
      </c>
      <c r="C30" t="s">
        <v>13</v>
      </c>
      <c r="D30">
        <v>2</v>
      </c>
      <c r="E30" t="s">
        <v>16</v>
      </c>
      <c r="F30">
        <v>3</v>
      </c>
      <c r="G30" t="s">
        <v>19</v>
      </c>
      <c r="H30">
        <v>2013</v>
      </c>
      <c r="I30" s="5">
        <v>17951.35344074</v>
      </c>
      <c r="J30" s="5">
        <v>96562.181975340005</v>
      </c>
      <c r="K30" t="s">
        <v>41</v>
      </c>
      <c r="N30" s="9">
        <f>I30*100000/J30</f>
        <v>18590.459612153762</v>
      </c>
      <c r="Q30" t="s">
        <v>53</v>
      </c>
      <c r="R30" s="10">
        <f>R13/R21</f>
        <v>3.4667515207908457E-2</v>
      </c>
      <c r="S30" s="10">
        <f t="shared" ref="S30:S34" si="1">S13/S21</f>
        <v>2.63075195145311E-2</v>
      </c>
    </row>
    <row r="31" spans="1:23" x14ac:dyDescent="0.25">
      <c r="A31" t="s">
        <v>12</v>
      </c>
      <c r="B31">
        <v>294</v>
      </c>
      <c r="C31" t="s">
        <v>13</v>
      </c>
      <c r="D31">
        <v>2</v>
      </c>
      <c r="E31" t="s">
        <v>16</v>
      </c>
      <c r="F31">
        <v>4</v>
      </c>
      <c r="G31" t="s">
        <v>20</v>
      </c>
      <c r="H31">
        <v>2013</v>
      </c>
      <c r="I31" s="5">
        <v>34047.702792490003</v>
      </c>
      <c r="J31" s="5">
        <v>11457.095406700901</v>
      </c>
      <c r="K31" t="s">
        <v>41</v>
      </c>
      <c r="N31" s="9">
        <f>I31*100000/J31</f>
        <v>297175.69404699688</v>
      </c>
      <c r="Q31" t="s">
        <v>54</v>
      </c>
      <c r="R31" s="10">
        <f t="shared" ref="R31:R34" si="2">R14/R22</f>
        <v>5.2297802215634147E-2</v>
      </c>
      <c r="S31" s="10">
        <f t="shared" si="1"/>
        <v>3.0502283033588845E-2</v>
      </c>
    </row>
    <row r="32" spans="1:23" x14ac:dyDescent="0.25">
      <c r="A32" t="s">
        <v>12</v>
      </c>
      <c r="B32">
        <v>294</v>
      </c>
      <c r="C32" t="s">
        <v>13</v>
      </c>
      <c r="D32">
        <v>2</v>
      </c>
      <c r="E32" t="s">
        <v>16</v>
      </c>
      <c r="F32">
        <v>5</v>
      </c>
      <c r="G32" t="s">
        <v>21</v>
      </c>
      <c r="H32">
        <v>2013</v>
      </c>
      <c r="I32" s="5">
        <v>18944.941912024002</v>
      </c>
      <c r="J32" s="5">
        <v>1496.6340110870001</v>
      </c>
      <c r="K32" t="s">
        <v>41</v>
      </c>
      <c r="N32" s="9">
        <f>I32*100000/J32</f>
        <v>1265836.6555671387</v>
      </c>
      <c r="Q32" t="s">
        <v>55</v>
      </c>
      <c r="R32" s="10">
        <f t="shared" si="2"/>
        <v>0.17035577836298654</v>
      </c>
      <c r="S32" s="10">
        <f t="shared" si="1"/>
        <v>0.11626876893052633</v>
      </c>
    </row>
    <row r="33" spans="1:19" x14ac:dyDescent="0.25">
      <c r="A33" t="s">
        <v>12</v>
      </c>
      <c r="B33">
        <v>294</v>
      </c>
      <c r="C33" t="s">
        <v>13</v>
      </c>
      <c r="D33">
        <v>2</v>
      </c>
      <c r="E33" t="s">
        <v>16</v>
      </c>
      <c r="F33">
        <v>6</v>
      </c>
      <c r="G33" t="s">
        <v>22</v>
      </c>
      <c r="H33">
        <v>2013</v>
      </c>
      <c r="I33" s="5">
        <v>9226.7023197708004</v>
      </c>
      <c r="J33" s="5">
        <v>607.40028003500004</v>
      </c>
      <c r="K33" t="s">
        <v>41</v>
      </c>
      <c r="N33" s="9">
        <f>I33*100000/J33</f>
        <v>1519048.0846072598</v>
      </c>
      <c r="Q33" t="s">
        <v>56</v>
      </c>
      <c r="R33" s="10">
        <f>R16/R24</f>
        <v>0.40747834442540937</v>
      </c>
      <c r="S33" s="10">
        <f t="shared" si="1"/>
        <v>0.27299073365528881</v>
      </c>
    </row>
    <row r="34" spans="1:19" x14ac:dyDescent="0.25">
      <c r="A34" t="s">
        <v>12</v>
      </c>
      <c r="B34">
        <v>294</v>
      </c>
      <c r="C34" t="s">
        <v>13</v>
      </c>
      <c r="D34">
        <v>2</v>
      </c>
      <c r="E34" t="s">
        <v>16</v>
      </c>
      <c r="F34">
        <v>7</v>
      </c>
      <c r="G34" t="s">
        <v>23</v>
      </c>
      <c r="H34">
        <v>2013</v>
      </c>
      <c r="I34" s="5">
        <v>9271.7051335028009</v>
      </c>
      <c r="J34" s="5">
        <v>641.13379698799997</v>
      </c>
      <c r="K34" t="s">
        <v>41</v>
      </c>
      <c r="N34" s="9">
        <f>I34*100000/J34</f>
        <v>1446142.0029735756</v>
      </c>
      <c r="Q34" t="s">
        <v>57</v>
      </c>
      <c r="R34" s="10">
        <f t="shared" si="2"/>
        <v>0.71395194616469004</v>
      </c>
      <c r="S34" s="10">
        <f t="shared" si="1"/>
        <v>71.968425985546716</v>
      </c>
    </row>
    <row r="35" spans="1:19" x14ac:dyDescent="0.25">
      <c r="A35" t="s">
        <v>12</v>
      </c>
      <c r="B35">
        <v>294</v>
      </c>
      <c r="C35" t="s">
        <v>13</v>
      </c>
      <c r="D35">
        <v>2</v>
      </c>
      <c r="E35" t="s">
        <v>16</v>
      </c>
      <c r="F35">
        <v>8</v>
      </c>
      <c r="G35" t="s">
        <v>24</v>
      </c>
      <c r="H35">
        <v>2013</v>
      </c>
      <c r="I35" s="5">
        <v>18771.428053943</v>
      </c>
      <c r="J35" s="5">
        <v>1201.968482105</v>
      </c>
      <c r="K35" t="s">
        <v>41</v>
      </c>
      <c r="N35" s="9">
        <f>I35*100000/J35</f>
        <v>1561723.8166735214</v>
      </c>
    </row>
    <row r="36" spans="1:19" x14ac:dyDescent="0.25">
      <c r="A36" t="s">
        <v>12</v>
      </c>
      <c r="B36">
        <v>294</v>
      </c>
      <c r="C36" t="s">
        <v>13</v>
      </c>
      <c r="D36">
        <v>2</v>
      </c>
      <c r="E36" t="s">
        <v>16</v>
      </c>
      <c r="F36">
        <v>9</v>
      </c>
      <c r="G36" t="s">
        <v>25</v>
      </c>
      <c r="H36">
        <v>2013</v>
      </c>
      <c r="I36" s="5">
        <v>23190.927141319</v>
      </c>
      <c r="J36" s="5">
        <v>1318.815649806</v>
      </c>
      <c r="K36" t="s">
        <v>41</v>
      </c>
      <c r="N36" s="9">
        <f>I36*100000/J36</f>
        <v>1758466.1771893913</v>
      </c>
    </row>
    <row r="37" spans="1:19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10</v>
      </c>
      <c r="G37" t="s">
        <v>26</v>
      </c>
      <c r="H37">
        <v>2013</v>
      </c>
      <c r="I37" s="5">
        <v>28057.945758768001</v>
      </c>
      <c r="J37" s="5">
        <v>1528.7384111629999</v>
      </c>
      <c r="K37" t="s">
        <v>41</v>
      </c>
      <c r="N37" s="9">
        <f>I37*100000/J37</f>
        <v>1835366.0478395841</v>
      </c>
    </row>
    <row r="38" spans="1:19" x14ac:dyDescent="0.25">
      <c r="A38" t="s">
        <v>12</v>
      </c>
      <c r="B38">
        <v>294</v>
      </c>
      <c r="C38" t="s">
        <v>13</v>
      </c>
      <c r="D38">
        <v>2</v>
      </c>
      <c r="E38" t="s">
        <v>16</v>
      </c>
      <c r="F38">
        <v>11</v>
      </c>
      <c r="G38" t="s">
        <v>27</v>
      </c>
      <c r="H38">
        <v>2013</v>
      </c>
      <c r="I38" s="5">
        <v>37876.479377172996</v>
      </c>
      <c r="J38" s="5">
        <v>2063.3539040119999</v>
      </c>
      <c r="K38" t="s">
        <v>41</v>
      </c>
      <c r="N38" s="9">
        <f>I38*100000/J38</f>
        <v>1835675.368317849</v>
      </c>
    </row>
    <row r="39" spans="1:19" x14ac:dyDescent="0.25">
      <c r="A39" t="s">
        <v>12</v>
      </c>
      <c r="B39">
        <v>294</v>
      </c>
      <c r="C39" t="s">
        <v>13</v>
      </c>
      <c r="D39">
        <v>2</v>
      </c>
      <c r="E39" t="s">
        <v>16</v>
      </c>
      <c r="F39">
        <v>12</v>
      </c>
      <c r="G39" t="s">
        <v>28</v>
      </c>
      <c r="H39">
        <v>2013</v>
      </c>
      <c r="I39" s="5">
        <v>47022.306419257999</v>
      </c>
      <c r="J39" s="5">
        <v>2830.1569479750001</v>
      </c>
      <c r="K39" t="s">
        <v>41</v>
      </c>
      <c r="N39" s="9">
        <f>I39*100000/J39</f>
        <v>1661473.4547814685</v>
      </c>
    </row>
    <row r="40" spans="1:19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13</v>
      </c>
      <c r="G40" t="s">
        <v>29</v>
      </c>
      <c r="H40">
        <v>2013</v>
      </c>
      <c r="I40" s="5">
        <v>79185.468421055004</v>
      </c>
      <c r="J40" s="5">
        <v>4114.3888179320002</v>
      </c>
      <c r="K40" t="s">
        <v>41</v>
      </c>
      <c r="N40" s="9">
        <f>I40*100000/J40</f>
        <v>1924598.5716258995</v>
      </c>
    </row>
    <row r="41" spans="1:19" x14ac:dyDescent="0.25">
      <c r="A41" t="s">
        <v>12</v>
      </c>
      <c r="B41">
        <v>294</v>
      </c>
      <c r="C41" t="s">
        <v>13</v>
      </c>
      <c r="D41">
        <v>2</v>
      </c>
      <c r="E41" t="s">
        <v>16</v>
      </c>
      <c r="F41">
        <v>14</v>
      </c>
      <c r="G41" t="s">
        <v>30</v>
      </c>
      <c r="H41">
        <v>2013</v>
      </c>
      <c r="I41" s="5">
        <v>121283.20349379</v>
      </c>
      <c r="J41" s="5">
        <v>6003.5384936319997</v>
      </c>
      <c r="K41" t="s">
        <v>41</v>
      </c>
      <c r="N41" s="9">
        <f>I41*100000/J41</f>
        <v>2020195.3168524869</v>
      </c>
    </row>
    <row r="42" spans="1:19" x14ac:dyDescent="0.25">
      <c r="A42" t="s">
        <v>12</v>
      </c>
      <c r="B42">
        <v>294</v>
      </c>
      <c r="C42" t="s">
        <v>13</v>
      </c>
      <c r="D42">
        <v>2</v>
      </c>
      <c r="E42" t="s">
        <v>16</v>
      </c>
      <c r="F42">
        <v>15</v>
      </c>
      <c r="G42" t="s">
        <v>31</v>
      </c>
      <c r="H42">
        <v>2013</v>
      </c>
      <c r="I42" s="5">
        <v>155119.35207771001</v>
      </c>
      <c r="J42" s="5">
        <v>8501.860604947</v>
      </c>
      <c r="K42" t="s">
        <v>41</v>
      </c>
      <c r="N42" s="9">
        <f>I42*100000/J42</f>
        <v>1824534.1729956181</v>
      </c>
    </row>
    <row r="43" spans="1:19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16</v>
      </c>
      <c r="G43" t="s">
        <v>32</v>
      </c>
      <c r="H43">
        <v>2013</v>
      </c>
      <c r="I43" s="5">
        <v>176740.05185002001</v>
      </c>
      <c r="J43" s="5">
        <v>11490.846823865901</v>
      </c>
      <c r="K43" t="s">
        <v>41</v>
      </c>
      <c r="N43" s="9">
        <f>I43*100000/J43</f>
        <v>1538094.228903478</v>
      </c>
    </row>
    <row r="44" spans="1:19" x14ac:dyDescent="0.25">
      <c r="A44" t="s">
        <v>12</v>
      </c>
      <c r="B44">
        <v>294</v>
      </c>
      <c r="C44" t="s">
        <v>13</v>
      </c>
      <c r="D44">
        <v>2</v>
      </c>
      <c r="E44" t="s">
        <v>16</v>
      </c>
      <c r="F44">
        <v>17</v>
      </c>
      <c r="G44" t="s">
        <v>33</v>
      </c>
      <c r="H44">
        <v>2013</v>
      </c>
      <c r="I44" s="5">
        <v>241211.20080654</v>
      </c>
      <c r="J44" s="5">
        <v>15400.895431720999</v>
      </c>
      <c r="K44" t="s">
        <v>41</v>
      </c>
      <c r="N44" s="9">
        <f>I44*100000/J44</f>
        <v>1566215.431277592</v>
      </c>
    </row>
    <row r="45" spans="1:19" x14ac:dyDescent="0.25">
      <c r="A45" t="s">
        <v>12</v>
      </c>
      <c r="B45">
        <v>294</v>
      </c>
      <c r="C45" t="s">
        <v>13</v>
      </c>
      <c r="D45">
        <v>2</v>
      </c>
      <c r="E45" t="s">
        <v>16</v>
      </c>
      <c r="F45">
        <v>18</v>
      </c>
      <c r="G45" t="s">
        <v>34</v>
      </c>
      <c r="H45">
        <v>2013</v>
      </c>
      <c r="I45" s="5">
        <v>302010.24309086002</v>
      </c>
      <c r="J45" s="5">
        <v>20450.337328407</v>
      </c>
      <c r="K45" t="s">
        <v>41</v>
      </c>
      <c r="N45" s="9">
        <f>I45*100000/J45</f>
        <v>1476798.3444035708</v>
      </c>
    </row>
    <row r="46" spans="1:19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19</v>
      </c>
      <c r="G46" t="s">
        <v>35</v>
      </c>
      <c r="H46">
        <v>2013</v>
      </c>
      <c r="I46" s="5">
        <v>295783.95595134998</v>
      </c>
      <c r="J46" s="5">
        <v>27498.163896053</v>
      </c>
      <c r="K46" t="s">
        <v>41</v>
      </c>
      <c r="N46" s="9">
        <f>I46*100000/J46</f>
        <v>1075649.8400018841</v>
      </c>
    </row>
    <row r="47" spans="1:19" x14ac:dyDescent="0.25">
      <c r="A47" t="s">
        <v>12</v>
      </c>
      <c r="B47">
        <v>294</v>
      </c>
      <c r="C47" t="s">
        <v>13</v>
      </c>
      <c r="D47">
        <v>2</v>
      </c>
      <c r="E47" t="s">
        <v>16</v>
      </c>
      <c r="F47">
        <v>20</v>
      </c>
      <c r="G47" t="s">
        <v>36</v>
      </c>
      <c r="H47">
        <v>2013</v>
      </c>
      <c r="I47" s="5">
        <v>352195.15937622997</v>
      </c>
      <c r="J47" s="5">
        <v>37973.161238663</v>
      </c>
      <c r="K47" t="s">
        <v>41</v>
      </c>
      <c r="N47" s="9">
        <f>I47*100000/J47</f>
        <v>927484.4334467384</v>
      </c>
    </row>
    <row r="48" spans="1:19" x14ac:dyDescent="0.25">
      <c r="A48" t="s">
        <v>12</v>
      </c>
      <c r="B48">
        <v>294</v>
      </c>
      <c r="C48" t="s">
        <v>13</v>
      </c>
      <c r="D48">
        <v>2</v>
      </c>
      <c r="E48" t="s">
        <v>16</v>
      </c>
      <c r="F48">
        <v>21</v>
      </c>
      <c r="G48" t="s">
        <v>37</v>
      </c>
      <c r="H48">
        <v>2013</v>
      </c>
      <c r="I48" s="5">
        <v>915151.82783183001</v>
      </c>
      <c r="J48" s="5">
        <v>57132.8810211909</v>
      </c>
      <c r="K48" t="s">
        <v>41</v>
      </c>
      <c r="N48" s="9">
        <f>I49*100000/J49</f>
        <v>12716.018383056178</v>
      </c>
    </row>
    <row r="49" spans="1:14" x14ac:dyDescent="0.25">
      <c r="A49" t="s">
        <v>12</v>
      </c>
      <c r="B49">
        <v>294</v>
      </c>
      <c r="C49" t="s">
        <v>13</v>
      </c>
      <c r="D49">
        <v>3</v>
      </c>
      <c r="E49" t="s">
        <v>17</v>
      </c>
      <c r="F49">
        <v>2</v>
      </c>
      <c r="G49" t="s">
        <v>18</v>
      </c>
      <c r="H49">
        <v>2013</v>
      </c>
      <c r="I49" s="5">
        <v>121562.25187994</v>
      </c>
      <c r="J49" s="5">
        <v>955977.321029349</v>
      </c>
      <c r="K49" t="s">
        <v>41</v>
      </c>
      <c r="N49" s="9">
        <f>I50*100000/J50</f>
        <v>38087.029147636473</v>
      </c>
    </row>
    <row r="50" spans="1:14" x14ac:dyDescent="0.25">
      <c r="A50" t="s">
        <v>12</v>
      </c>
      <c r="B50">
        <v>294</v>
      </c>
      <c r="C50" t="s">
        <v>13</v>
      </c>
      <c r="D50">
        <v>3</v>
      </c>
      <c r="E50" t="s">
        <v>17</v>
      </c>
      <c r="F50">
        <v>3</v>
      </c>
      <c r="G50" t="s">
        <v>19</v>
      </c>
      <c r="H50">
        <v>2013</v>
      </c>
      <c r="I50" s="5">
        <v>40646.960284440996</v>
      </c>
      <c r="J50" s="5">
        <v>106721.26756561</v>
      </c>
      <c r="K50" t="s">
        <v>41</v>
      </c>
      <c r="N50" s="9">
        <f>I51*100000/J51</f>
        <v>608992.64579142001</v>
      </c>
    </row>
    <row r="51" spans="1:14" x14ac:dyDescent="0.25">
      <c r="A51" t="s">
        <v>12</v>
      </c>
      <c r="B51">
        <v>294</v>
      </c>
      <c r="C51" t="s">
        <v>13</v>
      </c>
      <c r="D51">
        <v>3</v>
      </c>
      <c r="E51" t="s">
        <v>17</v>
      </c>
      <c r="F51">
        <v>4</v>
      </c>
      <c r="G51" t="s">
        <v>20</v>
      </c>
      <c r="H51">
        <v>2013</v>
      </c>
      <c r="I51" s="5">
        <v>78314.679765346998</v>
      </c>
      <c r="J51" s="5">
        <v>12859.708619891901</v>
      </c>
      <c r="K51" t="s">
        <v>41</v>
      </c>
      <c r="N51" s="9">
        <f>I52*100000/J52</f>
        <v>2595936.4289170317</v>
      </c>
    </row>
    <row r="52" spans="1:14" x14ac:dyDescent="0.25">
      <c r="A52" t="s">
        <v>12</v>
      </c>
      <c r="B52">
        <v>294</v>
      </c>
      <c r="C52" t="s">
        <v>13</v>
      </c>
      <c r="D52">
        <v>3</v>
      </c>
      <c r="E52" t="s">
        <v>17</v>
      </c>
      <c r="F52">
        <v>5</v>
      </c>
      <c r="G52" t="s">
        <v>21</v>
      </c>
      <c r="H52">
        <v>2013</v>
      </c>
      <c r="I52" s="5">
        <v>42264.378175849</v>
      </c>
      <c r="J52" s="5">
        <v>1628.0975799349901</v>
      </c>
      <c r="K52" t="s">
        <v>41</v>
      </c>
      <c r="N52" s="9">
        <f>I53*100000/J53</f>
        <v>3110896.7742699469</v>
      </c>
    </row>
    <row r="53" spans="1:14" x14ac:dyDescent="0.25">
      <c r="A53" t="s">
        <v>12</v>
      </c>
      <c r="B53">
        <v>294</v>
      </c>
      <c r="C53" t="s">
        <v>13</v>
      </c>
      <c r="D53">
        <v>3</v>
      </c>
      <c r="E53" t="s">
        <v>17</v>
      </c>
      <c r="F53">
        <v>6</v>
      </c>
      <c r="G53" t="s">
        <v>22</v>
      </c>
      <c r="H53">
        <v>2013</v>
      </c>
      <c r="I53" s="5">
        <v>21241.984261165999</v>
      </c>
      <c r="J53" s="5">
        <v>682.82510807999995</v>
      </c>
      <c r="K53" t="s">
        <v>41</v>
      </c>
      <c r="N53" s="9">
        <f>I54*100000/J54</f>
        <v>2959798.3404332441</v>
      </c>
    </row>
    <row r="54" spans="1:14" x14ac:dyDescent="0.25">
      <c r="A54" t="s">
        <v>12</v>
      </c>
      <c r="B54">
        <v>294</v>
      </c>
      <c r="C54" t="s">
        <v>13</v>
      </c>
      <c r="D54">
        <v>3</v>
      </c>
      <c r="E54" t="s">
        <v>17</v>
      </c>
      <c r="F54">
        <v>7</v>
      </c>
      <c r="G54" t="s">
        <v>23</v>
      </c>
      <c r="H54">
        <v>2013</v>
      </c>
      <c r="I54" s="5">
        <v>21389.588691251</v>
      </c>
      <c r="J54" s="5">
        <v>722.67047383099998</v>
      </c>
      <c r="K54" t="s">
        <v>41</v>
      </c>
      <c r="N54" s="9">
        <f>I55*100000/J55</f>
        <v>3211086.4873719271</v>
      </c>
    </row>
    <row r="55" spans="1:14" x14ac:dyDescent="0.25">
      <c r="A55" t="s">
        <v>12</v>
      </c>
      <c r="B55">
        <v>294</v>
      </c>
      <c r="C55" t="s">
        <v>13</v>
      </c>
      <c r="D55">
        <v>3</v>
      </c>
      <c r="E55" t="s">
        <v>17</v>
      </c>
      <c r="F55">
        <v>8</v>
      </c>
      <c r="G55" t="s">
        <v>24</v>
      </c>
      <c r="H55">
        <v>2013</v>
      </c>
      <c r="I55" s="5">
        <v>58105.549219462002</v>
      </c>
      <c r="J55" s="5">
        <v>1809.529249616</v>
      </c>
      <c r="K55" t="s">
        <v>41</v>
      </c>
      <c r="N55" s="9">
        <f>I56*100000/J56</f>
        <v>3591389.9139768812</v>
      </c>
    </row>
    <row r="56" spans="1:14" x14ac:dyDescent="0.25">
      <c r="A56" t="s">
        <v>12</v>
      </c>
      <c r="B56">
        <v>294</v>
      </c>
      <c r="C56" t="s">
        <v>13</v>
      </c>
      <c r="D56">
        <v>3</v>
      </c>
      <c r="E56" t="s">
        <v>17</v>
      </c>
      <c r="F56">
        <v>9</v>
      </c>
      <c r="G56" t="s">
        <v>25</v>
      </c>
      <c r="H56">
        <v>2013</v>
      </c>
      <c r="I56" s="5">
        <v>85226.369596468998</v>
      </c>
      <c r="J56" s="5">
        <v>2373.0748160980002</v>
      </c>
      <c r="K56" t="s">
        <v>41</v>
      </c>
      <c r="N56" s="9">
        <f>I57*100000/J57</f>
        <v>3673618.8248011037</v>
      </c>
    </row>
    <row r="57" spans="1:14" x14ac:dyDescent="0.25">
      <c r="A57" t="s">
        <v>12</v>
      </c>
      <c r="B57">
        <v>294</v>
      </c>
      <c r="C57" t="s">
        <v>13</v>
      </c>
      <c r="D57">
        <v>3</v>
      </c>
      <c r="E57" t="s">
        <v>17</v>
      </c>
      <c r="F57">
        <v>10</v>
      </c>
      <c r="G57" t="s">
        <v>26</v>
      </c>
      <c r="H57">
        <v>2013</v>
      </c>
      <c r="I57" s="5">
        <v>92224.300131633994</v>
      </c>
      <c r="J57" s="5">
        <v>2510.4482672240001</v>
      </c>
      <c r="K57" t="s">
        <v>41</v>
      </c>
      <c r="N57" s="9">
        <f>I58*100000/J58</f>
        <v>3678278.8386546811</v>
      </c>
    </row>
    <row r="58" spans="1:14" x14ac:dyDescent="0.25">
      <c r="A58" t="s">
        <v>12</v>
      </c>
      <c r="B58">
        <v>294</v>
      </c>
      <c r="C58" t="s">
        <v>13</v>
      </c>
      <c r="D58">
        <v>3</v>
      </c>
      <c r="E58" t="s">
        <v>17</v>
      </c>
      <c r="F58">
        <v>11</v>
      </c>
      <c r="G58" t="s">
        <v>27</v>
      </c>
      <c r="H58">
        <v>2013</v>
      </c>
      <c r="I58" s="5">
        <v>112410.26645117</v>
      </c>
      <c r="J58" s="5">
        <v>3056.0561442449998</v>
      </c>
      <c r="K58" t="s">
        <v>41</v>
      </c>
      <c r="N58" s="9">
        <f>I59*100000/J59</f>
        <v>3319305.5246832934</v>
      </c>
    </row>
    <row r="59" spans="1:14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12</v>
      </c>
      <c r="G59" t="s">
        <v>28</v>
      </c>
      <c r="H59">
        <v>2013</v>
      </c>
      <c r="I59" s="5">
        <v>129013.41371793</v>
      </c>
      <c r="J59" s="5">
        <v>3886.7592259449998</v>
      </c>
      <c r="K59" t="s">
        <v>41</v>
      </c>
      <c r="N59" s="9">
        <f>I60*100000/J60</f>
        <v>3808016.8267645319</v>
      </c>
    </row>
    <row r="60" spans="1:14" x14ac:dyDescent="0.25">
      <c r="A60" t="s">
        <v>12</v>
      </c>
      <c r="B60">
        <v>294</v>
      </c>
      <c r="C60" t="s">
        <v>13</v>
      </c>
      <c r="D60">
        <v>3</v>
      </c>
      <c r="E60" t="s">
        <v>17</v>
      </c>
      <c r="F60">
        <v>13</v>
      </c>
      <c r="G60" t="s">
        <v>29</v>
      </c>
      <c r="H60">
        <v>2013</v>
      </c>
      <c r="I60" s="5">
        <v>202222.27345333999</v>
      </c>
      <c r="J60" s="5">
        <v>5310.4353959789996</v>
      </c>
      <c r="K60" t="s">
        <v>41</v>
      </c>
      <c r="N60" s="9">
        <f>I61*100000/J61</f>
        <v>3987914.172615333</v>
      </c>
    </row>
    <row r="61" spans="1:14" x14ac:dyDescent="0.25">
      <c r="A61" t="s">
        <v>12</v>
      </c>
      <c r="B61">
        <v>294</v>
      </c>
      <c r="C61" t="s">
        <v>13</v>
      </c>
      <c r="D61">
        <v>3</v>
      </c>
      <c r="E61" t="s">
        <v>17</v>
      </c>
      <c r="F61">
        <v>14</v>
      </c>
      <c r="G61" t="s">
        <v>30</v>
      </c>
      <c r="H61">
        <v>2013</v>
      </c>
      <c r="I61" s="5">
        <v>291985.26295866002</v>
      </c>
      <c r="J61" s="5">
        <v>7321.7539375269898</v>
      </c>
      <c r="K61" t="s">
        <v>41</v>
      </c>
      <c r="N61" s="9">
        <f>I62*100000/J62</f>
        <v>3614096.5548682734</v>
      </c>
    </row>
    <row r="62" spans="1:14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15</v>
      </c>
      <c r="G62" t="s">
        <v>31</v>
      </c>
      <c r="H62">
        <v>2013</v>
      </c>
      <c r="I62" s="5">
        <v>371334.44833295001</v>
      </c>
      <c r="J62" s="5">
        <v>10274.613383882999</v>
      </c>
      <c r="K62" t="s">
        <v>41</v>
      </c>
      <c r="N62" s="9">
        <f>I63*100000/J63</f>
        <v>3042907.4727305789</v>
      </c>
    </row>
    <row r="63" spans="1:14" x14ac:dyDescent="0.25">
      <c r="A63" t="s">
        <v>12</v>
      </c>
      <c r="B63">
        <v>294</v>
      </c>
      <c r="C63" t="s">
        <v>13</v>
      </c>
      <c r="D63">
        <v>3</v>
      </c>
      <c r="E63" t="s">
        <v>17</v>
      </c>
      <c r="F63">
        <v>16</v>
      </c>
      <c r="G63" t="s">
        <v>32</v>
      </c>
      <c r="H63">
        <v>2013</v>
      </c>
      <c r="I63" s="5">
        <v>427058.77807147999</v>
      </c>
      <c r="J63" s="5">
        <v>14034.56338711</v>
      </c>
      <c r="K63" t="s">
        <v>41</v>
      </c>
      <c r="N63" s="9">
        <f>I64*100000/J64</f>
        <v>3068648.9394046864</v>
      </c>
    </row>
    <row r="64" spans="1:14" x14ac:dyDescent="0.25">
      <c r="A64" t="s">
        <v>12</v>
      </c>
      <c r="B64">
        <v>294</v>
      </c>
      <c r="C64" t="s">
        <v>13</v>
      </c>
      <c r="D64">
        <v>3</v>
      </c>
      <c r="E64" t="s">
        <v>17</v>
      </c>
      <c r="F64">
        <v>17</v>
      </c>
      <c r="G64" t="s">
        <v>33</v>
      </c>
      <c r="H64">
        <v>2013</v>
      </c>
      <c r="I64" s="5">
        <v>591841.53198155004</v>
      </c>
      <c r="J64" s="5">
        <v>19286.713588565999</v>
      </c>
      <c r="K64" t="s">
        <v>41</v>
      </c>
      <c r="N64" s="9">
        <f>I65*100000/J65</f>
        <v>2880823.9402172356</v>
      </c>
    </row>
    <row r="65" spans="1:14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18</v>
      </c>
      <c r="G65" t="s">
        <v>34</v>
      </c>
      <c r="H65">
        <v>2013</v>
      </c>
      <c r="I65" s="5">
        <v>743456.84478716005</v>
      </c>
      <c r="J65" s="5">
        <v>25807.090617661899</v>
      </c>
      <c r="K65" t="s">
        <v>41</v>
      </c>
      <c r="N65" s="9">
        <f>I66*100000/J66</f>
        <v>2045669.0364157022</v>
      </c>
    </row>
    <row r="66" spans="1:14" x14ac:dyDescent="0.25">
      <c r="A66" t="s">
        <v>12</v>
      </c>
      <c r="B66">
        <v>294</v>
      </c>
      <c r="C66" t="s">
        <v>13</v>
      </c>
      <c r="D66">
        <v>3</v>
      </c>
      <c r="E66" t="s">
        <v>17</v>
      </c>
      <c r="F66">
        <v>19</v>
      </c>
      <c r="G66" t="s">
        <v>35</v>
      </c>
      <c r="H66">
        <v>2013</v>
      </c>
      <c r="I66" s="5">
        <v>702595.34171274002</v>
      </c>
      <c r="J66" s="5">
        <v>34345.504048092997</v>
      </c>
      <c r="K66" t="s">
        <v>41</v>
      </c>
      <c r="N66" s="9">
        <f>I67*100000/J67</f>
        <v>1715902.1260858071</v>
      </c>
    </row>
    <row r="67" spans="1:14" x14ac:dyDescent="0.25">
      <c r="A67" t="s">
        <v>12</v>
      </c>
      <c r="B67">
        <v>294</v>
      </c>
      <c r="C67" t="s">
        <v>13</v>
      </c>
      <c r="D67">
        <v>3</v>
      </c>
      <c r="E67" t="s">
        <v>17</v>
      </c>
      <c r="F67">
        <v>20</v>
      </c>
      <c r="G67" t="s">
        <v>36</v>
      </c>
      <c r="H67">
        <v>2013</v>
      </c>
      <c r="I67" s="5">
        <v>792572.14955940004</v>
      </c>
      <c r="J67" s="5">
        <v>46189.822689208901</v>
      </c>
      <c r="K67" t="s">
        <v>41</v>
      </c>
      <c r="N67" s="9" t="e">
        <f>#REF!*100000/#REF!</f>
        <v>#REF!</v>
      </c>
    </row>
    <row r="68" spans="1:14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21</v>
      </c>
      <c r="G68" t="s">
        <v>37</v>
      </c>
      <c r="H68">
        <v>2013</v>
      </c>
      <c r="I68" s="5">
        <v>1620151.2477631001</v>
      </c>
      <c r="J68" s="5">
        <v>62572.077872273003</v>
      </c>
      <c r="K68" t="s">
        <v>41</v>
      </c>
    </row>
  </sheetData>
  <sortState ref="A9:K71">
    <sortCondition descending="1" ref="E9:E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A4" workbookViewId="0">
      <selection activeCell="V17" sqref="V17:W21"/>
    </sheetView>
  </sheetViews>
  <sheetFormatPr defaultRowHeight="15" x14ac:dyDescent="0.25"/>
  <cols>
    <col min="4" max="5" width="11.7109375" customWidth="1"/>
    <col min="7" max="7" width="17.42578125" customWidth="1"/>
    <col min="9" max="9" width="11.28515625" customWidth="1"/>
    <col min="11" max="11" width="11.7109375" customWidth="1"/>
    <col min="13" max="14" width="11.7109375" customWidth="1"/>
    <col min="18" max="18" width="10.5703125" bestFit="1" customWidth="1"/>
    <col min="19" max="20" width="10.140625" bestFit="1" customWidth="1"/>
  </cols>
  <sheetData>
    <row r="1" spans="1:23" ht="18.75" x14ac:dyDescent="0.3">
      <c r="A1" s="4" t="s">
        <v>46</v>
      </c>
    </row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11</v>
      </c>
    </row>
    <row r="4" spans="1:23" x14ac:dyDescent="0.25">
      <c r="A4" t="s">
        <v>12</v>
      </c>
      <c r="B4">
        <v>294</v>
      </c>
      <c r="C4" t="s">
        <v>13</v>
      </c>
      <c r="D4">
        <v>1</v>
      </c>
      <c r="E4" t="s">
        <v>14</v>
      </c>
      <c r="F4">
        <v>22</v>
      </c>
      <c r="G4" t="s">
        <v>38</v>
      </c>
      <c r="H4">
        <v>2013</v>
      </c>
      <c r="I4" s="5">
        <v>3301952.8022305002</v>
      </c>
      <c r="J4" s="5">
        <v>12511.059110706999</v>
      </c>
      <c r="K4" t="s">
        <v>44</v>
      </c>
    </row>
    <row r="5" spans="1:23" x14ac:dyDescent="0.25">
      <c r="A5" t="s">
        <v>12</v>
      </c>
      <c r="B5">
        <v>294</v>
      </c>
      <c r="C5" t="s">
        <v>13</v>
      </c>
      <c r="D5">
        <v>2</v>
      </c>
      <c r="E5" t="s">
        <v>16</v>
      </c>
      <c r="F5">
        <v>22</v>
      </c>
      <c r="G5" t="s">
        <v>38</v>
      </c>
      <c r="H5">
        <v>2013</v>
      </c>
      <c r="I5" s="5">
        <v>3836174.044363</v>
      </c>
      <c r="J5" s="5">
        <v>14123.79602441</v>
      </c>
      <c r="K5" t="s">
        <v>44</v>
      </c>
    </row>
    <row r="6" spans="1:23" x14ac:dyDescent="0.25">
      <c r="A6" t="s">
        <v>12</v>
      </c>
      <c r="B6">
        <v>294</v>
      </c>
      <c r="C6" t="s">
        <v>13</v>
      </c>
      <c r="D6">
        <v>3</v>
      </c>
      <c r="E6" t="s">
        <v>17</v>
      </c>
      <c r="F6">
        <v>22</v>
      </c>
      <c r="G6" t="s">
        <v>38</v>
      </c>
      <c r="H6">
        <v>2013</v>
      </c>
      <c r="I6" s="5">
        <v>7138126.8465935998</v>
      </c>
      <c r="J6" s="5">
        <v>13329.003570907</v>
      </c>
      <c r="K6" t="s">
        <v>44</v>
      </c>
    </row>
    <row r="10" spans="1:23" ht="18.75" x14ac:dyDescent="0.3">
      <c r="A10" s="4" t="s">
        <v>45</v>
      </c>
    </row>
    <row r="12" spans="1:2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11</v>
      </c>
      <c r="N12" s="1" t="s">
        <v>50</v>
      </c>
    </row>
    <row r="13" spans="1:23" x14ac:dyDescent="0.25">
      <c r="A13" t="s">
        <v>12</v>
      </c>
      <c r="B13">
        <v>294</v>
      </c>
      <c r="C13" t="s">
        <v>13</v>
      </c>
      <c r="D13">
        <v>1</v>
      </c>
      <c r="E13" t="s">
        <v>14</v>
      </c>
      <c r="F13">
        <v>2</v>
      </c>
      <c r="G13" t="s">
        <v>18</v>
      </c>
      <c r="H13">
        <v>2013</v>
      </c>
      <c r="I13" s="5">
        <v>147.34983125946999</v>
      </c>
      <c r="J13" s="5">
        <v>2263.426830121</v>
      </c>
      <c r="K13" t="s">
        <v>44</v>
      </c>
      <c r="N13" s="9">
        <f>I13*100000/J13</f>
        <v>6510.032897842465</v>
      </c>
    </row>
    <row r="14" spans="1:23" x14ac:dyDescent="0.25">
      <c r="A14" t="s">
        <v>12</v>
      </c>
      <c r="B14">
        <v>294</v>
      </c>
      <c r="C14" t="s">
        <v>13</v>
      </c>
      <c r="D14">
        <v>1</v>
      </c>
      <c r="E14" t="s">
        <v>14</v>
      </c>
      <c r="F14">
        <v>3</v>
      </c>
      <c r="G14" t="s">
        <v>19</v>
      </c>
      <c r="H14">
        <v>2013</v>
      </c>
      <c r="I14" s="5">
        <v>482.78525435821001</v>
      </c>
      <c r="J14" s="5">
        <v>2476.2574435450001</v>
      </c>
      <c r="K14" t="s">
        <v>44</v>
      </c>
      <c r="N14" s="9">
        <f t="shared" ref="N14:N71" si="0">I14*100000/J14</f>
        <v>19496.569535478371</v>
      </c>
    </row>
    <row r="15" spans="1:23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4</v>
      </c>
      <c r="G15" t="s">
        <v>20</v>
      </c>
      <c r="H15">
        <v>2013</v>
      </c>
      <c r="I15" s="5">
        <v>7371.0247731730997</v>
      </c>
      <c r="J15" s="5">
        <v>2363.8948209639998</v>
      </c>
      <c r="K15" t="s">
        <v>44</v>
      </c>
      <c r="N15" s="9">
        <f t="shared" si="0"/>
        <v>311816.95174437523</v>
      </c>
      <c r="Q15" t="s">
        <v>68</v>
      </c>
      <c r="U15" t="s">
        <v>67</v>
      </c>
    </row>
    <row r="16" spans="1:23" x14ac:dyDescent="0.25">
      <c r="A16" t="s">
        <v>12</v>
      </c>
      <c r="B16">
        <v>294</v>
      </c>
      <c r="C16" t="s">
        <v>13</v>
      </c>
      <c r="D16">
        <v>1</v>
      </c>
      <c r="E16" t="s">
        <v>14</v>
      </c>
      <c r="F16">
        <v>5</v>
      </c>
      <c r="G16" t="s">
        <v>21</v>
      </c>
      <c r="H16">
        <v>2013</v>
      </c>
      <c r="I16" s="5">
        <v>27317.494846385998</v>
      </c>
      <c r="J16" s="5">
        <v>2053.7929104059999</v>
      </c>
      <c r="K16" t="s">
        <v>44</v>
      </c>
      <c r="N16" s="9">
        <f t="shared" si="0"/>
        <v>1330099.7733498747</v>
      </c>
      <c r="Q16" t="s">
        <v>52</v>
      </c>
      <c r="R16" t="s">
        <v>14</v>
      </c>
      <c r="S16" t="s">
        <v>16</v>
      </c>
      <c r="U16" t="s">
        <v>52</v>
      </c>
      <c r="V16" t="s">
        <v>14</v>
      </c>
      <c r="W16" t="s">
        <v>16</v>
      </c>
    </row>
    <row r="17" spans="1:23" x14ac:dyDescent="0.25">
      <c r="A17" t="s">
        <v>12</v>
      </c>
      <c r="B17">
        <v>294</v>
      </c>
      <c r="C17" t="s">
        <v>13</v>
      </c>
      <c r="D17">
        <v>1</v>
      </c>
      <c r="E17" t="s">
        <v>14</v>
      </c>
      <c r="F17">
        <v>6</v>
      </c>
      <c r="G17" t="s">
        <v>22</v>
      </c>
      <c r="H17">
        <v>2013</v>
      </c>
      <c r="I17" s="5">
        <v>69501.547365323</v>
      </c>
      <c r="J17" s="5">
        <v>4366.0900572170003</v>
      </c>
      <c r="K17" t="s">
        <v>44</v>
      </c>
      <c r="N17" s="9">
        <f t="shared" si="0"/>
        <v>1591848.6896631753</v>
      </c>
      <c r="Q17" t="s">
        <v>53</v>
      </c>
      <c r="R17" s="5">
        <f>SUM(I13:I19)</f>
        <v>315191.73021797382</v>
      </c>
      <c r="S17" s="5">
        <f>SUM(I33:I39)</f>
        <v>302841.7158135061</v>
      </c>
      <c r="U17" t="s">
        <v>53</v>
      </c>
      <c r="V17" s="7">
        <f>R17/DEATHS!Q14</f>
        <v>115.33890136205846</v>
      </c>
      <c r="W17" s="7">
        <f>S17/DEATHS!R14</f>
        <v>155.49798674155269</v>
      </c>
    </row>
    <row r="18" spans="1:23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7</v>
      </c>
      <c r="G18" t="s">
        <v>23</v>
      </c>
      <c r="H18">
        <v>2013</v>
      </c>
      <c r="I18" s="5">
        <v>91696.436707144007</v>
      </c>
      <c r="J18" s="5">
        <v>6057.9429053929998</v>
      </c>
      <c r="K18" t="s">
        <v>44</v>
      </c>
      <c r="N18" s="9">
        <f t="shared" si="0"/>
        <v>1513656.3374592476</v>
      </c>
      <c r="Q18" t="s">
        <v>54</v>
      </c>
      <c r="R18" s="5">
        <f>SUM(I20:I25)</f>
        <v>1169618.99721001</v>
      </c>
      <c r="S18" s="5">
        <f>SUM(I40:I45)</f>
        <v>1368652.98561531</v>
      </c>
      <c r="U18" t="s">
        <v>54</v>
      </c>
      <c r="V18" s="7">
        <f>R18/DEATHS!Q15</f>
        <v>96.532540470937334</v>
      </c>
      <c r="W18" s="7">
        <f>S18/DEATHS!R15</f>
        <v>187.3476609562255</v>
      </c>
    </row>
    <row r="19" spans="1:23" x14ac:dyDescent="0.25">
      <c r="A19" t="s">
        <v>12</v>
      </c>
      <c r="B19">
        <v>294</v>
      </c>
      <c r="C19" t="s">
        <v>13</v>
      </c>
      <c r="D19">
        <v>1</v>
      </c>
      <c r="E19" t="s">
        <v>14</v>
      </c>
      <c r="F19">
        <v>8</v>
      </c>
      <c r="G19" t="s">
        <v>24</v>
      </c>
      <c r="H19">
        <v>2013</v>
      </c>
      <c r="I19" s="5">
        <v>118675.09144033</v>
      </c>
      <c r="J19" s="5">
        <v>7195.2090070100003</v>
      </c>
      <c r="K19" t="s">
        <v>44</v>
      </c>
      <c r="N19" s="9">
        <f t="shared" si="0"/>
        <v>1649362.6706980946</v>
      </c>
      <c r="Q19" t="s">
        <v>55</v>
      </c>
      <c r="R19" s="5">
        <f>SUM(I26:I28)</f>
        <v>750998.47453104006</v>
      </c>
      <c r="S19" s="5">
        <f>SUM(I46:I48)</f>
        <v>814999.28695082013</v>
      </c>
      <c r="U19" t="s">
        <v>55</v>
      </c>
      <c r="V19" s="7">
        <f>R19/DEATHS!Q16</f>
        <v>26.873848997270251</v>
      </c>
      <c r="W19" s="7">
        <f>S19/DEATHS!R16</f>
        <v>41.676398717516356</v>
      </c>
    </row>
    <row r="20" spans="1:23" x14ac:dyDescent="0.25">
      <c r="A20" t="s">
        <v>12</v>
      </c>
      <c r="B20">
        <v>294</v>
      </c>
      <c r="C20" t="s">
        <v>13</v>
      </c>
      <c r="D20">
        <v>1</v>
      </c>
      <c r="E20" t="s">
        <v>14</v>
      </c>
      <c r="F20">
        <v>9</v>
      </c>
      <c r="G20" t="s">
        <v>25</v>
      </c>
      <c r="H20">
        <v>2013</v>
      </c>
      <c r="I20" s="5">
        <v>157724.61077951</v>
      </c>
      <c r="J20" s="5">
        <v>8605.0831037879998</v>
      </c>
      <c r="K20" t="s">
        <v>44</v>
      </c>
      <c r="N20" s="9">
        <f t="shared" si="0"/>
        <v>1832923.7367862125</v>
      </c>
      <c r="Q20" t="s">
        <v>56</v>
      </c>
      <c r="R20" s="5">
        <f>SUM(I29:I31)</f>
        <v>709323.35649298003</v>
      </c>
      <c r="S20" s="5">
        <f>SUM(I49:I51)</f>
        <v>770776.29740615003</v>
      </c>
      <c r="U20" t="s">
        <v>56</v>
      </c>
      <c r="V20" s="7">
        <f>R20/DEATHS!Q17</f>
        <v>9.1556415738039991</v>
      </c>
      <c r="W20" s="7">
        <f>S20/DEATHS!R17</f>
        <v>13.293454378661947</v>
      </c>
    </row>
    <row r="21" spans="1:23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10</v>
      </c>
      <c r="G21" t="s">
        <v>26</v>
      </c>
      <c r="H21">
        <v>2013</v>
      </c>
      <c r="I21" s="5">
        <v>171712.18846572001</v>
      </c>
      <c r="J21" s="5">
        <v>9341.0542128779998</v>
      </c>
      <c r="K21" t="s">
        <v>44</v>
      </c>
      <c r="N21" s="9">
        <f t="shared" si="0"/>
        <v>1838252.7769616176</v>
      </c>
      <c r="Q21" t="s">
        <v>57</v>
      </c>
      <c r="R21" s="5">
        <f>I32</f>
        <v>356820.24377854</v>
      </c>
      <c r="S21" s="5">
        <f>I52</f>
        <v>578903.75857725996</v>
      </c>
      <c r="U21" t="s">
        <v>57</v>
      </c>
      <c r="V21" s="7">
        <f>R21/DEATHS!Q18</f>
        <v>3.1865954040289557</v>
      </c>
      <c r="W21" s="7">
        <f>S21/DEATHS!R18</f>
        <v>3.6129226995334611</v>
      </c>
    </row>
    <row r="22" spans="1:23" x14ac:dyDescent="0.25">
      <c r="A22" t="s">
        <v>12</v>
      </c>
      <c r="B22">
        <v>294</v>
      </c>
      <c r="C22" t="s">
        <v>13</v>
      </c>
      <c r="D22">
        <v>1</v>
      </c>
      <c r="E22" t="s">
        <v>14</v>
      </c>
      <c r="F22">
        <v>11</v>
      </c>
      <c r="G22" t="s">
        <v>27</v>
      </c>
      <c r="H22">
        <v>2013</v>
      </c>
      <c r="I22" s="5">
        <v>185994.10400155999</v>
      </c>
      <c r="J22" s="5">
        <v>10094.092787502999</v>
      </c>
      <c r="K22" t="s">
        <v>44</v>
      </c>
      <c r="N22" s="9">
        <f t="shared" si="0"/>
        <v>1842603.4703369297</v>
      </c>
    </row>
    <row r="23" spans="1:23" x14ac:dyDescent="0.25">
      <c r="A23" t="s">
        <v>12</v>
      </c>
      <c r="B23">
        <v>294</v>
      </c>
      <c r="C23" t="s">
        <v>13</v>
      </c>
      <c r="D23">
        <v>1</v>
      </c>
      <c r="E23" t="s">
        <v>14</v>
      </c>
      <c r="F23">
        <v>12</v>
      </c>
      <c r="G23" t="s">
        <v>28</v>
      </c>
      <c r="H23">
        <v>2013</v>
      </c>
      <c r="I23" s="5">
        <v>182860.57432801</v>
      </c>
      <c r="J23" s="5">
        <v>11030.102363677999</v>
      </c>
      <c r="K23" t="s">
        <v>44</v>
      </c>
      <c r="N23" s="9">
        <f t="shared" si="0"/>
        <v>1657832.0699014342</v>
      </c>
      <c r="Q23" t="s">
        <v>58</v>
      </c>
    </row>
    <row r="24" spans="1:23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13</v>
      </c>
      <c r="G24" t="s">
        <v>29</v>
      </c>
      <c r="H24">
        <v>2013</v>
      </c>
      <c r="I24" s="5">
        <v>222064.99270495999</v>
      </c>
      <c r="J24" s="5">
        <v>11790.529910126001</v>
      </c>
      <c r="K24" t="s">
        <v>44</v>
      </c>
      <c r="N24" s="9">
        <f t="shared" si="0"/>
        <v>1883418.2551391947</v>
      </c>
      <c r="Q24" t="s">
        <v>52</v>
      </c>
      <c r="R24" t="s">
        <v>14</v>
      </c>
      <c r="S24" t="s">
        <v>16</v>
      </c>
    </row>
    <row r="25" spans="1:23" x14ac:dyDescent="0.25">
      <c r="A25" t="s">
        <v>12</v>
      </c>
      <c r="B25">
        <v>294</v>
      </c>
      <c r="C25" t="s">
        <v>13</v>
      </c>
      <c r="D25">
        <v>1</v>
      </c>
      <c r="E25" t="s">
        <v>14</v>
      </c>
      <c r="F25">
        <v>14</v>
      </c>
      <c r="G25" t="s">
        <v>30</v>
      </c>
      <c r="H25">
        <v>2013</v>
      </c>
      <c r="I25" s="5">
        <v>249262.52693024999</v>
      </c>
      <c r="J25" s="5">
        <v>12667.588471812</v>
      </c>
      <c r="K25" t="s">
        <v>44</v>
      </c>
      <c r="N25" s="9">
        <f t="shared" si="0"/>
        <v>1967718.8557625674</v>
      </c>
      <c r="Q25" t="s">
        <v>53</v>
      </c>
      <c r="R25" s="5">
        <f>SUM(N13:N19)</f>
        <v>6422791.0253480878</v>
      </c>
      <c r="S25" s="9">
        <f>SUM(N33:N39)</f>
        <v>6114722.698967889</v>
      </c>
    </row>
    <row r="26" spans="1:23" x14ac:dyDescent="0.25">
      <c r="A26" t="s">
        <v>12</v>
      </c>
      <c r="B26">
        <v>294</v>
      </c>
      <c r="C26" t="s">
        <v>13</v>
      </c>
      <c r="D26">
        <v>1</v>
      </c>
      <c r="E26" t="s">
        <v>14</v>
      </c>
      <c r="F26">
        <v>15</v>
      </c>
      <c r="G26" t="s">
        <v>31</v>
      </c>
      <c r="H26">
        <v>2013</v>
      </c>
      <c r="I26" s="5">
        <v>250337.52146465</v>
      </c>
      <c r="J26" s="5">
        <v>13988.756357446</v>
      </c>
      <c r="K26" t="s">
        <v>44</v>
      </c>
      <c r="N26" s="9">
        <f t="shared" si="0"/>
        <v>1789562.38187249</v>
      </c>
      <c r="Q26" t="s">
        <v>54</v>
      </c>
      <c r="R26" s="5">
        <f>SUM(N20:N25)</f>
        <v>11022749.164887955</v>
      </c>
      <c r="S26" s="9">
        <f>SUM(N40:N45)</f>
        <v>11035774.936607389</v>
      </c>
    </row>
    <row r="27" spans="1:23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16</v>
      </c>
      <c r="G27" t="s">
        <v>32</v>
      </c>
      <c r="H27">
        <v>2013</v>
      </c>
      <c r="I27" s="5">
        <v>235680.04037554999</v>
      </c>
      <c r="J27" s="5">
        <v>15661.746820898999</v>
      </c>
      <c r="K27" t="s">
        <v>44</v>
      </c>
      <c r="N27" s="9">
        <f t="shared" si="0"/>
        <v>1504813.2438270494</v>
      </c>
      <c r="Q27" t="s">
        <v>55</v>
      </c>
      <c r="R27" s="5">
        <f>SUM(N26:N28)</f>
        <v>4796809.1338265939</v>
      </c>
      <c r="S27" s="9">
        <f>SUM(N46:N48)</f>
        <v>4928843.8331769053</v>
      </c>
    </row>
    <row r="28" spans="1:23" x14ac:dyDescent="0.25">
      <c r="A28" t="s">
        <v>12</v>
      </c>
      <c r="B28">
        <v>294</v>
      </c>
      <c r="C28" t="s">
        <v>13</v>
      </c>
      <c r="D28">
        <v>1</v>
      </c>
      <c r="E28" t="s">
        <v>14</v>
      </c>
      <c r="F28">
        <v>17</v>
      </c>
      <c r="G28" t="s">
        <v>33</v>
      </c>
      <c r="H28">
        <v>2013</v>
      </c>
      <c r="I28" s="5">
        <v>264980.91269084002</v>
      </c>
      <c r="J28" s="5">
        <v>17636.781345562998</v>
      </c>
      <c r="K28" t="s">
        <v>44</v>
      </c>
      <c r="N28" s="9">
        <f t="shared" si="0"/>
        <v>1502433.5081270542</v>
      </c>
      <c r="Q28" t="s">
        <v>56</v>
      </c>
      <c r="R28" s="5">
        <f>SUM(N29:N31)</f>
        <v>3162462.4848664696</v>
      </c>
      <c r="S28" s="9">
        <f>SUM(N49:N51)</f>
        <v>3479932.6178522012</v>
      </c>
    </row>
    <row r="29" spans="1:23" x14ac:dyDescent="0.25">
      <c r="A29" t="s">
        <v>12</v>
      </c>
      <c r="B29">
        <v>294</v>
      </c>
      <c r="C29" t="s">
        <v>13</v>
      </c>
      <c r="D29">
        <v>1</v>
      </c>
      <c r="E29" t="s">
        <v>14</v>
      </c>
      <c r="F29">
        <v>18</v>
      </c>
      <c r="G29" t="s">
        <v>34</v>
      </c>
      <c r="H29">
        <v>2013</v>
      </c>
      <c r="I29" s="5">
        <v>278972.07095584</v>
      </c>
      <c r="J29" s="5">
        <v>19869.443391035999</v>
      </c>
      <c r="K29" t="s">
        <v>44</v>
      </c>
      <c r="N29" s="9">
        <f t="shared" si="0"/>
        <v>1404025.5958136043</v>
      </c>
      <c r="Q29" t="s">
        <v>57</v>
      </c>
      <c r="R29" s="5">
        <f>N32</f>
        <v>987460.60392221936</v>
      </c>
      <c r="S29" s="9">
        <f>N52</f>
        <v>1601795.3435472471</v>
      </c>
    </row>
    <row r="30" spans="1:23" x14ac:dyDescent="0.25">
      <c r="A30" t="s">
        <v>12</v>
      </c>
      <c r="B30">
        <v>294</v>
      </c>
      <c r="C30" t="s">
        <v>13</v>
      </c>
      <c r="D30">
        <v>1</v>
      </c>
      <c r="E30" t="s">
        <v>14</v>
      </c>
      <c r="F30">
        <v>19</v>
      </c>
      <c r="G30" t="s">
        <v>35</v>
      </c>
      <c r="H30">
        <v>2013</v>
      </c>
      <c r="I30" s="5">
        <v>221944.58514288001</v>
      </c>
      <c r="J30" s="5">
        <v>22880.432259837999</v>
      </c>
      <c r="K30" t="s">
        <v>44</v>
      </c>
      <c r="N30" s="9">
        <f t="shared" si="0"/>
        <v>970019.1964137808</v>
      </c>
      <c r="Q30" t="s">
        <v>59</v>
      </c>
      <c r="R30" s="9">
        <f>SUM(R25:R29)</f>
        <v>26392272.412851326</v>
      </c>
      <c r="S30" s="9">
        <f>SUM(S25:S29)</f>
        <v>27161069.43015163</v>
      </c>
      <c r="T30" s="9">
        <f>SUM(R30:S30)</f>
        <v>53553341.84300296</v>
      </c>
    </row>
    <row r="31" spans="1:23" x14ac:dyDescent="0.25">
      <c r="A31" t="s">
        <v>12</v>
      </c>
      <c r="B31">
        <v>294</v>
      </c>
      <c r="C31" t="s">
        <v>13</v>
      </c>
      <c r="D31">
        <v>1</v>
      </c>
      <c r="E31" t="s">
        <v>14</v>
      </c>
      <c r="F31">
        <v>20</v>
      </c>
      <c r="G31" t="s">
        <v>36</v>
      </c>
      <c r="H31">
        <v>2013</v>
      </c>
      <c r="I31" s="5">
        <v>208406.70039426</v>
      </c>
      <c r="J31" s="5">
        <v>26433.539269857902</v>
      </c>
      <c r="K31" t="s">
        <v>44</v>
      </c>
      <c r="N31" s="9">
        <f t="shared" si="0"/>
        <v>788417.69263908453</v>
      </c>
    </row>
    <row r="32" spans="1:23" x14ac:dyDescent="0.25">
      <c r="A32" t="s">
        <v>12</v>
      </c>
      <c r="B32">
        <v>294</v>
      </c>
      <c r="C32" t="s">
        <v>13</v>
      </c>
      <c r="D32">
        <v>1</v>
      </c>
      <c r="E32" t="s">
        <v>14</v>
      </c>
      <c r="F32">
        <v>21</v>
      </c>
      <c r="G32" t="s">
        <v>37</v>
      </c>
      <c r="H32">
        <v>2013</v>
      </c>
      <c r="I32" s="5">
        <v>356820.24377854</v>
      </c>
      <c r="J32" s="5">
        <v>36135.137175219003</v>
      </c>
      <c r="K32" t="s">
        <v>44</v>
      </c>
      <c r="N32" s="9">
        <f t="shared" si="0"/>
        <v>987460.60392221936</v>
      </c>
      <c r="Q32" t="s">
        <v>69</v>
      </c>
    </row>
    <row r="33" spans="1:19" x14ac:dyDescent="0.25">
      <c r="A33" t="s">
        <v>12</v>
      </c>
      <c r="B33">
        <v>294</v>
      </c>
      <c r="C33" t="s">
        <v>13</v>
      </c>
      <c r="D33">
        <v>2</v>
      </c>
      <c r="E33" t="s">
        <v>16</v>
      </c>
      <c r="F33">
        <v>2</v>
      </c>
      <c r="G33" t="s">
        <v>18</v>
      </c>
      <c r="H33">
        <v>2013</v>
      </c>
      <c r="I33" s="5">
        <v>91.162455680175</v>
      </c>
      <c r="J33" s="5">
        <v>1468.9440685509901</v>
      </c>
      <c r="K33" t="s">
        <v>44</v>
      </c>
      <c r="N33" s="9">
        <f t="shared" si="0"/>
        <v>6205.9854852132212</v>
      </c>
      <c r="Q33" t="s">
        <v>52</v>
      </c>
      <c r="R33" t="s">
        <v>14</v>
      </c>
      <c r="S33" t="s">
        <v>16</v>
      </c>
    </row>
    <row r="34" spans="1:19" x14ac:dyDescent="0.25">
      <c r="A34" t="s">
        <v>12</v>
      </c>
      <c r="B34">
        <v>294</v>
      </c>
      <c r="C34" t="s">
        <v>13</v>
      </c>
      <c r="D34">
        <v>2</v>
      </c>
      <c r="E34" t="s">
        <v>16</v>
      </c>
      <c r="F34">
        <v>3</v>
      </c>
      <c r="G34" t="s">
        <v>19</v>
      </c>
      <c r="H34">
        <v>2013</v>
      </c>
      <c r="I34" s="5">
        <v>348.34079066984998</v>
      </c>
      <c r="J34" s="5">
        <v>1873.761046995</v>
      </c>
      <c r="K34" t="s">
        <v>44</v>
      </c>
      <c r="N34" s="9">
        <f t="shared" si="0"/>
        <v>18590.45961215243</v>
      </c>
      <c r="Q34" t="s">
        <v>53</v>
      </c>
      <c r="R34" s="10">
        <f>R17/R25</f>
        <v>4.9073950713022271E-2</v>
      </c>
      <c r="S34" s="10">
        <f t="shared" ref="S34:S38" si="1">S17/S25</f>
        <v>4.9526647523136756E-2</v>
      </c>
    </row>
    <row r="35" spans="1:19" x14ac:dyDescent="0.25">
      <c r="A35" t="s">
        <v>12</v>
      </c>
      <c r="B35">
        <v>294</v>
      </c>
      <c r="C35" t="s">
        <v>13</v>
      </c>
      <c r="D35">
        <v>2</v>
      </c>
      <c r="E35" t="s">
        <v>16</v>
      </c>
      <c r="F35">
        <v>4</v>
      </c>
      <c r="G35" t="s">
        <v>20</v>
      </c>
      <c r="H35">
        <v>2013</v>
      </c>
      <c r="I35" s="5">
        <v>5988.9236222670997</v>
      </c>
      <c r="J35" s="5">
        <v>2015.2804358620001</v>
      </c>
      <c r="K35" t="s">
        <v>44</v>
      </c>
      <c r="N35" s="9">
        <f t="shared" si="0"/>
        <v>297175.69404703943</v>
      </c>
      <c r="Q35" t="s">
        <v>54</v>
      </c>
      <c r="R35" s="10">
        <f t="shared" ref="R35:R38" si="2">R18/R26</f>
        <v>0.10610955395190642</v>
      </c>
      <c r="S35" s="10">
        <f t="shared" si="1"/>
        <v>0.12401965366974586</v>
      </c>
    </row>
    <row r="36" spans="1:19" x14ac:dyDescent="0.25">
      <c r="A36" t="s">
        <v>12</v>
      </c>
      <c r="B36">
        <v>294</v>
      </c>
      <c r="C36" t="s">
        <v>13</v>
      </c>
      <c r="D36">
        <v>2</v>
      </c>
      <c r="E36" t="s">
        <v>16</v>
      </c>
      <c r="F36">
        <v>5</v>
      </c>
      <c r="G36" t="s">
        <v>21</v>
      </c>
      <c r="H36">
        <v>2013</v>
      </c>
      <c r="I36" s="5">
        <v>24157.993022291001</v>
      </c>
      <c r="J36" s="5">
        <v>1908.460536045</v>
      </c>
      <c r="K36" t="s">
        <v>44</v>
      </c>
      <c r="N36" s="9">
        <f t="shared" si="0"/>
        <v>1265836.6555671536</v>
      </c>
      <c r="Q36" t="s">
        <v>55</v>
      </c>
      <c r="R36" s="10">
        <f t="shared" si="2"/>
        <v>0.15656209233656551</v>
      </c>
      <c r="S36" s="10">
        <f t="shared" si="1"/>
        <v>0.1653530350190684</v>
      </c>
    </row>
    <row r="37" spans="1:19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6</v>
      </c>
      <c r="G37" t="s">
        <v>22</v>
      </c>
      <c r="H37">
        <v>2013</v>
      </c>
      <c r="I37" s="5">
        <v>59638.189320231002</v>
      </c>
      <c r="J37" s="5">
        <v>3926.0237990169999</v>
      </c>
      <c r="K37" t="s">
        <v>44</v>
      </c>
      <c r="N37" s="9">
        <f t="shared" si="0"/>
        <v>1519048.0846082298</v>
      </c>
      <c r="Q37" t="s">
        <v>56</v>
      </c>
      <c r="R37" s="10">
        <f>R20/R28</f>
        <v>0.22429463112601325</v>
      </c>
      <c r="S37" s="10">
        <f t="shared" si="1"/>
        <v>0.22149173045823792</v>
      </c>
    </row>
    <row r="38" spans="1:19" x14ac:dyDescent="0.25">
      <c r="A38" t="s">
        <v>12</v>
      </c>
      <c r="B38">
        <v>294</v>
      </c>
      <c r="C38" t="s">
        <v>13</v>
      </c>
      <c r="D38">
        <v>2</v>
      </c>
      <c r="E38" t="s">
        <v>16</v>
      </c>
      <c r="F38">
        <v>7</v>
      </c>
      <c r="G38" t="s">
        <v>23</v>
      </c>
      <c r="H38">
        <v>2013</v>
      </c>
      <c r="I38" s="5">
        <v>86153.619108237006</v>
      </c>
      <c r="J38" s="5">
        <v>5957.4798969269996</v>
      </c>
      <c r="K38" t="s">
        <v>44</v>
      </c>
      <c r="N38" s="9">
        <f t="shared" si="0"/>
        <v>1446142.0029747302</v>
      </c>
      <c r="Q38" t="s">
        <v>57</v>
      </c>
      <c r="R38" s="10">
        <f t="shared" si="2"/>
        <v>0.36135137175219006</v>
      </c>
      <c r="S38" s="10">
        <f t="shared" si="1"/>
        <v>0.36140931543429999</v>
      </c>
    </row>
    <row r="39" spans="1:19" x14ac:dyDescent="0.25">
      <c r="A39" t="s">
        <v>12</v>
      </c>
      <c r="B39">
        <v>294</v>
      </c>
      <c r="C39" t="s">
        <v>13</v>
      </c>
      <c r="D39">
        <v>2</v>
      </c>
      <c r="E39" t="s">
        <v>16</v>
      </c>
      <c r="F39">
        <v>8</v>
      </c>
      <c r="G39" t="s">
        <v>24</v>
      </c>
      <c r="H39">
        <v>2013</v>
      </c>
      <c r="I39" s="5">
        <v>126463.48749412999</v>
      </c>
      <c r="J39" s="5">
        <v>8097.6857843859998</v>
      </c>
      <c r="K39" t="s">
        <v>44</v>
      </c>
      <c r="N39" s="9">
        <f t="shared" si="0"/>
        <v>1561723.8166733705</v>
      </c>
    </row>
    <row r="40" spans="1:19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9</v>
      </c>
      <c r="G40" t="s">
        <v>25</v>
      </c>
      <c r="H40">
        <v>2013</v>
      </c>
      <c r="I40" s="5">
        <v>176742.80344967</v>
      </c>
      <c r="J40" s="5">
        <v>10050.964058467</v>
      </c>
      <c r="K40" t="s">
        <v>44</v>
      </c>
      <c r="N40" s="9">
        <f t="shared" si="0"/>
        <v>1758466.1771900444</v>
      </c>
    </row>
    <row r="41" spans="1:19" x14ac:dyDescent="0.25">
      <c r="A41" t="s">
        <v>12</v>
      </c>
      <c r="B41">
        <v>294</v>
      </c>
      <c r="C41" t="s">
        <v>13</v>
      </c>
      <c r="D41">
        <v>2</v>
      </c>
      <c r="E41" t="s">
        <v>16</v>
      </c>
      <c r="F41">
        <v>10</v>
      </c>
      <c r="G41" t="s">
        <v>26</v>
      </c>
      <c r="H41">
        <v>2013</v>
      </c>
      <c r="I41" s="5">
        <v>198091.82716161999</v>
      </c>
      <c r="J41" s="5">
        <v>10793.041932685001</v>
      </c>
      <c r="K41" t="s">
        <v>44</v>
      </c>
      <c r="N41" s="9">
        <f t="shared" si="0"/>
        <v>1835366.0478398642</v>
      </c>
    </row>
    <row r="42" spans="1:19" x14ac:dyDescent="0.25">
      <c r="A42" t="s">
        <v>12</v>
      </c>
      <c r="B42">
        <v>294</v>
      </c>
      <c r="C42" t="s">
        <v>13</v>
      </c>
      <c r="D42">
        <v>2</v>
      </c>
      <c r="E42" t="s">
        <v>16</v>
      </c>
      <c r="F42">
        <v>11</v>
      </c>
      <c r="G42" t="s">
        <v>27</v>
      </c>
      <c r="H42">
        <v>2013</v>
      </c>
      <c r="I42" s="5">
        <v>217910.22083420001</v>
      </c>
      <c r="J42" s="5">
        <v>11870.847351070999</v>
      </c>
      <c r="K42" t="s">
        <v>44</v>
      </c>
      <c r="N42" s="9">
        <f t="shared" si="0"/>
        <v>1835675.3683176623</v>
      </c>
    </row>
    <row r="43" spans="1:19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12</v>
      </c>
      <c r="G43" t="s">
        <v>28</v>
      </c>
      <c r="H43">
        <v>2013</v>
      </c>
      <c r="I43" s="5">
        <v>214955.97291854001</v>
      </c>
      <c r="J43" s="5">
        <v>12937.671215865999</v>
      </c>
      <c r="K43" t="s">
        <v>44</v>
      </c>
      <c r="N43" s="9">
        <f t="shared" si="0"/>
        <v>1661473.4547816506</v>
      </c>
    </row>
    <row r="44" spans="1:19" x14ac:dyDescent="0.25">
      <c r="A44" t="s">
        <v>12</v>
      </c>
      <c r="B44">
        <v>294</v>
      </c>
      <c r="C44" t="s">
        <v>13</v>
      </c>
      <c r="D44">
        <v>2</v>
      </c>
      <c r="E44" t="s">
        <v>16</v>
      </c>
      <c r="F44">
        <v>13</v>
      </c>
      <c r="G44" t="s">
        <v>29</v>
      </c>
      <c r="H44">
        <v>2013</v>
      </c>
      <c r="I44" s="5">
        <v>266238.10425355</v>
      </c>
      <c r="J44" s="5">
        <v>13833.435615025999</v>
      </c>
      <c r="K44" t="s">
        <v>44</v>
      </c>
      <c r="N44" s="9">
        <f t="shared" si="0"/>
        <v>1924598.5716256909</v>
      </c>
    </row>
    <row r="45" spans="1:19" x14ac:dyDescent="0.25">
      <c r="A45" t="s">
        <v>12</v>
      </c>
      <c r="B45">
        <v>294</v>
      </c>
      <c r="C45" t="s">
        <v>13</v>
      </c>
      <c r="D45">
        <v>2</v>
      </c>
      <c r="E45" t="s">
        <v>16</v>
      </c>
      <c r="F45">
        <v>14</v>
      </c>
      <c r="G45" t="s">
        <v>30</v>
      </c>
      <c r="H45">
        <v>2013</v>
      </c>
      <c r="I45" s="5">
        <v>294714.05699772999</v>
      </c>
      <c r="J45" s="5">
        <v>14588.394227985</v>
      </c>
      <c r="K45" t="s">
        <v>44</v>
      </c>
      <c r="N45" s="9">
        <f t="shared" si="0"/>
        <v>2020195.3168524767</v>
      </c>
    </row>
    <row r="46" spans="1:19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15</v>
      </c>
      <c r="G46" t="s">
        <v>31</v>
      </c>
      <c r="H46">
        <v>2013</v>
      </c>
      <c r="I46" s="5">
        <v>278442.35507266002</v>
      </c>
      <c r="J46" s="5">
        <v>15261.01068392</v>
      </c>
      <c r="K46" t="s">
        <v>44</v>
      </c>
      <c r="N46" s="9">
        <f t="shared" si="0"/>
        <v>1824534.1729957971</v>
      </c>
    </row>
    <row r="47" spans="1:19" x14ac:dyDescent="0.25">
      <c r="A47" t="s">
        <v>12</v>
      </c>
      <c r="B47">
        <v>294</v>
      </c>
      <c r="C47" t="s">
        <v>13</v>
      </c>
      <c r="D47">
        <v>2</v>
      </c>
      <c r="E47" t="s">
        <v>16</v>
      </c>
      <c r="F47">
        <v>16</v>
      </c>
      <c r="G47" t="s">
        <v>32</v>
      </c>
      <c r="H47">
        <v>2013</v>
      </c>
      <c r="I47" s="5">
        <v>253590.67711347001</v>
      </c>
      <c r="J47" s="5">
        <v>16487.330382499</v>
      </c>
      <c r="K47" t="s">
        <v>44</v>
      </c>
      <c r="N47" s="9">
        <f t="shared" si="0"/>
        <v>1538094.2289034971</v>
      </c>
    </row>
    <row r="48" spans="1:19" x14ac:dyDescent="0.25">
      <c r="A48" t="s">
        <v>12</v>
      </c>
      <c r="B48">
        <v>294</v>
      </c>
      <c r="C48" t="s">
        <v>13</v>
      </c>
      <c r="D48">
        <v>2</v>
      </c>
      <c r="E48" t="s">
        <v>16</v>
      </c>
      <c r="F48">
        <v>17</v>
      </c>
      <c r="G48" t="s">
        <v>33</v>
      </c>
      <c r="H48">
        <v>2013</v>
      </c>
      <c r="I48" s="5">
        <v>282966.25476469001</v>
      </c>
      <c r="J48" s="5">
        <v>18066.879505450001</v>
      </c>
      <c r="K48" t="s">
        <v>44</v>
      </c>
      <c r="N48" s="9">
        <f t="shared" si="0"/>
        <v>1566215.4312776108</v>
      </c>
    </row>
    <row r="49" spans="1:14" x14ac:dyDescent="0.25">
      <c r="A49" t="s">
        <v>12</v>
      </c>
      <c r="B49">
        <v>294</v>
      </c>
      <c r="C49" t="s">
        <v>13</v>
      </c>
      <c r="D49">
        <v>2</v>
      </c>
      <c r="E49" t="s">
        <v>16</v>
      </c>
      <c r="F49">
        <v>18</v>
      </c>
      <c r="G49" t="s">
        <v>34</v>
      </c>
      <c r="H49">
        <v>2013</v>
      </c>
      <c r="I49" s="5">
        <v>294052.77164600999</v>
      </c>
      <c r="J49" s="5">
        <v>19911.504692589999</v>
      </c>
      <c r="K49" t="s">
        <v>44</v>
      </c>
      <c r="N49" s="9">
        <f t="shared" si="0"/>
        <v>1476798.3444035787</v>
      </c>
    </row>
    <row r="50" spans="1:14" x14ac:dyDescent="0.25">
      <c r="A50" t="s">
        <v>12</v>
      </c>
      <c r="B50">
        <v>294</v>
      </c>
      <c r="C50" t="s">
        <v>13</v>
      </c>
      <c r="D50">
        <v>2</v>
      </c>
      <c r="E50" t="s">
        <v>16</v>
      </c>
      <c r="F50">
        <v>19</v>
      </c>
      <c r="G50" t="s">
        <v>35</v>
      </c>
      <c r="H50">
        <v>2013</v>
      </c>
      <c r="I50" s="5">
        <v>241864.02678136001</v>
      </c>
      <c r="J50" s="5">
        <v>22485.386766844</v>
      </c>
      <c r="K50" t="s">
        <v>44</v>
      </c>
      <c r="N50" s="9">
        <f t="shared" si="0"/>
        <v>1075649.8400018739</v>
      </c>
    </row>
    <row r="51" spans="1:14" x14ac:dyDescent="0.25">
      <c r="A51" t="s">
        <v>12</v>
      </c>
      <c r="B51">
        <v>294</v>
      </c>
      <c r="C51" t="s">
        <v>13</v>
      </c>
      <c r="D51">
        <v>2</v>
      </c>
      <c r="E51" t="s">
        <v>16</v>
      </c>
      <c r="F51">
        <v>20</v>
      </c>
      <c r="G51" t="s">
        <v>36</v>
      </c>
      <c r="H51">
        <v>2013</v>
      </c>
      <c r="I51" s="5">
        <v>234859.49897878</v>
      </c>
      <c r="J51" s="5">
        <v>25322.203856941</v>
      </c>
      <c r="K51" t="s">
        <v>44</v>
      </c>
      <c r="N51" s="9">
        <f t="shared" si="0"/>
        <v>927484.43344674876</v>
      </c>
    </row>
    <row r="52" spans="1:14" x14ac:dyDescent="0.25">
      <c r="A52" t="s">
        <v>12</v>
      </c>
      <c r="B52">
        <v>294</v>
      </c>
      <c r="C52" t="s">
        <v>13</v>
      </c>
      <c r="D52">
        <v>2</v>
      </c>
      <c r="E52" t="s">
        <v>16</v>
      </c>
      <c r="F52">
        <v>21</v>
      </c>
      <c r="G52" t="s">
        <v>37</v>
      </c>
      <c r="H52">
        <v>2013</v>
      </c>
      <c r="I52" s="5">
        <v>578903.75857725996</v>
      </c>
      <c r="J52" s="5">
        <v>36140.931543430001</v>
      </c>
      <c r="K52" t="s">
        <v>44</v>
      </c>
      <c r="N52" s="9">
        <f t="shared" si="0"/>
        <v>1601795.3435472471</v>
      </c>
    </row>
    <row r="53" spans="1:14" x14ac:dyDescent="0.25">
      <c r="A53" t="s">
        <v>12</v>
      </c>
      <c r="B53">
        <v>294</v>
      </c>
      <c r="C53" t="s">
        <v>13</v>
      </c>
      <c r="D53">
        <v>3</v>
      </c>
      <c r="E53" t="s">
        <v>17</v>
      </c>
      <c r="F53">
        <v>2</v>
      </c>
      <c r="G53" t="s">
        <v>18</v>
      </c>
      <c r="H53">
        <v>2013</v>
      </c>
      <c r="I53" s="5">
        <v>238.51228693964001</v>
      </c>
      <c r="J53" s="5">
        <v>1875.6837223309999</v>
      </c>
      <c r="K53" t="s">
        <v>44</v>
      </c>
      <c r="N53" s="9">
        <f t="shared" si="0"/>
        <v>12716.018383058186</v>
      </c>
    </row>
    <row r="54" spans="1:14" x14ac:dyDescent="0.25">
      <c r="A54" t="s">
        <v>12</v>
      </c>
      <c r="B54">
        <v>294</v>
      </c>
      <c r="C54" t="s">
        <v>13</v>
      </c>
      <c r="D54">
        <v>3</v>
      </c>
      <c r="E54" t="s">
        <v>17</v>
      </c>
      <c r="F54">
        <v>3</v>
      </c>
      <c r="G54" t="s">
        <v>19</v>
      </c>
      <c r="H54">
        <v>2013</v>
      </c>
      <c r="I54" s="5">
        <v>831.12604502807005</v>
      </c>
      <c r="J54" s="5">
        <v>2182.1760941409998</v>
      </c>
      <c r="K54" t="s">
        <v>44</v>
      </c>
      <c r="N54" s="9">
        <f t="shared" si="0"/>
        <v>38087.029147628789</v>
      </c>
    </row>
    <row r="55" spans="1:14" x14ac:dyDescent="0.25">
      <c r="A55" t="s">
        <v>12</v>
      </c>
      <c r="B55">
        <v>294</v>
      </c>
      <c r="C55" t="s">
        <v>13</v>
      </c>
      <c r="D55">
        <v>3</v>
      </c>
      <c r="E55" t="s">
        <v>17</v>
      </c>
      <c r="F55">
        <v>4</v>
      </c>
      <c r="G55" t="s">
        <v>20</v>
      </c>
      <c r="H55">
        <v>2013</v>
      </c>
      <c r="I55" s="5">
        <v>13359.94839544</v>
      </c>
      <c r="J55" s="5">
        <v>2193.7782808659999</v>
      </c>
      <c r="K55" t="s">
        <v>44</v>
      </c>
      <c r="N55" s="9">
        <f t="shared" si="0"/>
        <v>608992.64579126576</v>
      </c>
    </row>
    <row r="56" spans="1:14" x14ac:dyDescent="0.25">
      <c r="A56" t="s">
        <v>12</v>
      </c>
      <c r="B56">
        <v>294</v>
      </c>
      <c r="C56" t="s">
        <v>13</v>
      </c>
      <c r="D56">
        <v>3</v>
      </c>
      <c r="E56" t="s">
        <v>17</v>
      </c>
      <c r="F56">
        <v>5</v>
      </c>
      <c r="G56" t="s">
        <v>21</v>
      </c>
      <c r="H56">
        <v>2013</v>
      </c>
      <c r="I56" s="5">
        <v>51475.487868677003</v>
      </c>
      <c r="J56" s="5">
        <v>1982.925594605</v>
      </c>
      <c r="K56" t="s">
        <v>44</v>
      </c>
      <c r="N56" s="9">
        <f t="shared" si="0"/>
        <v>2595936.4289173419</v>
      </c>
    </row>
    <row r="57" spans="1:14" x14ac:dyDescent="0.25">
      <c r="A57" t="s">
        <v>12</v>
      </c>
      <c r="B57">
        <v>294</v>
      </c>
      <c r="C57" t="s">
        <v>13</v>
      </c>
      <c r="D57">
        <v>3</v>
      </c>
      <c r="E57" t="s">
        <v>17</v>
      </c>
      <c r="F57">
        <v>6</v>
      </c>
      <c r="G57" t="s">
        <v>22</v>
      </c>
      <c r="H57">
        <v>2013</v>
      </c>
      <c r="I57" s="5">
        <v>129139.73668555</v>
      </c>
      <c r="J57" s="5">
        <v>4151.2061008780001</v>
      </c>
      <c r="K57" t="s">
        <v>44</v>
      </c>
      <c r="N57" s="9">
        <f t="shared" si="0"/>
        <v>3110896.774270888</v>
      </c>
    </row>
    <row r="58" spans="1:14" x14ac:dyDescent="0.25">
      <c r="A58" t="s">
        <v>12</v>
      </c>
      <c r="B58">
        <v>294</v>
      </c>
      <c r="C58" t="s">
        <v>13</v>
      </c>
      <c r="D58">
        <v>3</v>
      </c>
      <c r="E58" t="s">
        <v>17</v>
      </c>
      <c r="F58">
        <v>7</v>
      </c>
      <c r="G58" t="s">
        <v>23</v>
      </c>
      <c r="H58">
        <v>2013</v>
      </c>
      <c r="I58" s="5">
        <v>177850.05581538001</v>
      </c>
      <c r="J58" s="5">
        <v>6008.8572044169996</v>
      </c>
      <c r="K58" t="s">
        <v>44</v>
      </c>
      <c r="N58" s="9">
        <f t="shared" si="0"/>
        <v>2959798.3404339473</v>
      </c>
    </row>
    <row r="59" spans="1:14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8</v>
      </c>
      <c r="G59" t="s">
        <v>24</v>
      </c>
      <c r="H59">
        <v>2013</v>
      </c>
      <c r="I59" s="5">
        <v>245138.57893446001</v>
      </c>
      <c r="J59" s="5">
        <v>7634.1319331799996</v>
      </c>
      <c r="K59" t="s">
        <v>44</v>
      </c>
      <c r="N59" s="9">
        <f t="shared" si="0"/>
        <v>3211086.4873715569</v>
      </c>
    </row>
    <row r="60" spans="1:14" x14ac:dyDescent="0.25">
      <c r="A60" t="s">
        <v>12</v>
      </c>
      <c r="B60">
        <v>294</v>
      </c>
      <c r="C60" t="s">
        <v>13</v>
      </c>
      <c r="D60">
        <v>3</v>
      </c>
      <c r="E60" t="s">
        <v>17</v>
      </c>
      <c r="F60">
        <v>9</v>
      </c>
      <c r="G60" t="s">
        <v>25</v>
      </c>
      <c r="H60">
        <v>2013</v>
      </c>
      <c r="I60" s="5">
        <v>334467.41422918002</v>
      </c>
      <c r="J60" s="5">
        <v>9313.0354052500006</v>
      </c>
      <c r="K60" t="s">
        <v>44</v>
      </c>
      <c r="N60" s="9">
        <f t="shared" si="0"/>
        <v>3591389.9139761892</v>
      </c>
    </row>
    <row r="61" spans="1:14" x14ac:dyDescent="0.25">
      <c r="A61" t="s">
        <v>12</v>
      </c>
      <c r="B61">
        <v>294</v>
      </c>
      <c r="C61" t="s">
        <v>13</v>
      </c>
      <c r="D61">
        <v>3</v>
      </c>
      <c r="E61" t="s">
        <v>17</v>
      </c>
      <c r="F61">
        <v>10</v>
      </c>
      <c r="G61" t="s">
        <v>26</v>
      </c>
      <c r="H61">
        <v>2013</v>
      </c>
      <c r="I61" s="5">
        <v>369804.01562734001</v>
      </c>
      <c r="J61" s="5">
        <v>10066.477586915</v>
      </c>
      <c r="K61" t="s">
        <v>44</v>
      </c>
      <c r="N61" s="9">
        <f t="shared" si="0"/>
        <v>3673618.8248015675</v>
      </c>
    </row>
    <row r="62" spans="1:14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11</v>
      </c>
      <c r="G62" t="s">
        <v>27</v>
      </c>
      <c r="H62">
        <v>2013</v>
      </c>
      <c r="I62" s="5">
        <v>403904.32483576</v>
      </c>
      <c r="J62" s="5">
        <v>10980.796795262</v>
      </c>
      <c r="K62" t="s">
        <v>44</v>
      </c>
      <c r="N62" s="9">
        <f t="shared" si="0"/>
        <v>3678278.8386543752</v>
      </c>
    </row>
    <row r="63" spans="1:14" x14ac:dyDescent="0.25">
      <c r="A63" t="s">
        <v>12</v>
      </c>
      <c r="B63">
        <v>294</v>
      </c>
      <c r="C63" t="s">
        <v>13</v>
      </c>
      <c r="D63">
        <v>3</v>
      </c>
      <c r="E63" t="s">
        <v>17</v>
      </c>
      <c r="F63">
        <v>12</v>
      </c>
      <c r="G63" t="s">
        <v>28</v>
      </c>
      <c r="H63">
        <v>2013</v>
      </c>
      <c r="I63" s="5">
        <v>397816.54724654998</v>
      </c>
      <c r="J63" s="5">
        <v>11984.933121952999</v>
      </c>
      <c r="K63" t="s">
        <v>44</v>
      </c>
      <c r="N63" s="9">
        <f t="shared" si="0"/>
        <v>3319305.5246830112</v>
      </c>
    </row>
    <row r="64" spans="1:14" x14ac:dyDescent="0.25">
      <c r="A64" t="s">
        <v>12</v>
      </c>
      <c r="B64">
        <v>294</v>
      </c>
      <c r="C64" t="s">
        <v>13</v>
      </c>
      <c r="D64">
        <v>3</v>
      </c>
      <c r="E64" t="s">
        <v>17</v>
      </c>
      <c r="F64">
        <v>13</v>
      </c>
      <c r="G64" t="s">
        <v>29</v>
      </c>
      <c r="H64">
        <v>2013</v>
      </c>
      <c r="I64" s="5">
        <v>488303.09695851</v>
      </c>
      <c r="J64" s="5">
        <v>12823.028867059</v>
      </c>
      <c r="K64" t="s">
        <v>44</v>
      </c>
      <c r="N64" s="9">
        <f t="shared" si="0"/>
        <v>3808016.8267647657</v>
      </c>
    </row>
    <row r="65" spans="1:14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14</v>
      </c>
      <c r="G65" t="s">
        <v>30</v>
      </c>
      <c r="H65">
        <v>2013</v>
      </c>
      <c r="I65" s="5">
        <v>543976.58392798004</v>
      </c>
      <c r="J65" s="5">
        <v>13640.629170594</v>
      </c>
      <c r="K65" t="s">
        <v>44</v>
      </c>
      <c r="N65" s="9">
        <f t="shared" si="0"/>
        <v>3987914.1726150438</v>
      </c>
    </row>
    <row r="66" spans="1:14" x14ac:dyDescent="0.25">
      <c r="A66" t="s">
        <v>12</v>
      </c>
      <c r="B66">
        <v>294</v>
      </c>
      <c r="C66" t="s">
        <v>13</v>
      </c>
      <c r="D66">
        <v>3</v>
      </c>
      <c r="E66" t="s">
        <v>17</v>
      </c>
      <c r="F66">
        <v>15</v>
      </c>
      <c r="G66" t="s">
        <v>31</v>
      </c>
      <c r="H66">
        <v>2013</v>
      </c>
      <c r="I66" s="5">
        <v>528779.87653730996</v>
      </c>
      <c r="J66" s="5">
        <v>14631.039002681</v>
      </c>
      <c r="K66" t="s">
        <v>44</v>
      </c>
      <c r="N66" s="9">
        <f t="shared" si="0"/>
        <v>3614096.5548681542</v>
      </c>
    </row>
    <row r="67" spans="1:14" x14ac:dyDescent="0.25">
      <c r="A67" t="s">
        <v>12</v>
      </c>
      <c r="B67">
        <v>294</v>
      </c>
      <c r="C67" t="s">
        <v>13</v>
      </c>
      <c r="D67">
        <v>3</v>
      </c>
      <c r="E67" t="s">
        <v>17</v>
      </c>
      <c r="F67">
        <v>16</v>
      </c>
      <c r="G67" t="s">
        <v>32</v>
      </c>
      <c r="H67">
        <v>2013</v>
      </c>
      <c r="I67" s="5">
        <v>489270.71748901001</v>
      </c>
      <c r="J67" s="5">
        <v>16079.053401186</v>
      </c>
      <c r="K67" t="s">
        <v>44</v>
      </c>
      <c r="N67" s="9">
        <f t="shared" si="0"/>
        <v>3042907.4727304601</v>
      </c>
    </row>
    <row r="68" spans="1:14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17</v>
      </c>
      <c r="G68" t="s">
        <v>33</v>
      </c>
      <c r="H68">
        <v>2013</v>
      </c>
      <c r="I68" s="5">
        <v>547947.16745553003</v>
      </c>
      <c r="J68" s="5">
        <v>17856.300224483999</v>
      </c>
      <c r="K68" t="s">
        <v>44</v>
      </c>
      <c r="N68" s="9">
        <f t="shared" si="0"/>
        <v>3068648.9394046031</v>
      </c>
    </row>
    <row r="69" spans="1:14" x14ac:dyDescent="0.25">
      <c r="A69" t="s">
        <v>12</v>
      </c>
      <c r="B69">
        <v>294</v>
      </c>
      <c r="C69" t="s">
        <v>13</v>
      </c>
      <c r="D69">
        <v>3</v>
      </c>
      <c r="E69" t="s">
        <v>17</v>
      </c>
      <c r="F69">
        <v>18</v>
      </c>
      <c r="G69" t="s">
        <v>34</v>
      </c>
      <c r="H69">
        <v>2013</v>
      </c>
      <c r="I69" s="5">
        <v>573024.84260184004</v>
      </c>
      <c r="J69" s="5">
        <v>19891.005298944001</v>
      </c>
      <c r="K69" t="s">
        <v>44</v>
      </c>
      <c r="N69" s="9">
        <f t="shared" si="0"/>
        <v>2880823.9402171471</v>
      </c>
    </row>
    <row r="70" spans="1:14" x14ac:dyDescent="0.25">
      <c r="A70" t="s">
        <v>12</v>
      </c>
      <c r="B70">
        <v>294</v>
      </c>
      <c r="C70" t="s">
        <v>13</v>
      </c>
      <c r="D70">
        <v>3</v>
      </c>
      <c r="E70" t="s">
        <v>17</v>
      </c>
      <c r="F70">
        <v>19</v>
      </c>
      <c r="G70" t="s">
        <v>35</v>
      </c>
      <c r="H70">
        <v>2013</v>
      </c>
      <c r="I70" s="5">
        <v>463808.61192424002</v>
      </c>
      <c r="J70" s="5">
        <v>22672.710182723</v>
      </c>
      <c r="K70" t="s">
        <v>44</v>
      </c>
      <c r="N70" s="9">
        <f t="shared" si="0"/>
        <v>2045669.0364157271</v>
      </c>
    </row>
    <row r="71" spans="1:14" x14ac:dyDescent="0.25">
      <c r="A71" t="s">
        <v>12</v>
      </c>
      <c r="B71">
        <v>294</v>
      </c>
      <c r="C71" t="s">
        <v>13</v>
      </c>
      <c r="D71">
        <v>3</v>
      </c>
      <c r="E71" t="s">
        <v>17</v>
      </c>
      <c r="F71">
        <v>20</v>
      </c>
      <c r="G71" t="s">
        <v>36</v>
      </c>
      <c r="H71">
        <v>2013</v>
      </c>
      <c r="I71" s="5">
        <v>443266.19937304</v>
      </c>
      <c r="J71" s="5">
        <v>25832.837003599001</v>
      </c>
      <c r="K71" t="s">
        <v>44</v>
      </c>
      <c r="N71" s="9">
        <f t="shared" si="0"/>
        <v>1715902.1260858213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U14" sqref="U14:V18"/>
    </sheetView>
  </sheetViews>
  <sheetFormatPr defaultRowHeight="15" x14ac:dyDescent="0.25"/>
  <cols>
    <col min="1" max="1" width="10.42578125" customWidth="1"/>
    <col min="9" max="9" width="12.5703125" customWidth="1"/>
    <col min="10" max="10" width="10.42578125" customWidth="1"/>
    <col min="18" max="18" width="10.5703125" bestFit="1" customWidth="1"/>
    <col min="19" max="20" width="10.140625" bestFit="1" customWidth="1"/>
    <col min="21" max="22" width="12.5703125" bestFit="1" customWidth="1"/>
  </cols>
  <sheetData>
    <row r="1" spans="1:22" ht="18.75" x14ac:dyDescent="0.3">
      <c r="A1" s="4" t="s">
        <v>48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22" x14ac:dyDescent="0.25">
      <c r="A3" t="s">
        <v>12</v>
      </c>
      <c r="B3">
        <v>294</v>
      </c>
      <c r="C3" t="s">
        <v>13</v>
      </c>
      <c r="D3">
        <v>1</v>
      </c>
      <c r="E3" t="s">
        <v>14</v>
      </c>
      <c r="F3">
        <v>22</v>
      </c>
      <c r="G3" t="s">
        <v>38</v>
      </c>
      <c r="H3">
        <v>2013</v>
      </c>
      <c r="I3" s="5">
        <v>6911879.1147005996</v>
      </c>
      <c r="J3" s="5">
        <v>26189.026115594999</v>
      </c>
      <c r="K3">
        <v>2</v>
      </c>
      <c r="L3" t="s">
        <v>47</v>
      </c>
    </row>
    <row r="4" spans="1:22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5">
        <v>6771865.3526879</v>
      </c>
      <c r="J4" s="5">
        <v>24932.248599793998</v>
      </c>
      <c r="K4">
        <v>2</v>
      </c>
      <c r="L4" t="s">
        <v>47</v>
      </c>
    </row>
    <row r="5" spans="1:22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5">
        <v>13683744.467389001</v>
      </c>
      <c r="J5" s="5">
        <v>25551.616381856998</v>
      </c>
      <c r="K5">
        <v>2</v>
      </c>
      <c r="L5" t="s">
        <v>47</v>
      </c>
    </row>
    <row r="8" spans="1:22" ht="18.75" x14ac:dyDescent="0.3">
      <c r="A8" s="4" t="s">
        <v>49</v>
      </c>
    </row>
    <row r="9" spans="1:2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N9" s="1" t="s">
        <v>50</v>
      </c>
    </row>
    <row r="10" spans="1:22" x14ac:dyDescent="0.25">
      <c r="A10" t="s">
        <v>12</v>
      </c>
      <c r="B10">
        <v>294</v>
      </c>
      <c r="C10" t="s">
        <v>13</v>
      </c>
      <c r="D10">
        <v>1</v>
      </c>
      <c r="E10" t="s">
        <v>14</v>
      </c>
      <c r="F10">
        <v>2</v>
      </c>
      <c r="G10" t="s">
        <v>18</v>
      </c>
      <c r="H10">
        <v>2013</v>
      </c>
      <c r="I10" s="5">
        <v>69060.248634677002</v>
      </c>
      <c r="J10" s="5">
        <v>1060827.9515386999</v>
      </c>
      <c r="K10">
        <v>2</v>
      </c>
      <c r="L10" t="s">
        <v>47</v>
      </c>
      <c r="N10" s="9">
        <f>I10*100000/J10</f>
        <v>6510.0328978424004</v>
      </c>
    </row>
    <row r="11" spans="1:22" x14ac:dyDescent="0.25">
      <c r="A11" t="s">
        <v>12</v>
      </c>
      <c r="B11">
        <v>294</v>
      </c>
      <c r="C11" t="s">
        <v>13</v>
      </c>
      <c r="D11">
        <v>1</v>
      </c>
      <c r="E11" t="s">
        <v>14</v>
      </c>
      <c r="F11">
        <v>3</v>
      </c>
      <c r="G11" t="s">
        <v>19</v>
      </c>
      <c r="H11">
        <v>2013</v>
      </c>
      <c r="I11" s="5">
        <v>23178.392098059001</v>
      </c>
      <c r="J11" s="5">
        <v>118884.46352511999</v>
      </c>
      <c r="K11">
        <v>2</v>
      </c>
      <c r="L11" t="s">
        <v>47</v>
      </c>
      <c r="N11" s="9">
        <f t="shared" ref="N11:N69" si="0">I11*100000/J11</f>
        <v>19496.569535481365</v>
      </c>
    </row>
    <row r="12" spans="1:22" x14ac:dyDescent="0.25">
      <c r="A12" t="s">
        <v>12</v>
      </c>
      <c r="B12">
        <v>294</v>
      </c>
      <c r="C12" t="s">
        <v>13</v>
      </c>
      <c r="D12">
        <v>1</v>
      </c>
      <c r="E12" t="s">
        <v>14</v>
      </c>
      <c r="F12">
        <v>4</v>
      </c>
      <c r="G12" t="s">
        <v>20</v>
      </c>
      <c r="H12">
        <v>2013</v>
      </c>
      <c r="I12" s="5">
        <v>51638.001746030001</v>
      </c>
      <c r="J12" s="5">
        <v>16560.357433150999</v>
      </c>
      <c r="K12">
        <v>2</v>
      </c>
      <c r="L12" t="s">
        <v>47</v>
      </c>
      <c r="N12" s="9">
        <f t="shared" si="0"/>
        <v>311816.9517444084</v>
      </c>
      <c r="Q12" t="s">
        <v>51</v>
      </c>
      <c r="U12" t="s">
        <v>63</v>
      </c>
    </row>
    <row r="13" spans="1:22" x14ac:dyDescent="0.25">
      <c r="A13" t="s">
        <v>12</v>
      </c>
      <c r="B13">
        <v>294</v>
      </c>
      <c r="C13" t="s">
        <v>13</v>
      </c>
      <c r="D13">
        <v>1</v>
      </c>
      <c r="E13" t="s">
        <v>14</v>
      </c>
      <c r="F13">
        <v>5</v>
      </c>
      <c r="G13" t="s">
        <v>21</v>
      </c>
      <c r="H13">
        <v>2013</v>
      </c>
      <c r="I13" s="5">
        <v>50636.931110211</v>
      </c>
      <c r="J13" s="5">
        <v>3807.0024613780001</v>
      </c>
      <c r="K13">
        <v>2</v>
      </c>
      <c r="L13" t="s">
        <v>47</v>
      </c>
      <c r="N13" s="9">
        <f t="shared" si="0"/>
        <v>1330099.7733498239</v>
      </c>
      <c r="Q13" t="s">
        <v>52</v>
      </c>
      <c r="R13" t="s">
        <v>14</v>
      </c>
      <c r="S13" t="s">
        <v>16</v>
      </c>
      <c r="T13" t="s">
        <v>52</v>
      </c>
      <c r="U13" t="s">
        <v>14</v>
      </c>
      <c r="V13" t="s">
        <v>16</v>
      </c>
    </row>
    <row r="14" spans="1:22" x14ac:dyDescent="0.25">
      <c r="A14" t="s">
        <v>12</v>
      </c>
      <c r="B14">
        <v>294</v>
      </c>
      <c r="C14" t="s">
        <v>13</v>
      </c>
      <c r="D14">
        <v>1</v>
      </c>
      <c r="E14" t="s">
        <v>14</v>
      </c>
      <c r="F14">
        <v>6</v>
      </c>
      <c r="G14" t="s">
        <v>22</v>
      </c>
      <c r="H14">
        <v>2013</v>
      </c>
      <c r="I14" s="5">
        <v>81516.829306718006</v>
      </c>
      <c r="J14" s="5">
        <v>5120.8905617760001</v>
      </c>
      <c r="K14">
        <v>2</v>
      </c>
      <c r="L14" t="s">
        <v>47</v>
      </c>
      <c r="N14" s="9">
        <f t="shared" si="0"/>
        <v>1591848.6896632053</v>
      </c>
      <c r="Q14" t="s">
        <v>53</v>
      </c>
      <c r="R14" s="5">
        <f>SUM(I10:I16)</f>
        <v>537853.935766435</v>
      </c>
      <c r="S14" s="5">
        <f>SUM(I30:I36)</f>
        <v>463704.902542494</v>
      </c>
      <c r="T14" t="s">
        <v>53</v>
      </c>
      <c r="U14" s="7">
        <f>R14/DEATHS!Q14</f>
        <v>196.81824139757268</v>
      </c>
      <c r="V14" s="7">
        <f>S14/DEATHS!R14</f>
        <v>238.09526568641235</v>
      </c>
    </row>
    <row r="15" spans="1:22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7</v>
      </c>
      <c r="G15" t="s">
        <v>23</v>
      </c>
      <c r="H15">
        <v>2013</v>
      </c>
      <c r="I15" s="5">
        <v>103814.32026489</v>
      </c>
      <c r="J15" s="5">
        <v>6858.5132368389995</v>
      </c>
      <c r="K15">
        <v>2</v>
      </c>
      <c r="L15" t="s">
        <v>47</v>
      </c>
      <c r="N15" s="9">
        <f t="shared" si="0"/>
        <v>1513656.3374591763</v>
      </c>
      <c r="Q15" t="s">
        <v>54</v>
      </c>
      <c r="R15" s="5">
        <f>SUM(I17:I22)</f>
        <v>1746084.5529078401</v>
      </c>
      <c r="S15" s="5">
        <f>SUM(I37:I42)</f>
        <v>1705269.3162266698</v>
      </c>
      <c r="T15" t="s">
        <v>54</v>
      </c>
      <c r="U15" s="7">
        <f>R15/DEATHS!Q15</f>
        <v>144.11015738571322</v>
      </c>
      <c r="V15" s="7">
        <f>S15/DEATHS!R15</f>
        <v>233.42528826023766</v>
      </c>
    </row>
    <row r="16" spans="1:22" x14ac:dyDescent="0.25">
      <c r="A16" t="s">
        <v>12</v>
      </c>
      <c r="B16">
        <v>294</v>
      </c>
      <c r="C16" t="s">
        <v>13</v>
      </c>
      <c r="D16">
        <v>1</v>
      </c>
      <c r="E16" t="s">
        <v>14</v>
      </c>
      <c r="F16">
        <v>8</v>
      </c>
      <c r="G16" t="s">
        <v>24</v>
      </c>
      <c r="H16">
        <v>2013</v>
      </c>
      <c r="I16" s="5">
        <v>158009.21260585001</v>
      </c>
      <c r="J16" s="5">
        <v>9580.0162943529995</v>
      </c>
      <c r="K16">
        <v>2</v>
      </c>
      <c r="L16" t="s">
        <v>47</v>
      </c>
      <c r="N16" s="9">
        <f t="shared" si="0"/>
        <v>1649362.6706980607</v>
      </c>
      <c r="Q16" t="s">
        <v>55</v>
      </c>
      <c r="R16" s="5">
        <f>SUM(I23:I25)</f>
        <v>1568162.6281827502</v>
      </c>
      <c r="S16" s="5">
        <f>SUM(I43:I45)</f>
        <v>1388069.89168508</v>
      </c>
      <c r="T16" t="s">
        <v>55</v>
      </c>
      <c r="U16" s="7">
        <f>R16/DEATHS!Q16</f>
        <v>56.115381192034448</v>
      </c>
      <c r="V16" s="7">
        <f>S16/DEATHS!R16</f>
        <v>70.981355664839981</v>
      </c>
    </row>
    <row r="17" spans="1:22" x14ac:dyDescent="0.25">
      <c r="A17" t="s">
        <v>12</v>
      </c>
      <c r="B17">
        <v>294</v>
      </c>
      <c r="C17" t="s">
        <v>13</v>
      </c>
      <c r="D17">
        <v>1</v>
      </c>
      <c r="E17" t="s">
        <v>14</v>
      </c>
      <c r="F17">
        <v>9</v>
      </c>
      <c r="G17" t="s">
        <v>25</v>
      </c>
      <c r="H17">
        <v>2013</v>
      </c>
      <c r="I17" s="5">
        <v>219760.05323466001</v>
      </c>
      <c r="J17" s="5">
        <v>11989.590664583</v>
      </c>
      <c r="K17">
        <v>2</v>
      </c>
      <c r="L17" t="s">
        <v>47</v>
      </c>
      <c r="N17" s="9">
        <f t="shared" si="0"/>
        <v>1832923.7367863324</v>
      </c>
      <c r="Q17" t="s">
        <v>56</v>
      </c>
      <c r="R17" s="5">
        <f>SUM(I26:I28)</f>
        <v>1997958.3341338299</v>
      </c>
      <c r="S17" s="5">
        <f>SUM(I46:I48)</f>
        <v>1720765.6558245898</v>
      </c>
      <c r="T17" t="s">
        <v>56</v>
      </c>
      <c r="U17" s="7">
        <f>R17/DEATHS!Q17</f>
        <v>25.788789018827288</v>
      </c>
      <c r="V17" s="7">
        <f>S17/DEATHS!R17</f>
        <v>29.677767491102365</v>
      </c>
    </row>
    <row r="18" spans="1:22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10</v>
      </c>
      <c r="G18" t="s">
        <v>26</v>
      </c>
      <c r="H18">
        <v>2013</v>
      </c>
      <c r="I18" s="5">
        <v>235878.54283858999</v>
      </c>
      <c r="J18" s="5">
        <v>12831.670692670999</v>
      </c>
      <c r="K18">
        <v>2</v>
      </c>
      <c r="L18" t="s">
        <v>47</v>
      </c>
      <c r="N18" s="9">
        <f t="shared" si="0"/>
        <v>1838252.7769615809</v>
      </c>
      <c r="Q18" t="s">
        <v>57</v>
      </c>
      <c r="R18" s="5">
        <f>I29</f>
        <v>1061819.6637098</v>
      </c>
      <c r="S18" s="5">
        <f>I49</f>
        <v>1494055.5864091001</v>
      </c>
      <c r="T18" t="s">
        <v>57</v>
      </c>
      <c r="U18" s="7">
        <f>R18/DEATHS!Q18</f>
        <v>9.4826168617978972</v>
      </c>
      <c r="V18" s="7">
        <f>S18/DEATHS!R18</f>
        <v>9.3243605047035025</v>
      </c>
    </row>
    <row r="19" spans="1:22" x14ac:dyDescent="0.25">
      <c r="A19" t="s">
        <v>12</v>
      </c>
      <c r="B19">
        <v>294</v>
      </c>
      <c r="C19" t="s">
        <v>13</v>
      </c>
      <c r="D19">
        <v>1</v>
      </c>
      <c r="E19" t="s">
        <v>14</v>
      </c>
      <c r="F19">
        <v>11</v>
      </c>
      <c r="G19" t="s">
        <v>27</v>
      </c>
      <c r="H19">
        <v>2013</v>
      </c>
      <c r="I19" s="5">
        <v>260527.89107555</v>
      </c>
      <c r="J19" s="5">
        <v>14139.118658444901</v>
      </c>
      <c r="K19">
        <v>2</v>
      </c>
      <c r="L19" t="s">
        <v>47</v>
      </c>
      <c r="N19" s="9">
        <f t="shared" si="0"/>
        <v>1842603.4703368442</v>
      </c>
    </row>
    <row r="20" spans="1:22" x14ac:dyDescent="0.25">
      <c r="A20" t="s">
        <v>12</v>
      </c>
      <c r="B20">
        <v>294</v>
      </c>
      <c r="C20" t="s">
        <v>13</v>
      </c>
      <c r="D20">
        <v>1</v>
      </c>
      <c r="E20" t="s">
        <v>14</v>
      </c>
      <c r="F20">
        <v>12</v>
      </c>
      <c r="G20" t="s">
        <v>28</v>
      </c>
      <c r="H20">
        <v>2013</v>
      </c>
      <c r="I20" s="5">
        <v>264851.68162668002</v>
      </c>
      <c r="J20" s="5">
        <v>15975.784666924999</v>
      </c>
      <c r="K20">
        <v>2</v>
      </c>
      <c r="L20" t="s">
        <v>47</v>
      </c>
      <c r="N20" s="9">
        <f t="shared" si="0"/>
        <v>1657832.0699014429</v>
      </c>
      <c r="Q20" t="s">
        <v>58</v>
      </c>
    </row>
    <row r="21" spans="1:22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13</v>
      </c>
      <c r="G21" t="s">
        <v>29</v>
      </c>
      <c r="H21">
        <v>2013</v>
      </c>
      <c r="I21" s="5">
        <v>345101.79773723998</v>
      </c>
      <c r="J21" s="5">
        <v>18323.163046529</v>
      </c>
      <c r="K21">
        <v>2</v>
      </c>
      <c r="L21" t="s">
        <v>47</v>
      </c>
      <c r="N21" s="9">
        <f t="shared" si="0"/>
        <v>1883418.2551391609</v>
      </c>
      <c r="Q21" t="s">
        <v>52</v>
      </c>
      <c r="R21" t="s">
        <v>14</v>
      </c>
      <c r="S21" t="s">
        <v>16</v>
      </c>
    </row>
    <row r="22" spans="1:22" x14ac:dyDescent="0.25">
      <c r="A22" t="s">
        <v>12</v>
      </c>
      <c r="B22">
        <v>294</v>
      </c>
      <c r="C22" t="s">
        <v>13</v>
      </c>
      <c r="D22">
        <v>1</v>
      </c>
      <c r="E22" t="s">
        <v>14</v>
      </c>
      <c r="F22">
        <v>14</v>
      </c>
      <c r="G22" t="s">
        <v>30</v>
      </c>
      <c r="H22">
        <v>2013</v>
      </c>
      <c r="I22" s="5">
        <v>419964.58639512002</v>
      </c>
      <c r="J22" s="5">
        <v>21342.712916797998</v>
      </c>
      <c r="K22">
        <v>2</v>
      </c>
      <c r="L22" t="s">
        <v>47</v>
      </c>
      <c r="N22" s="9">
        <f t="shared" si="0"/>
        <v>1967718.8557626272</v>
      </c>
      <c r="Q22" t="s">
        <v>53</v>
      </c>
      <c r="R22" s="5">
        <f>SUM(N10:N16)</f>
        <v>6422791.0253479984</v>
      </c>
      <c r="S22" s="9">
        <f>SUM(N30:N36)</f>
        <v>6114722.6989674326</v>
      </c>
    </row>
    <row r="23" spans="1:22" x14ac:dyDescent="0.25">
      <c r="A23" t="s">
        <v>12</v>
      </c>
      <c r="B23">
        <v>294</v>
      </c>
      <c r="C23" t="s">
        <v>13</v>
      </c>
      <c r="D23">
        <v>1</v>
      </c>
      <c r="E23" t="s">
        <v>14</v>
      </c>
      <c r="F23">
        <v>15</v>
      </c>
      <c r="G23" t="s">
        <v>31</v>
      </c>
      <c r="H23">
        <v>2013</v>
      </c>
      <c r="I23" s="5">
        <v>466552.61771989003</v>
      </c>
      <c r="J23" s="5">
        <v>26070.765816596999</v>
      </c>
      <c r="K23">
        <v>2</v>
      </c>
      <c r="L23" t="s">
        <v>47</v>
      </c>
      <c r="N23" s="9">
        <f t="shared" si="0"/>
        <v>1789562.3818724819</v>
      </c>
      <c r="Q23" t="s">
        <v>54</v>
      </c>
      <c r="R23" s="5">
        <f>SUM(N17:N22)</f>
        <v>11022749.164887987</v>
      </c>
      <c r="S23" s="9">
        <f>SUM(N37:N42)</f>
        <v>11035774.93660726</v>
      </c>
    </row>
    <row r="24" spans="1:22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16</v>
      </c>
      <c r="G24" t="s">
        <v>32</v>
      </c>
      <c r="H24">
        <v>2013</v>
      </c>
      <c r="I24" s="5">
        <v>485998.76659701002</v>
      </c>
      <c r="J24" s="5">
        <v>32296.284511759</v>
      </c>
      <c r="K24">
        <v>2</v>
      </c>
      <c r="L24" t="s">
        <v>47</v>
      </c>
      <c r="N24" s="9">
        <f t="shared" si="0"/>
        <v>1504813.2438270384</v>
      </c>
      <c r="Q24" t="s">
        <v>55</v>
      </c>
      <c r="R24" s="5">
        <f>SUM(N23:N25)</f>
        <v>4796809.1338265464</v>
      </c>
      <c r="S24" s="9">
        <f>SUM(N43:N45)</f>
        <v>4928843.8331766948</v>
      </c>
    </row>
    <row r="25" spans="1:22" x14ac:dyDescent="0.25">
      <c r="A25" t="s">
        <v>12</v>
      </c>
      <c r="B25">
        <v>294</v>
      </c>
      <c r="C25" t="s">
        <v>13</v>
      </c>
      <c r="D25">
        <v>1</v>
      </c>
      <c r="E25" t="s">
        <v>14</v>
      </c>
      <c r="F25">
        <v>17</v>
      </c>
      <c r="G25" t="s">
        <v>33</v>
      </c>
      <c r="H25">
        <v>2013</v>
      </c>
      <c r="I25" s="5">
        <v>615611.24386585003</v>
      </c>
      <c r="J25" s="5">
        <v>40974.275436208001</v>
      </c>
      <c r="K25">
        <v>2</v>
      </c>
      <c r="L25" t="s">
        <v>47</v>
      </c>
      <c r="N25" s="9">
        <f t="shared" si="0"/>
        <v>1502433.5081270258</v>
      </c>
      <c r="Q25" t="s">
        <v>56</v>
      </c>
      <c r="R25" s="5">
        <f>SUM(N26:N28)</f>
        <v>3162462.4848664757</v>
      </c>
      <c r="S25" s="9">
        <f>SUM(N46:N48)</f>
        <v>3479932.6178522198</v>
      </c>
    </row>
    <row r="26" spans="1:22" x14ac:dyDescent="0.25">
      <c r="A26" t="s">
        <v>12</v>
      </c>
      <c r="B26">
        <v>294</v>
      </c>
      <c r="C26" t="s">
        <v>13</v>
      </c>
      <c r="D26">
        <v>1</v>
      </c>
      <c r="E26" t="s">
        <v>14</v>
      </c>
      <c r="F26">
        <v>18</v>
      </c>
      <c r="G26" t="s">
        <v>34</v>
      </c>
      <c r="H26">
        <v>2013</v>
      </c>
      <c r="I26" s="5">
        <v>720418.67265213002</v>
      </c>
      <c r="J26" s="5">
        <v>51310.935840500999</v>
      </c>
      <c r="K26">
        <v>2</v>
      </c>
      <c r="L26" t="s">
        <v>47</v>
      </c>
      <c r="N26" s="9">
        <f t="shared" si="0"/>
        <v>1404025.5958136036</v>
      </c>
      <c r="Q26" t="s">
        <v>57</v>
      </c>
      <c r="R26" s="5">
        <f>N29</f>
        <v>987460.60392223019</v>
      </c>
      <c r="S26" s="9">
        <f>N49</f>
        <v>1601795.343547262</v>
      </c>
    </row>
    <row r="27" spans="1:22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19</v>
      </c>
      <c r="G27" t="s">
        <v>35</v>
      </c>
      <c r="H27">
        <v>2013</v>
      </c>
      <c r="I27" s="5">
        <v>628755.97090426995</v>
      </c>
      <c r="J27" s="5">
        <v>64818.920411967898</v>
      </c>
      <c r="K27">
        <v>2</v>
      </c>
      <c r="L27" t="s">
        <v>47</v>
      </c>
      <c r="N27" s="9">
        <f t="shared" si="0"/>
        <v>970019.19641379744</v>
      </c>
      <c r="Q27" t="s">
        <v>59</v>
      </c>
      <c r="R27" s="9">
        <f>SUM(R22:R26)</f>
        <v>26392272.41285124</v>
      </c>
      <c r="S27" s="9">
        <f>SUM(S22:S26)</f>
        <v>27161069.430150867</v>
      </c>
      <c r="T27" s="9">
        <f>SUM(R27:S27)</f>
        <v>53553341.843002111</v>
      </c>
    </row>
    <row r="28" spans="1:22" x14ac:dyDescent="0.25">
      <c r="A28" t="s">
        <v>12</v>
      </c>
      <c r="B28">
        <v>294</v>
      </c>
      <c r="C28" t="s">
        <v>13</v>
      </c>
      <c r="D28">
        <v>1</v>
      </c>
      <c r="E28" t="s">
        <v>14</v>
      </c>
      <c r="F28">
        <v>20</v>
      </c>
      <c r="G28" t="s">
        <v>36</v>
      </c>
      <c r="H28">
        <v>2013</v>
      </c>
      <c r="I28" s="5">
        <v>648783.69057742995</v>
      </c>
      <c r="J28" s="5">
        <v>82289.336811525995</v>
      </c>
      <c r="K28">
        <v>2</v>
      </c>
      <c r="L28" t="s">
        <v>47</v>
      </c>
      <c r="N28" s="9">
        <f t="shared" si="0"/>
        <v>788417.69263907464</v>
      </c>
    </row>
    <row r="29" spans="1:22" x14ac:dyDescent="0.25">
      <c r="A29" t="s">
        <v>12</v>
      </c>
      <c r="B29">
        <v>294</v>
      </c>
      <c r="C29" t="s">
        <v>13</v>
      </c>
      <c r="D29">
        <v>1</v>
      </c>
      <c r="E29" t="s">
        <v>14</v>
      </c>
      <c r="F29">
        <v>21</v>
      </c>
      <c r="G29" t="s">
        <v>37</v>
      </c>
      <c r="H29">
        <v>2013</v>
      </c>
      <c r="I29" s="5">
        <v>1061819.6637098</v>
      </c>
      <c r="J29" s="5">
        <v>107530.33179169</v>
      </c>
      <c r="K29">
        <v>2</v>
      </c>
      <c r="L29" t="s">
        <v>47</v>
      </c>
      <c r="N29" s="9">
        <f t="shared" si="0"/>
        <v>987460.60392223019</v>
      </c>
      <c r="Q29" t="s">
        <v>60</v>
      </c>
    </row>
    <row r="30" spans="1:22" x14ac:dyDescent="0.25">
      <c r="A30" t="s">
        <v>12</v>
      </c>
      <c r="B30">
        <v>294</v>
      </c>
      <c r="C30" t="s">
        <v>13</v>
      </c>
      <c r="D30">
        <v>2</v>
      </c>
      <c r="E30" t="s">
        <v>16</v>
      </c>
      <c r="F30">
        <v>2</v>
      </c>
      <c r="G30" t="s">
        <v>18</v>
      </c>
      <c r="H30">
        <v>2013</v>
      </c>
      <c r="I30" s="5">
        <v>52740.515532199999</v>
      </c>
      <c r="J30" s="5">
        <v>849833.04678781005</v>
      </c>
      <c r="K30">
        <v>2</v>
      </c>
      <c r="L30" t="s">
        <v>47</v>
      </c>
      <c r="N30" s="9">
        <f t="shared" si="0"/>
        <v>6205.9854852136014</v>
      </c>
      <c r="Q30" t="s">
        <v>52</v>
      </c>
      <c r="R30" t="s">
        <v>14</v>
      </c>
      <c r="S30" t="s">
        <v>16</v>
      </c>
    </row>
    <row r="31" spans="1:22" x14ac:dyDescent="0.25">
      <c r="A31" t="s">
        <v>12</v>
      </c>
      <c r="B31">
        <v>294</v>
      </c>
      <c r="C31" t="s">
        <v>13</v>
      </c>
      <c r="D31">
        <v>2</v>
      </c>
      <c r="E31" t="s">
        <v>16</v>
      </c>
      <c r="F31">
        <v>3</v>
      </c>
      <c r="G31" t="s">
        <v>19</v>
      </c>
      <c r="H31">
        <v>2013</v>
      </c>
      <c r="I31" s="5">
        <v>18299.694231410002</v>
      </c>
      <c r="J31" s="5">
        <v>98435.943022334002</v>
      </c>
      <c r="K31">
        <v>2</v>
      </c>
      <c r="L31" t="s">
        <v>47</v>
      </c>
      <c r="N31" s="9">
        <f t="shared" si="0"/>
        <v>18590.459612154078</v>
      </c>
      <c r="Q31" t="s">
        <v>53</v>
      </c>
      <c r="R31" s="10">
        <f>R14/R22</f>
        <v>8.3741465920930083E-2</v>
      </c>
      <c r="S31" s="10">
        <f t="shared" ref="S31:S35" si="1">S14/S22</f>
        <v>7.5834167037664338E-2</v>
      </c>
    </row>
    <row r="32" spans="1:22" x14ac:dyDescent="0.25">
      <c r="A32" t="s">
        <v>12</v>
      </c>
      <c r="B32">
        <v>294</v>
      </c>
      <c r="C32" t="s">
        <v>13</v>
      </c>
      <c r="D32">
        <v>2</v>
      </c>
      <c r="E32" t="s">
        <v>16</v>
      </c>
      <c r="F32">
        <v>4</v>
      </c>
      <c r="G32" t="s">
        <v>20</v>
      </c>
      <c r="H32">
        <v>2013</v>
      </c>
      <c r="I32" s="5">
        <v>40036.626414756996</v>
      </c>
      <c r="J32" s="5">
        <v>13472.375842563</v>
      </c>
      <c r="K32">
        <v>2</v>
      </c>
      <c r="L32" t="s">
        <v>47</v>
      </c>
      <c r="N32" s="9">
        <f t="shared" si="0"/>
        <v>297175.69404700026</v>
      </c>
      <c r="Q32" t="s">
        <v>54</v>
      </c>
      <c r="R32" s="10">
        <f t="shared" ref="R32" si="2">R15/R23</f>
        <v>0.15840735616753771</v>
      </c>
      <c r="S32" s="10">
        <f t="shared" si="1"/>
        <v>0.15452193670333428</v>
      </c>
    </row>
    <row r="33" spans="1:19" x14ac:dyDescent="0.25">
      <c r="A33" t="s">
        <v>12</v>
      </c>
      <c r="B33">
        <v>294</v>
      </c>
      <c r="C33" t="s">
        <v>13</v>
      </c>
      <c r="D33">
        <v>2</v>
      </c>
      <c r="E33" t="s">
        <v>16</v>
      </c>
      <c r="F33">
        <v>5</v>
      </c>
      <c r="G33" t="s">
        <v>21</v>
      </c>
      <c r="H33">
        <v>2013</v>
      </c>
      <c r="I33" s="5">
        <v>43102.934934315002</v>
      </c>
      <c r="J33" s="5">
        <v>3405.0945471320001</v>
      </c>
      <c r="K33">
        <v>2</v>
      </c>
      <c r="L33" t="s">
        <v>47</v>
      </c>
      <c r="N33" s="9">
        <f t="shared" si="0"/>
        <v>1265836.6555671471</v>
      </c>
      <c r="Q33" t="s">
        <v>55</v>
      </c>
      <c r="R33" s="10">
        <f t="shared" ref="R33" si="3">R16/R24</f>
        <v>0.32691787069955475</v>
      </c>
      <c r="S33" s="10">
        <f t="shared" si="1"/>
        <v>0.28162180394959957</v>
      </c>
    </row>
    <row r="34" spans="1:19" x14ac:dyDescent="0.25">
      <c r="A34" t="s">
        <v>12</v>
      </c>
      <c r="B34">
        <v>294</v>
      </c>
      <c r="C34" t="s">
        <v>13</v>
      </c>
      <c r="D34">
        <v>2</v>
      </c>
      <c r="E34" t="s">
        <v>16</v>
      </c>
      <c r="F34">
        <v>6</v>
      </c>
      <c r="G34" t="s">
        <v>22</v>
      </c>
      <c r="H34">
        <v>2013</v>
      </c>
      <c r="I34" s="5">
        <v>68864.891640001995</v>
      </c>
      <c r="J34" s="5">
        <v>4533.4240790519998</v>
      </c>
      <c r="K34">
        <v>2</v>
      </c>
      <c r="L34" t="s">
        <v>47</v>
      </c>
      <c r="N34" s="9">
        <f t="shared" si="0"/>
        <v>1519048.0846081043</v>
      </c>
      <c r="Q34" t="s">
        <v>56</v>
      </c>
      <c r="R34" s="10">
        <f t="shared" ref="R34" si="4">R17/R25</f>
        <v>0.63177297555141965</v>
      </c>
      <c r="S34" s="10">
        <f t="shared" si="1"/>
        <v>0.49448246411352337</v>
      </c>
    </row>
    <row r="35" spans="1:19" x14ac:dyDescent="0.25">
      <c r="A35" t="s">
        <v>12</v>
      </c>
      <c r="B35">
        <v>294</v>
      </c>
      <c r="C35" t="s">
        <v>13</v>
      </c>
      <c r="D35">
        <v>2</v>
      </c>
      <c r="E35" t="s">
        <v>16</v>
      </c>
      <c r="F35">
        <v>7</v>
      </c>
      <c r="G35" t="s">
        <v>23</v>
      </c>
      <c r="H35">
        <v>2013</v>
      </c>
      <c r="I35" s="5">
        <v>95425.324241740003</v>
      </c>
      <c r="J35" s="5">
        <v>6598.6136939149901</v>
      </c>
      <c r="K35">
        <v>2</v>
      </c>
      <c r="L35" t="s">
        <v>47</v>
      </c>
      <c r="N35" s="9">
        <f t="shared" si="0"/>
        <v>1446142.0029746231</v>
      </c>
      <c r="Q35" t="s">
        <v>57</v>
      </c>
      <c r="R35" s="10">
        <f t="shared" ref="R35" si="5">R18/R26</f>
        <v>1.0753033179169</v>
      </c>
      <c r="S35" s="10">
        <f t="shared" si="1"/>
        <v>0.93273812564620995</v>
      </c>
    </row>
    <row r="36" spans="1:19" x14ac:dyDescent="0.25">
      <c r="A36" t="s">
        <v>12</v>
      </c>
      <c r="B36">
        <v>294</v>
      </c>
      <c r="C36" t="s">
        <v>13</v>
      </c>
      <c r="D36">
        <v>2</v>
      </c>
      <c r="E36" t="s">
        <v>16</v>
      </c>
      <c r="F36">
        <v>8</v>
      </c>
      <c r="G36" t="s">
        <v>24</v>
      </c>
      <c r="H36">
        <v>2013</v>
      </c>
      <c r="I36" s="5">
        <v>145234.91554807001</v>
      </c>
      <c r="J36" s="5">
        <v>9299.6542664919998</v>
      </c>
      <c r="K36">
        <v>2</v>
      </c>
      <c r="L36" t="s">
        <v>47</v>
      </c>
      <c r="N36" s="9">
        <f t="shared" si="0"/>
        <v>1561723.8166731901</v>
      </c>
    </row>
    <row r="37" spans="1:19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9</v>
      </c>
      <c r="G37" t="s">
        <v>25</v>
      </c>
      <c r="H37">
        <v>2013</v>
      </c>
      <c r="I37" s="5">
        <v>199933.73059098999</v>
      </c>
      <c r="J37" s="5">
        <v>11369.779708272999</v>
      </c>
      <c r="K37">
        <v>2</v>
      </c>
      <c r="L37" t="s">
        <v>47</v>
      </c>
      <c r="N37" s="9">
        <f t="shared" si="0"/>
        <v>1758466.1771899776</v>
      </c>
    </row>
    <row r="38" spans="1:19" x14ac:dyDescent="0.25">
      <c r="A38" t="s">
        <v>12</v>
      </c>
      <c r="B38">
        <v>294</v>
      </c>
      <c r="C38" t="s">
        <v>13</v>
      </c>
      <c r="D38">
        <v>2</v>
      </c>
      <c r="E38" t="s">
        <v>16</v>
      </c>
      <c r="F38">
        <v>10</v>
      </c>
      <c r="G38" t="s">
        <v>26</v>
      </c>
      <c r="H38">
        <v>2013</v>
      </c>
      <c r="I38" s="5">
        <v>226149.77292038</v>
      </c>
      <c r="J38" s="5">
        <v>12321.780343848</v>
      </c>
      <c r="K38">
        <v>2</v>
      </c>
      <c r="L38" t="s">
        <v>47</v>
      </c>
      <c r="N38" s="9">
        <f t="shared" si="0"/>
        <v>1835366.0478397645</v>
      </c>
    </row>
    <row r="39" spans="1:19" x14ac:dyDescent="0.25">
      <c r="A39" t="s">
        <v>12</v>
      </c>
      <c r="B39">
        <v>294</v>
      </c>
      <c r="C39" t="s">
        <v>13</v>
      </c>
      <c r="D39">
        <v>2</v>
      </c>
      <c r="E39" t="s">
        <v>16</v>
      </c>
      <c r="F39">
        <v>11</v>
      </c>
      <c r="G39" t="s">
        <v>27</v>
      </c>
      <c r="H39">
        <v>2013</v>
      </c>
      <c r="I39" s="5">
        <v>255786.70021136999</v>
      </c>
      <c r="J39" s="5">
        <v>13934.201255084001</v>
      </c>
      <c r="K39">
        <v>2</v>
      </c>
      <c r="L39" t="s">
        <v>47</v>
      </c>
      <c r="N39" s="9">
        <f t="shared" si="0"/>
        <v>1835675.3683175361</v>
      </c>
    </row>
    <row r="40" spans="1:19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12</v>
      </c>
      <c r="G40" t="s">
        <v>28</v>
      </c>
      <c r="H40">
        <v>2013</v>
      </c>
      <c r="I40" s="5">
        <v>261978.27933779999</v>
      </c>
      <c r="J40" s="5">
        <v>15767.82816384</v>
      </c>
      <c r="K40">
        <v>2</v>
      </c>
      <c r="L40" t="s">
        <v>47</v>
      </c>
      <c r="N40" s="9">
        <f t="shared" si="0"/>
        <v>1661473.4547817358</v>
      </c>
    </row>
    <row r="41" spans="1:19" x14ac:dyDescent="0.25">
      <c r="A41" t="s">
        <v>12</v>
      </c>
      <c r="B41">
        <v>294</v>
      </c>
      <c r="C41" t="s">
        <v>13</v>
      </c>
      <c r="D41">
        <v>2</v>
      </c>
      <c r="E41" t="s">
        <v>16</v>
      </c>
      <c r="F41">
        <v>13</v>
      </c>
      <c r="G41" t="s">
        <v>29</v>
      </c>
      <c r="H41">
        <v>2013</v>
      </c>
      <c r="I41" s="5">
        <v>345423.57267461001</v>
      </c>
      <c r="J41" s="5">
        <v>17947.824432958001</v>
      </c>
      <c r="K41">
        <v>2</v>
      </c>
      <c r="L41" t="s">
        <v>47</v>
      </c>
      <c r="N41" s="9">
        <f t="shared" si="0"/>
        <v>1924598.5716257663</v>
      </c>
    </row>
    <row r="42" spans="1:19" x14ac:dyDescent="0.25">
      <c r="A42" t="s">
        <v>12</v>
      </c>
      <c r="B42">
        <v>294</v>
      </c>
      <c r="C42" t="s">
        <v>13</v>
      </c>
      <c r="D42">
        <v>2</v>
      </c>
      <c r="E42" t="s">
        <v>16</v>
      </c>
      <c r="F42">
        <v>14</v>
      </c>
      <c r="G42" t="s">
        <v>30</v>
      </c>
      <c r="H42">
        <v>2013</v>
      </c>
      <c r="I42" s="5">
        <v>415997.26049151999</v>
      </c>
      <c r="J42" s="5">
        <v>20591.932721616999</v>
      </c>
      <c r="K42">
        <v>2</v>
      </c>
      <c r="L42" t="s">
        <v>47</v>
      </c>
      <c r="N42" s="9">
        <f t="shared" si="0"/>
        <v>2020195.3168524799</v>
      </c>
    </row>
    <row r="43" spans="1:19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15</v>
      </c>
      <c r="G43" t="s">
        <v>31</v>
      </c>
      <c r="H43">
        <v>2013</v>
      </c>
      <c r="I43" s="5">
        <v>433561.70715037</v>
      </c>
      <c r="J43" s="5">
        <v>23762.8712888669</v>
      </c>
      <c r="K43">
        <v>2</v>
      </c>
      <c r="L43" t="s">
        <v>47</v>
      </c>
      <c r="N43" s="9">
        <f t="shared" si="0"/>
        <v>1824534.1729957408</v>
      </c>
    </row>
    <row r="44" spans="1:19" x14ac:dyDescent="0.25">
      <c r="A44" t="s">
        <v>12</v>
      </c>
      <c r="B44">
        <v>294</v>
      </c>
      <c r="C44" t="s">
        <v>13</v>
      </c>
      <c r="D44">
        <v>2</v>
      </c>
      <c r="E44" t="s">
        <v>16</v>
      </c>
      <c r="F44">
        <v>16</v>
      </c>
      <c r="G44" t="s">
        <v>32</v>
      </c>
      <c r="H44">
        <v>2013</v>
      </c>
      <c r="I44" s="5">
        <v>430330.72896348999</v>
      </c>
      <c r="J44" s="5">
        <v>27978.177206365999</v>
      </c>
      <c r="K44">
        <v>2</v>
      </c>
      <c r="L44" t="s">
        <v>47</v>
      </c>
      <c r="N44" s="9">
        <f t="shared" si="0"/>
        <v>1538094.2289034289</v>
      </c>
    </row>
    <row r="45" spans="1:19" x14ac:dyDescent="0.25">
      <c r="A45" t="s">
        <v>12</v>
      </c>
      <c r="B45">
        <v>294</v>
      </c>
      <c r="C45" t="s">
        <v>13</v>
      </c>
      <c r="D45">
        <v>2</v>
      </c>
      <c r="E45" t="s">
        <v>16</v>
      </c>
      <c r="F45">
        <v>17</v>
      </c>
      <c r="G45" t="s">
        <v>33</v>
      </c>
      <c r="H45">
        <v>2013</v>
      </c>
      <c r="I45" s="5">
        <v>524177.45557122002</v>
      </c>
      <c r="J45" s="5">
        <v>33467.774937171998</v>
      </c>
      <c r="K45">
        <v>2</v>
      </c>
      <c r="L45" t="s">
        <v>47</v>
      </c>
      <c r="N45" s="9">
        <f t="shared" si="0"/>
        <v>1566215.4312775256</v>
      </c>
    </row>
    <row r="46" spans="1:19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18</v>
      </c>
      <c r="G46" t="s">
        <v>34</v>
      </c>
      <c r="H46">
        <v>2013</v>
      </c>
      <c r="I46" s="5">
        <v>596063.01473686995</v>
      </c>
      <c r="J46" s="5">
        <v>40361.842020996999</v>
      </c>
      <c r="K46">
        <v>2</v>
      </c>
      <c r="L46" t="s">
        <v>47</v>
      </c>
      <c r="N46" s="9">
        <f t="shared" si="0"/>
        <v>1476798.3444035747</v>
      </c>
    </row>
    <row r="47" spans="1:19" x14ac:dyDescent="0.25">
      <c r="A47" t="s">
        <v>12</v>
      </c>
      <c r="B47">
        <v>294</v>
      </c>
      <c r="C47" t="s">
        <v>13</v>
      </c>
      <c r="D47">
        <v>2</v>
      </c>
      <c r="E47" t="s">
        <v>16</v>
      </c>
      <c r="F47">
        <v>19</v>
      </c>
      <c r="G47" t="s">
        <v>35</v>
      </c>
      <c r="H47">
        <v>2013</v>
      </c>
      <c r="I47" s="5">
        <v>537647.98273270996</v>
      </c>
      <c r="J47" s="5">
        <v>49983.550662895999</v>
      </c>
      <c r="K47">
        <v>2</v>
      </c>
      <c r="L47" t="s">
        <v>47</v>
      </c>
      <c r="N47" s="9">
        <f t="shared" si="0"/>
        <v>1075649.8400019011</v>
      </c>
    </row>
    <row r="48" spans="1:19" x14ac:dyDescent="0.25">
      <c r="A48" t="s">
        <v>12</v>
      </c>
      <c r="B48">
        <v>294</v>
      </c>
      <c r="C48" t="s">
        <v>13</v>
      </c>
      <c r="D48">
        <v>2</v>
      </c>
      <c r="E48" t="s">
        <v>16</v>
      </c>
      <c r="F48">
        <v>20</v>
      </c>
      <c r="G48" t="s">
        <v>36</v>
      </c>
      <c r="H48">
        <v>2013</v>
      </c>
      <c r="I48" s="5">
        <v>587054.65835500997</v>
      </c>
      <c r="J48" s="5">
        <v>63295.365095603898</v>
      </c>
      <c r="K48">
        <v>2</v>
      </c>
      <c r="L48" t="s">
        <v>47</v>
      </c>
      <c r="N48" s="9">
        <f t="shared" si="0"/>
        <v>927484.43344674399</v>
      </c>
    </row>
    <row r="49" spans="1:14" x14ac:dyDescent="0.25">
      <c r="A49" t="s">
        <v>12</v>
      </c>
      <c r="B49">
        <v>294</v>
      </c>
      <c r="C49" t="s">
        <v>13</v>
      </c>
      <c r="D49">
        <v>2</v>
      </c>
      <c r="E49" t="s">
        <v>16</v>
      </c>
      <c r="F49">
        <v>21</v>
      </c>
      <c r="G49" t="s">
        <v>37</v>
      </c>
      <c r="H49">
        <v>2013</v>
      </c>
      <c r="I49" s="5">
        <v>1494055.5864091001</v>
      </c>
      <c r="J49" s="5">
        <v>93273.812564620996</v>
      </c>
      <c r="K49">
        <v>2</v>
      </c>
      <c r="L49" t="s">
        <v>47</v>
      </c>
      <c r="N49" s="9">
        <f t="shared" si="0"/>
        <v>1601795.343547262</v>
      </c>
    </row>
    <row r="50" spans="1:14" x14ac:dyDescent="0.25">
      <c r="A50" t="s">
        <v>12</v>
      </c>
      <c r="B50">
        <v>294</v>
      </c>
      <c r="C50" t="s">
        <v>13</v>
      </c>
      <c r="D50">
        <v>3</v>
      </c>
      <c r="E50" t="s">
        <v>17</v>
      </c>
      <c r="F50">
        <v>2</v>
      </c>
      <c r="G50" t="s">
        <v>18</v>
      </c>
      <c r="H50">
        <v>2013</v>
      </c>
      <c r="I50" s="5">
        <v>121800.76416688001</v>
      </c>
      <c r="J50" s="5">
        <v>957853.00475167995</v>
      </c>
      <c r="K50">
        <v>2</v>
      </c>
      <c r="L50" t="s">
        <v>47</v>
      </c>
      <c r="N50" s="9">
        <f t="shared" si="0"/>
        <v>12716.01838305622</v>
      </c>
    </row>
    <row r="51" spans="1:14" x14ac:dyDescent="0.25">
      <c r="A51" t="s">
        <v>12</v>
      </c>
      <c r="B51">
        <v>294</v>
      </c>
      <c r="C51" t="s">
        <v>13</v>
      </c>
      <c r="D51">
        <v>3</v>
      </c>
      <c r="E51" t="s">
        <v>17</v>
      </c>
      <c r="F51">
        <v>3</v>
      </c>
      <c r="G51" t="s">
        <v>19</v>
      </c>
      <c r="H51">
        <v>2013</v>
      </c>
      <c r="I51" s="5">
        <v>41478.086329468999</v>
      </c>
      <c r="J51" s="5">
        <v>108903.44365975</v>
      </c>
      <c r="K51">
        <v>2</v>
      </c>
      <c r="L51" t="s">
        <v>47</v>
      </c>
      <c r="N51" s="9">
        <f t="shared" si="0"/>
        <v>38087.029147636611</v>
      </c>
    </row>
    <row r="52" spans="1:14" x14ac:dyDescent="0.25">
      <c r="A52" t="s">
        <v>12</v>
      </c>
      <c r="B52">
        <v>294</v>
      </c>
      <c r="C52" t="s">
        <v>13</v>
      </c>
      <c r="D52">
        <v>3</v>
      </c>
      <c r="E52" t="s">
        <v>17</v>
      </c>
      <c r="F52">
        <v>4</v>
      </c>
      <c r="G52" t="s">
        <v>20</v>
      </c>
      <c r="H52">
        <v>2013</v>
      </c>
      <c r="I52" s="5">
        <v>91674.628160787004</v>
      </c>
      <c r="J52" s="5">
        <v>15053.486900758</v>
      </c>
      <c r="K52">
        <v>2</v>
      </c>
      <c r="L52" t="s">
        <v>47</v>
      </c>
      <c r="N52" s="9">
        <f t="shared" si="0"/>
        <v>608992.6457913937</v>
      </c>
    </row>
    <row r="53" spans="1:14" x14ac:dyDescent="0.25">
      <c r="A53" t="s">
        <v>12</v>
      </c>
      <c r="B53">
        <v>294</v>
      </c>
      <c r="C53" t="s">
        <v>13</v>
      </c>
      <c r="D53">
        <v>3</v>
      </c>
      <c r="E53" t="s">
        <v>17</v>
      </c>
      <c r="F53">
        <v>5</v>
      </c>
      <c r="G53" t="s">
        <v>21</v>
      </c>
      <c r="H53">
        <v>2013</v>
      </c>
      <c r="I53" s="5">
        <v>93739.866044526003</v>
      </c>
      <c r="J53" s="5">
        <v>3611.0231745409901</v>
      </c>
      <c r="K53">
        <v>2</v>
      </c>
      <c r="L53" t="s">
        <v>47</v>
      </c>
      <c r="N53" s="9">
        <f t="shared" si="0"/>
        <v>2595936.4289164832</v>
      </c>
    </row>
    <row r="54" spans="1:14" x14ac:dyDescent="0.25">
      <c r="A54" t="s">
        <v>12</v>
      </c>
      <c r="B54">
        <v>294</v>
      </c>
      <c r="C54" t="s">
        <v>13</v>
      </c>
      <c r="D54">
        <v>3</v>
      </c>
      <c r="E54" t="s">
        <v>17</v>
      </c>
      <c r="F54">
        <v>6</v>
      </c>
      <c r="G54" t="s">
        <v>22</v>
      </c>
      <c r="H54">
        <v>2013</v>
      </c>
      <c r="I54" s="5">
        <v>150381.72094671999</v>
      </c>
      <c r="J54" s="5">
        <v>4834.0312089569998</v>
      </c>
      <c r="K54">
        <v>2</v>
      </c>
      <c r="L54" t="s">
        <v>47</v>
      </c>
      <c r="N54" s="9">
        <f t="shared" si="0"/>
        <v>3110896.7742714812</v>
      </c>
    </row>
    <row r="55" spans="1:14" x14ac:dyDescent="0.25">
      <c r="A55" t="s">
        <v>12</v>
      </c>
      <c r="B55">
        <v>294</v>
      </c>
      <c r="C55" t="s">
        <v>13</v>
      </c>
      <c r="D55">
        <v>3</v>
      </c>
      <c r="E55" t="s">
        <v>17</v>
      </c>
      <c r="F55">
        <v>7</v>
      </c>
      <c r="G55" t="s">
        <v>23</v>
      </c>
      <c r="H55">
        <v>2013</v>
      </c>
      <c r="I55" s="5">
        <v>199239.64450662999</v>
      </c>
      <c r="J55" s="5">
        <v>6731.5276782479996</v>
      </c>
      <c r="K55">
        <v>2</v>
      </c>
      <c r="L55" t="s">
        <v>47</v>
      </c>
      <c r="N55" s="9">
        <f t="shared" si="0"/>
        <v>2959798.340433856</v>
      </c>
    </row>
    <row r="56" spans="1:14" x14ac:dyDescent="0.25">
      <c r="A56" t="s">
        <v>12</v>
      </c>
      <c r="B56">
        <v>294</v>
      </c>
      <c r="C56" t="s">
        <v>13</v>
      </c>
      <c r="D56">
        <v>3</v>
      </c>
      <c r="E56" t="s">
        <v>17</v>
      </c>
      <c r="F56">
        <v>8</v>
      </c>
      <c r="G56" t="s">
        <v>24</v>
      </c>
      <c r="H56">
        <v>2013</v>
      </c>
      <c r="I56" s="5">
        <v>303244.12815392</v>
      </c>
      <c r="J56" s="5">
        <v>9443.6611827969991</v>
      </c>
      <c r="K56">
        <v>2</v>
      </c>
      <c r="L56" t="s">
        <v>47</v>
      </c>
      <c r="N56" s="9">
        <f t="shared" si="0"/>
        <v>3211086.4873712668</v>
      </c>
    </row>
    <row r="57" spans="1:14" x14ac:dyDescent="0.25">
      <c r="A57" t="s">
        <v>12</v>
      </c>
      <c r="B57">
        <v>294</v>
      </c>
      <c r="C57" t="s">
        <v>13</v>
      </c>
      <c r="D57">
        <v>3</v>
      </c>
      <c r="E57" t="s">
        <v>17</v>
      </c>
      <c r="F57">
        <v>9</v>
      </c>
      <c r="G57" t="s">
        <v>25</v>
      </c>
      <c r="H57">
        <v>2013</v>
      </c>
      <c r="I57" s="5">
        <v>419693.78382565</v>
      </c>
      <c r="J57" s="5">
        <v>11686.110221348001</v>
      </c>
      <c r="K57">
        <v>2</v>
      </c>
      <c r="L57" t="s">
        <v>47</v>
      </c>
      <c r="N57" s="9">
        <f t="shared" si="0"/>
        <v>3591389.9139763382</v>
      </c>
    </row>
    <row r="58" spans="1:14" x14ac:dyDescent="0.25">
      <c r="A58" t="s">
        <v>12</v>
      </c>
      <c r="B58">
        <v>294</v>
      </c>
      <c r="C58" t="s">
        <v>13</v>
      </c>
      <c r="D58">
        <v>3</v>
      </c>
      <c r="E58" t="s">
        <v>17</v>
      </c>
      <c r="F58">
        <v>10</v>
      </c>
      <c r="G58" t="s">
        <v>26</v>
      </c>
      <c r="H58">
        <v>2013</v>
      </c>
      <c r="I58" s="5">
        <v>462028.31575896998</v>
      </c>
      <c r="J58" s="5">
        <v>12576.925854139001</v>
      </c>
      <c r="K58">
        <v>2</v>
      </c>
      <c r="L58" t="s">
        <v>47</v>
      </c>
      <c r="N58" s="9">
        <f t="shared" si="0"/>
        <v>3673618.8248014427</v>
      </c>
    </row>
    <row r="59" spans="1:14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11</v>
      </c>
      <c r="G59" t="s">
        <v>27</v>
      </c>
      <c r="H59">
        <v>2013</v>
      </c>
      <c r="I59" s="5">
        <v>516314.59128693002</v>
      </c>
      <c r="J59" s="5">
        <v>14036.852939507</v>
      </c>
      <c r="K59">
        <v>2</v>
      </c>
      <c r="L59" t="s">
        <v>47</v>
      </c>
      <c r="N59" s="9">
        <f t="shared" si="0"/>
        <v>3678278.8386544422</v>
      </c>
    </row>
    <row r="60" spans="1:14" x14ac:dyDescent="0.25">
      <c r="A60" t="s">
        <v>12</v>
      </c>
      <c r="B60">
        <v>294</v>
      </c>
      <c r="C60" t="s">
        <v>13</v>
      </c>
      <c r="D60">
        <v>3</v>
      </c>
      <c r="E60" t="s">
        <v>17</v>
      </c>
      <c r="F60">
        <v>12</v>
      </c>
      <c r="G60" t="s">
        <v>28</v>
      </c>
      <c r="H60">
        <v>2013</v>
      </c>
      <c r="I60" s="5">
        <v>526829.96096447995</v>
      </c>
      <c r="J60" s="5">
        <v>15871.692347898001</v>
      </c>
      <c r="K60">
        <v>2</v>
      </c>
      <c r="L60" t="s">
        <v>47</v>
      </c>
      <c r="N60" s="9">
        <f t="shared" si="0"/>
        <v>3319305.5246830801</v>
      </c>
    </row>
    <row r="61" spans="1:14" x14ac:dyDescent="0.25">
      <c r="A61" t="s">
        <v>12</v>
      </c>
      <c r="B61">
        <v>294</v>
      </c>
      <c r="C61" t="s">
        <v>13</v>
      </c>
      <c r="D61">
        <v>3</v>
      </c>
      <c r="E61" t="s">
        <v>17</v>
      </c>
      <c r="F61">
        <v>13</v>
      </c>
      <c r="G61" t="s">
        <v>29</v>
      </c>
      <c r="H61">
        <v>2013</v>
      </c>
      <c r="I61" s="5">
        <v>690525.37041185005</v>
      </c>
      <c r="J61" s="5">
        <v>18133.464263037</v>
      </c>
      <c r="K61">
        <v>2</v>
      </c>
      <c r="L61" t="s">
        <v>47</v>
      </c>
      <c r="N61" s="9">
        <f t="shared" si="0"/>
        <v>3808016.8267649068</v>
      </c>
    </row>
    <row r="62" spans="1:14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14</v>
      </c>
      <c r="G62" t="s">
        <v>30</v>
      </c>
      <c r="H62">
        <v>2013</v>
      </c>
      <c r="I62" s="5">
        <v>835961.84688663995</v>
      </c>
      <c r="J62" s="5">
        <v>20962.383108121001</v>
      </c>
      <c r="K62">
        <v>2</v>
      </c>
      <c r="L62" t="s">
        <v>47</v>
      </c>
      <c r="N62" s="9">
        <f t="shared" si="0"/>
        <v>3987914.1726151425</v>
      </c>
    </row>
    <row r="63" spans="1:14" x14ac:dyDescent="0.25">
      <c r="A63" t="s">
        <v>12</v>
      </c>
      <c r="B63">
        <v>294</v>
      </c>
      <c r="C63" t="s">
        <v>13</v>
      </c>
      <c r="D63">
        <v>3</v>
      </c>
      <c r="E63" t="s">
        <v>17</v>
      </c>
      <c r="F63">
        <v>15</v>
      </c>
      <c r="G63" t="s">
        <v>31</v>
      </c>
      <c r="H63">
        <v>2013</v>
      </c>
      <c r="I63" s="5">
        <v>900114.32487025997</v>
      </c>
      <c r="J63" s="5">
        <v>24905.652386564001</v>
      </c>
      <c r="K63">
        <v>2</v>
      </c>
      <c r="L63" t="s">
        <v>47</v>
      </c>
      <c r="N63" s="9">
        <f t="shared" si="0"/>
        <v>3614096.5548682031</v>
      </c>
    </row>
    <row r="64" spans="1:14" x14ac:dyDescent="0.25">
      <c r="A64" t="s">
        <v>12</v>
      </c>
      <c r="B64">
        <v>294</v>
      </c>
      <c r="C64" t="s">
        <v>13</v>
      </c>
      <c r="D64">
        <v>3</v>
      </c>
      <c r="E64" t="s">
        <v>17</v>
      </c>
      <c r="F64">
        <v>16</v>
      </c>
      <c r="G64" t="s">
        <v>32</v>
      </c>
      <c r="H64">
        <v>2013</v>
      </c>
      <c r="I64" s="5">
        <v>916329.49556048994</v>
      </c>
      <c r="J64" s="5">
        <v>30113.616788296</v>
      </c>
      <c r="K64">
        <v>2</v>
      </c>
      <c r="L64" t="s">
        <v>47</v>
      </c>
      <c r="N64" s="9">
        <f t="shared" si="0"/>
        <v>3042907.4727305151</v>
      </c>
    </row>
    <row r="65" spans="1:14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17</v>
      </c>
      <c r="G65" t="s">
        <v>33</v>
      </c>
      <c r="H65">
        <v>2013</v>
      </c>
      <c r="I65" s="5">
        <v>1139788.6994371</v>
      </c>
      <c r="J65" s="5">
        <v>37143.013813049998</v>
      </c>
      <c r="K65">
        <v>2</v>
      </c>
      <c r="L65" t="s">
        <v>47</v>
      </c>
      <c r="N65" s="9">
        <f t="shared" si="0"/>
        <v>3068648.9394047</v>
      </c>
    </row>
    <row r="66" spans="1:14" x14ac:dyDescent="0.25">
      <c r="A66" t="s">
        <v>12</v>
      </c>
      <c r="B66">
        <v>294</v>
      </c>
      <c r="C66" t="s">
        <v>13</v>
      </c>
      <c r="D66">
        <v>3</v>
      </c>
      <c r="E66" t="s">
        <v>17</v>
      </c>
      <c r="F66">
        <v>18</v>
      </c>
      <c r="G66" t="s">
        <v>34</v>
      </c>
      <c r="H66">
        <v>2013</v>
      </c>
      <c r="I66" s="5">
        <v>1316481.6873890001</v>
      </c>
      <c r="J66" s="5">
        <v>45698.095916605998</v>
      </c>
      <c r="K66">
        <v>2</v>
      </c>
      <c r="L66" t="s">
        <v>47</v>
      </c>
      <c r="N66" s="9">
        <f t="shared" si="0"/>
        <v>2880823.9402171909</v>
      </c>
    </row>
    <row r="67" spans="1:14" x14ac:dyDescent="0.25">
      <c r="A67" t="s">
        <v>12</v>
      </c>
      <c r="B67">
        <v>294</v>
      </c>
      <c r="C67" t="s">
        <v>13</v>
      </c>
      <c r="D67">
        <v>3</v>
      </c>
      <c r="E67" t="s">
        <v>17</v>
      </c>
      <c r="F67">
        <v>19</v>
      </c>
      <c r="G67" t="s">
        <v>35</v>
      </c>
      <c r="H67">
        <v>2013</v>
      </c>
      <c r="I67" s="5">
        <v>1166403.9536369999</v>
      </c>
      <c r="J67" s="5">
        <v>57018.214230815996</v>
      </c>
      <c r="K67">
        <v>2</v>
      </c>
      <c r="L67" t="s">
        <v>47</v>
      </c>
      <c r="N67" s="9">
        <f t="shared" si="0"/>
        <v>2045669.0364157471</v>
      </c>
    </row>
    <row r="68" spans="1:14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20</v>
      </c>
      <c r="G68" t="s">
        <v>36</v>
      </c>
      <c r="H68">
        <v>2013</v>
      </c>
      <c r="I68" s="5">
        <v>1235838.3489324001</v>
      </c>
      <c r="J68" s="5">
        <v>72022.659692807007</v>
      </c>
      <c r="K68">
        <v>2</v>
      </c>
      <c r="L68" t="s">
        <v>47</v>
      </c>
      <c r="N68" s="9">
        <f t="shared" si="0"/>
        <v>1715902.126085778</v>
      </c>
    </row>
    <row r="69" spans="1:14" x14ac:dyDescent="0.25">
      <c r="A69" t="s">
        <v>12</v>
      </c>
      <c r="B69">
        <v>294</v>
      </c>
      <c r="C69" t="s">
        <v>13</v>
      </c>
      <c r="D69">
        <v>3</v>
      </c>
      <c r="E69" t="s">
        <v>17</v>
      </c>
      <c r="F69">
        <v>21</v>
      </c>
      <c r="G69" t="s">
        <v>37</v>
      </c>
      <c r="H69">
        <v>2013</v>
      </c>
      <c r="I69" s="5">
        <v>2555875.2501189001</v>
      </c>
      <c r="J69" s="5">
        <v>98710.799626307999</v>
      </c>
      <c r="K69">
        <v>2</v>
      </c>
      <c r="L69" t="s">
        <v>47</v>
      </c>
      <c r="N69" s="9">
        <f t="shared" si="0"/>
        <v>2589255.9474695195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DEATHS</vt:lpstr>
      <vt:lpstr>YLLs</vt:lpstr>
      <vt:lpstr>YLDs</vt:lpstr>
      <vt:lpstr>DALYs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Ullrich</dc:creator>
  <cp:lastModifiedBy>Marko Tainio</cp:lastModifiedBy>
  <dcterms:created xsi:type="dcterms:W3CDTF">2016-06-01T13:54:21Z</dcterms:created>
  <dcterms:modified xsi:type="dcterms:W3CDTF">2016-06-08T11:28:40Z</dcterms:modified>
</cp:coreProperties>
</file>